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ncelarka\Správa o činnosti UPJS\za rok 2016\sprava na MSVVaS\"/>
    </mc:Choice>
  </mc:AlternateContent>
  <bookViews>
    <workbookView xWindow="690" yWindow="120" windowWidth="17865" windowHeight="6750" tabRatio="1000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konania'!$A$1:$B$37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C22" i="10" l="1"/>
  <c r="C23" i="10" s="1"/>
  <c r="D20" i="10"/>
  <c r="D10" i="10"/>
  <c r="D22" i="10" s="1"/>
  <c r="D23" i="10" s="1"/>
  <c r="B10" i="10"/>
  <c r="B22" i="10" s="1"/>
  <c r="B23" i="10" s="1"/>
  <c r="K7" i="18" l="1"/>
  <c r="H7" i="18"/>
  <c r="F7" i="18"/>
  <c r="E7" i="18"/>
  <c r="D7" i="18"/>
  <c r="C7" i="18"/>
  <c r="B7" i="18"/>
  <c r="K22" i="16"/>
  <c r="J22" i="16"/>
  <c r="I22" i="16"/>
  <c r="H22" i="16"/>
  <c r="G22" i="16"/>
  <c r="F22" i="16"/>
  <c r="E22" i="16"/>
  <c r="D22" i="16"/>
  <c r="C22" i="16"/>
  <c r="B22" i="16"/>
  <c r="K11" i="16"/>
  <c r="K24" i="16" s="1"/>
  <c r="K25" i="16" s="1"/>
  <c r="J11" i="16"/>
  <c r="J24" i="16" s="1"/>
  <c r="J25" i="16" s="1"/>
  <c r="I11" i="16"/>
  <c r="I24" i="16" s="1"/>
  <c r="I25" i="16" s="1"/>
  <c r="H11" i="16"/>
  <c r="H24" i="16" s="1"/>
  <c r="H25" i="16" s="1"/>
  <c r="G11" i="16"/>
  <c r="G24" i="16" s="1"/>
  <c r="G25" i="16" s="1"/>
  <c r="F11" i="16"/>
  <c r="F24" i="16" s="1"/>
  <c r="F25" i="16" s="1"/>
  <c r="E11" i="16"/>
  <c r="E24" i="16" s="1"/>
  <c r="E25" i="16" s="1"/>
  <c r="D11" i="16"/>
  <c r="D24" i="16" s="1"/>
  <c r="D25" i="16" s="1"/>
  <c r="C11" i="16"/>
  <c r="C24" i="16" s="1"/>
  <c r="C25" i="16" s="1"/>
  <c r="B11" i="16"/>
  <c r="B24" i="16" s="1"/>
  <c r="B25" i="16" s="1"/>
  <c r="B20" i="13"/>
  <c r="L19" i="13"/>
  <c r="K19" i="13"/>
  <c r="J19" i="13"/>
  <c r="G19" i="13"/>
  <c r="F19" i="13"/>
  <c r="D19" i="13"/>
  <c r="C19" i="13"/>
  <c r="M15" i="13"/>
  <c r="M19" i="13" s="1"/>
  <c r="L15" i="13"/>
  <c r="K15" i="13"/>
  <c r="J15" i="13"/>
  <c r="I15" i="13"/>
  <c r="I19" i="13" s="1"/>
  <c r="G15" i="13"/>
  <c r="F15" i="13"/>
  <c r="E15" i="13"/>
  <c r="E19" i="13" s="1"/>
  <c r="D15" i="13"/>
  <c r="C15" i="13"/>
  <c r="H14" i="13"/>
  <c r="B14" i="13"/>
  <c r="H13" i="13"/>
  <c r="B13" i="13"/>
  <c r="H12" i="13"/>
  <c r="B12" i="13"/>
  <c r="H11" i="13"/>
  <c r="B11" i="13"/>
  <c r="H10" i="13"/>
  <c r="B10" i="13"/>
  <c r="H9" i="13"/>
  <c r="B9" i="13"/>
  <c r="H8" i="13"/>
  <c r="B8" i="13"/>
  <c r="H7" i="13"/>
  <c r="B7" i="13"/>
  <c r="H6" i="13"/>
  <c r="B6" i="13"/>
  <c r="H5" i="13"/>
  <c r="B5" i="13"/>
  <c r="H4" i="13"/>
  <c r="B4" i="13"/>
  <c r="C12" i="19"/>
  <c r="B12" i="19"/>
  <c r="I6" i="19"/>
  <c r="H6" i="19"/>
  <c r="G6" i="19"/>
  <c r="F6" i="19"/>
  <c r="D6" i="19"/>
  <c r="C6" i="19"/>
  <c r="B6" i="19"/>
  <c r="E6" i="19" s="1"/>
  <c r="B15" i="13" l="1"/>
  <c r="H15" i="13"/>
  <c r="E16" i="13"/>
  <c r="E20" i="13" s="1"/>
  <c r="I16" i="13"/>
  <c r="I20" i="13" s="1"/>
  <c r="H19" i="13" l="1"/>
  <c r="L16" i="13"/>
  <c r="L20" i="13" s="1"/>
  <c r="H16" i="13"/>
  <c r="H20" i="13" s="1"/>
  <c r="K16" i="13"/>
  <c r="K20" i="13" s="1"/>
  <c r="J16" i="13"/>
  <c r="J20" i="13" s="1"/>
  <c r="M16" i="13"/>
  <c r="M20" i="13" s="1"/>
  <c r="D16" i="13"/>
  <c r="D20" i="13" s="1"/>
  <c r="G16" i="13"/>
  <c r="G20" i="13" s="1"/>
  <c r="C16" i="13"/>
  <c r="C20" i="13" s="1"/>
  <c r="B19" i="13"/>
  <c r="F16" i="13"/>
  <c r="F20" i="13" s="1"/>
  <c r="K22" i="15" l="1"/>
  <c r="J22" i="15"/>
  <c r="I22" i="15"/>
  <c r="H22" i="15"/>
  <c r="G22" i="15"/>
  <c r="F22" i="15"/>
  <c r="E22" i="15"/>
  <c r="D22" i="15"/>
  <c r="C22" i="15"/>
  <c r="B22" i="15"/>
  <c r="K11" i="15"/>
  <c r="K24" i="15" s="1"/>
  <c r="K25" i="15" s="1"/>
  <c r="J11" i="15"/>
  <c r="J24" i="15" s="1"/>
  <c r="J25" i="15" s="1"/>
  <c r="I11" i="15"/>
  <c r="I24" i="15" s="1"/>
  <c r="I25" i="15" s="1"/>
  <c r="H11" i="15"/>
  <c r="H24" i="15" s="1"/>
  <c r="H25" i="15" s="1"/>
  <c r="G11" i="15"/>
  <c r="G24" i="15" s="1"/>
  <c r="G25" i="15" s="1"/>
  <c r="F11" i="15"/>
  <c r="F24" i="15" s="1"/>
  <c r="F25" i="15" s="1"/>
  <c r="E11" i="15"/>
  <c r="E24" i="15" s="1"/>
  <c r="E25" i="15" s="1"/>
  <c r="D11" i="15"/>
  <c r="D24" i="15" s="1"/>
  <c r="D25" i="15" s="1"/>
  <c r="C11" i="15"/>
  <c r="C24" i="15" s="1"/>
  <c r="C25" i="15" s="1"/>
  <c r="B11" i="15"/>
  <c r="B24" i="15" s="1"/>
  <c r="B25" i="15" s="1"/>
  <c r="J18" i="3" l="1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J19" i="3" s="1"/>
  <c r="I15" i="3"/>
  <c r="I19" i="3" s="1"/>
  <c r="H15" i="3"/>
  <c r="H19" i="3" s="1"/>
  <c r="G15" i="3"/>
  <c r="G19" i="3" s="1"/>
  <c r="F15" i="3"/>
  <c r="F19" i="3" s="1"/>
  <c r="E15" i="3"/>
  <c r="E19" i="3" s="1"/>
  <c r="D15" i="3"/>
  <c r="D19" i="3" s="1"/>
  <c r="C15" i="3"/>
  <c r="C19" i="3" s="1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E125" i="6"/>
  <c r="I125" i="6" s="1"/>
  <c r="D125" i="6"/>
  <c r="H125" i="6" s="1"/>
  <c r="C125" i="6"/>
  <c r="G125" i="6" s="1"/>
  <c r="B125" i="6"/>
  <c r="F125" i="6" s="1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E93" i="6"/>
  <c r="I93" i="6" s="1"/>
  <c r="D93" i="6"/>
  <c r="H93" i="6" s="1"/>
  <c r="C93" i="6"/>
  <c r="G93" i="6" s="1"/>
  <c r="B93" i="6"/>
  <c r="F93" i="6" s="1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F62" i="6"/>
  <c r="J62" i="6" s="1"/>
  <c r="E62" i="6"/>
  <c r="H62" i="6" s="1"/>
  <c r="D62" i="6"/>
  <c r="C62" i="6"/>
  <c r="G62" i="6" s="1"/>
  <c r="B62" i="6"/>
  <c r="J61" i="6"/>
  <c r="I61" i="6"/>
  <c r="H61" i="6"/>
  <c r="G61" i="6"/>
  <c r="J60" i="6"/>
  <c r="I60" i="6"/>
  <c r="H60" i="6"/>
  <c r="G60" i="6"/>
  <c r="J59" i="6"/>
  <c r="I59" i="6"/>
  <c r="H59" i="6"/>
  <c r="G59" i="6"/>
  <c r="J58" i="6"/>
  <c r="I58" i="6"/>
  <c r="H58" i="6"/>
  <c r="G58" i="6"/>
  <c r="J57" i="6"/>
  <c r="I57" i="6"/>
  <c r="H57" i="6"/>
  <c r="G57" i="6"/>
  <c r="J56" i="6"/>
  <c r="I56" i="6"/>
  <c r="H56" i="6"/>
  <c r="G56" i="6"/>
  <c r="J55" i="6"/>
  <c r="I55" i="6"/>
  <c r="H55" i="6"/>
  <c r="G55" i="6"/>
  <c r="J54" i="6"/>
  <c r="I54" i="6"/>
  <c r="H54" i="6"/>
  <c r="G54" i="6"/>
  <c r="J53" i="6"/>
  <c r="I53" i="6"/>
  <c r="H53" i="6"/>
  <c r="G53" i="6"/>
  <c r="J52" i="6"/>
  <c r="I52" i="6"/>
  <c r="H52" i="6"/>
  <c r="G52" i="6"/>
  <c r="J51" i="6"/>
  <c r="I51" i="6"/>
  <c r="H51" i="6"/>
  <c r="G51" i="6"/>
  <c r="J50" i="6"/>
  <c r="I50" i="6"/>
  <c r="H50" i="6"/>
  <c r="G50" i="6"/>
  <c r="J49" i="6"/>
  <c r="I49" i="6"/>
  <c r="H49" i="6"/>
  <c r="G49" i="6"/>
  <c r="J48" i="6"/>
  <c r="I48" i="6"/>
  <c r="H48" i="6"/>
  <c r="G48" i="6"/>
  <c r="J47" i="6"/>
  <c r="I47" i="6"/>
  <c r="H47" i="6"/>
  <c r="G47" i="6"/>
  <c r="J46" i="6"/>
  <c r="I46" i="6"/>
  <c r="H46" i="6"/>
  <c r="G46" i="6"/>
  <c r="J45" i="6"/>
  <c r="I45" i="6"/>
  <c r="H45" i="6"/>
  <c r="G45" i="6"/>
  <c r="J44" i="6"/>
  <c r="I44" i="6"/>
  <c r="H44" i="6"/>
  <c r="G44" i="6"/>
  <c r="J43" i="6"/>
  <c r="I43" i="6"/>
  <c r="H43" i="6"/>
  <c r="G43" i="6"/>
  <c r="J42" i="6"/>
  <c r="I42" i="6"/>
  <c r="H42" i="6"/>
  <c r="G42" i="6"/>
  <c r="J41" i="6"/>
  <c r="I41" i="6"/>
  <c r="H41" i="6"/>
  <c r="G41" i="6"/>
  <c r="J40" i="6"/>
  <c r="I40" i="6"/>
  <c r="H40" i="6"/>
  <c r="G40" i="6"/>
  <c r="J39" i="6"/>
  <c r="I39" i="6"/>
  <c r="H39" i="6"/>
  <c r="G39" i="6"/>
  <c r="J38" i="6"/>
  <c r="I38" i="6"/>
  <c r="H38" i="6"/>
  <c r="G38" i="6"/>
  <c r="J37" i="6"/>
  <c r="I37" i="6"/>
  <c r="H37" i="6"/>
  <c r="G37" i="6"/>
  <c r="J36" i="6"/>
  <c r="I36" i="6"/>
  <c r="H36" i="6"/>
  <c r="G36" i="6"/>
  <c r="J35" i="6"/>
  <c r="I35" i="6"/>
  <c r="H35" i="6"/>
  <c r="G35" i="6"/>
  <c r="F31" i="6"/>
  <c r="I31" i="6" s="1"/>
  <c r="E31" i="6"/>
  <c r="D31" i="6"/>
  <c r="H31" i="6" s="1"/>
  <c r="C31" i="6"/>
  <c r="G31" i="6" s="1"/>
  <c r="B31" i="6"/>
  <c r="J30" i="6"/>
  <c r="I30" i="6"/>
  <c r="H30" i="6"/>
  <c r="G30" i="6"/>
  <c r="J29" i="6"/>
  <c r="I29" i="6"/>
  <c r="H29" i="6"/>
  <c r="G29" i="6"/>
  <c r="J28" i="6"/>
  <c r="I28" i="6"/>
  <c r="H28" i="6"/>
  <c r="G28" i="6"/>
  <c r="J27" i="6"/>
  <c r="I27" i="6"/>
  <c r="H27" i="6"/>
  <c r="G27" i="6"/>
  <c r="J26" i="6"/>
  <c r="I26" i="6"/>
  <c r="H26" i="6"/>
  <c r="G26" i="6"/>
  <c r="J25" i="6"/>
  <c r="I25" i="6"/>
  <c r="H25" i="6"/>
  <c r="G25" i="6"/>
  <c r="J24" i="6"/>
  <c r="I24" i="6"/>
  <c r="H24" i="6"/>
  <c r="G24" i="6"/>
  <c r="J23" i="6"/>
  <c r="I23" i="6"/>
  <c r="H23" i="6"/>
  <c r="G23" i="6"/>
  <c r="J22" i="6"/>
  <c r="I22" i="6"/>
  <c r="H22" i="6"/>
  <c r="G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J17" i="6"/>
  <c r="I17" i="6"/>
  <c r="H17" i="6"/>
  <c r="G17" i="6"/>
  <c r="J16" i="6"/>
  <c r="I16" i="6"/>
  <c r="H16" i="6"/>
  <c r="G16" i="6"/>
  <c r="J15" i="6"/>
  <c r="I15" i="6"/>
  <c r="H15" i="6"/>
  <c r="G15" i="6"/>
  <c r="J14" i="6"/>
  <c r="I14" i="6"/>
  <c r="H14" i="6"/>
  <c r="G14" i="6"/>
  <c r="J13" i="6"/>
  <c r="I13" i="6"/>
  <c r="H13" i="6"/>
  <c r="G13" i="6"/>
  <c r="J12" i="6"/>
  <c r="I12" i="6"/>
  <c r="H12" i="6"/>
  <c r="G12" i="6"/>
  <c r="J11" i="6"/>
  <c r="I11" i="6"/>
  <c r="H11" i="6"/>
  <c r="G11" i="6"/>
  <c r="J10" i="6"/>
  <c r="I10" i="6"/>
  <c r="H10" i="6"/>
  <c r="G10" i="6"/>
  <c r="J9" i="6"/>
  <c r="I9" i="6"/>
  <c r="H9" i="6"/>
  <c r="G9" i="6"/>
  <c r="J8" i="6"/>
  <c r="I8" i="6"/>
  <c r="H8" i="6"/>
  <c r="G8" i="6"/>
  <c r="J7" i="6"/>
  <c r="I7" i="6"/>
  <c r="H7" i="6"/>
  <c r="G7" i="6"/>
  <c r="J6" i="6"/>
  <c r="I6" i="6"/>
  <c r="H6" i="6"/>
  <c r="G6" i="6"/>
  <c r="J5" i="6"/>
  <c r="I5" i="6"/>
  <c r="H5" i="6"/>
  <c r="G5" i="6"/>
  <c r="J4" i="6"/>
  <c r="I4" i="6"/>
  <c r="H4" i="6"/>
  <c r="G4" i="6"/>
  <c r="E124" i="5"/>
  <c r="I124" i="5" s="1"/>
  <c r="D124" i="5"/>
  <c r="H124" i="5" s="1"/>
  <c r="C124" i="5"/>
  <c r="G124" i="5" s="1"/>
  <c r="B124" i="5"/>
  <c r="F124" i="5" s="1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E93" i="5"/>
  <c r="I93" i="5" s="1"/>
  <c r="D93" i="5"/>
  <c r="H93" i="5" s="1"/>
  <c r="C93" i="5"/>
  <c r="G93" i="5" s="1"/>
  <c r="B93" i="5"/>
  <c r="F93" i="5" s="1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F62" i="5"/>
  <c r="J62" i="5" s="1"/>
  <c r="E62" i="5"/>
  <c r="I62" i="5" s="1"/>
  <c r="D62" i="5"/>
  <c r="H62" i="5" s="1"/>
  <c r="C62" i="5"/>
  <c r="G62" i="5" s="1"/>
  <c r="B62" i="5"/>
  <c r="J61" i="5"/>
  <c r="I61" i="5"/>
  <c r="H61" i="5"/>
  <c r="G61" i="5"/>
  <c r="J60" i="5"/>
  <c r="I60" i="5"/>
  <c r="H60" i="5"/>
  <c r="G60" i="5"/>
  <c r="J59" i="5"/>
  <c r="I59" i="5"/>
  <c r="H59" i="5"/>
  <c r="G59" i="5"/>
  <c r="J58" i="5"/>
  <c r="I58" i="5"/>
  <c r="H58" i="5"/>
  <c r="G58" i="5"/>
  <c r="J57" i="5"/>
  <c r="I57" i="5"/>
  <c r="H57" i="5"/>
  <c r="G57" i="5"/>
  <c r="J56" i="5"/>
  <c r="I56" i="5"/>
  <c r="H56" i="5"/>
  <c r="G56" i="5"/>
  <c r="J55" i="5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I45" i="5"/>
  <c r="H45" i="5"/>
  <c r="G45" i="5"/>
  <c r="J44" i="5"/>
  <c r="I44" i="5"/>
  <c r="H44" i="5"/>
  <c r="G44" i="5"/>
  <c r="J43" i="5"/>
  <c r="I43" i="5"/>
  <c r="H43" i="5"/>
  <c r="G43" i="5"/>
  <c r="J42" i="5"/>
  <c r="I42" i="5"/>
  <c r="H42" i="5"/>
  <c r="G42" i="5"/>
  <c r="J41" i="5"/>
  <c r="I41" i="5"/>
  <c r="H41" i="5"/>
  <c r="G41" i="5"/>
  <c r="J40" i="5"/>
  <c r="I40" i="5"/>
  <c r="H40" i="5"/>
  <c r="G40" i="5"/>
  <c r="J39" i="5"/>
  <c r="I39" i="5"/>
  <c r="H39" i="5"/>
  <c r="G39" i="5"/>
  <c r="J38" i="5"/>
  <c r="I38" i="5"/>
  <c r="H38" i="5"/>
  <c r="G38" i="5"/>
  <c r="J37" i="5"/>
  <c r="I37" i="5"/>
  <c r="H37" i="5"/>
  <c r="G37" i="5"/>
  <c r="J36" i="5"/>
  <c r="I36" i="5"/>
  <c r="H36" i="5"/>
  <c r="G36" i="5"/>
  <c r="J35" i="5"/>
  <c r="I35" i="5"/>
  <c r="H35" i="5"/>
  <c r="G35" i="5"/>
  <c r="F31" i="5"/>
  <c r="J31" i="5" s="1"/>
  <c r="E31" i="5"/>
  <c r="I31" i="5" s="1"/>
  <c r="D31" i="5"/>
  <c r="C31" i="5"/>
  <c r="G31" i="5" s="1"/>
  <c r="B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E93" i="4"/>
  <c r="I93" i="4" s="1"/>
  <c r="D93" i="4"/>
  <c r="H93" i="4" s="1"/>
  <c r="C93" i="4"/>
  <c r="G93" i="4" s="1"/>
  <c r="B93" i="4"/>
  <c r="F93" i="4" s="1"/>
  <c r="I92" i="4"/>
  <c r="H92" i="4"/>
  <c r="G92" i="4"/>
  <c r="F92" i="4"/>
  <c r="I91" i="4"/>
  <c r="H91" i="4"/>
  <c r="G91" i="4"/>
  <c r="F91" i="4"/>
  <c r="I90" i="4"/>
  <c r="H90" i="4"/>
  <c r="G90" i="4"/>
  <c r="F90" i="4"/>
  <c r="I89" i="4"/>
  <c r="H89" i="4"/>
  <c r="G89" i="4"/>
  <c r="F89" i="4"/>
  <c r="I88" i="4"/>
  <c r="H88" i="4"/>
  <c r="G88" i="4"/>
  <c r="F88" i="4"/>
  <c r="I87" i="4"/>
  <c r="H87" i="4"/>
  <c r="G87" i="4"/>
  <c r="F87" i="4"/>
  <c r="I86" i="4"/>
  <c r="H86" i="4"/>
  <c r="G86" i="4"/>
  <c r="F86" i="4"/>
  <c r="I85" i="4"/>
  <c r="H85" i="4"/>
  <c r="G85" i="4"/>
  <c r="F85" i="4"/>
  <c r="I84" i="4"/>
  <c r="H84" i="4"/>
  <c r="G84" i="4"/>
  <c r="F84" i="4"/>
  <c r="I83" i="4"/>
  <c r="H83" i="4"/>
  <c r="G83" i="4"/>
  <c r="F83" i="4"/>
  <c r="I82" i="4"/>
  <c r="H82" i="4"/>
  <c r="G82" i="4"/>
  <c r="F82" i="4"/>
  <c r="I81" i="4"/>
  <c r="H81" i="4"/>
  <c r="G81" i="4"/>
  <c r="F81" i="4"/>
  <c r="I80" i="4"/>
  <c r="H80" i="4"/>
  <c r="G80" i="4"/>
  <c r="F80" i="4"/>
  <c r="I79" i="4"/>
  <c r="H79" i="4"/>
  <c r="G79" i="4"/>
  <c r="F79" i="4"/>
  <c r="I78" i="4"/>
  <c r="H78" i="4"/>
  <c r="G78" i="4"/>
  <c r="F78" i="4"/>
  <c r="I77" i="4"/>
  <c r="H77" i="4"/>
  <c r="G77" i="4"/>
  <c r="F77" i="4"/>
  <c r="I76" i="4"/>
  <c r="H76" i="4"/>
  <c r="G76" i="4"/>
  <c r="F76" i="4"/>
  <c r="I75" i="4"/>
  <c r="H75" i="4"/>
  <c r="G75" i="4"/>
  <c r="F75" i="4"/>
  <c r="I74" i="4"/>
  <c r="H74" i="4"/>
  <c r="G74" i="4"/>
  <c r="F74" i="4"/>
  <c r="I73" i="4"/>
  <c r="H73" i="4"/>
  <c r="G73" i="4"/>
  <c r="F73" i="4"/>
  <c r="I72" i="4"/>
  <c r="H72" i="4"/>
  <c r="G72" i="4"/>
  <c r="F72" i="4"/>
  <c r="I71" i="4"/>
  <c r="H71" i="4"/>
  <c r="G71" i="4"/>
  <c r="F71" i="4"/>
  <c r="I70" i="4"/>
  <c r="H70" i="4"/>
  <c r="G70" i="4"/>
  <c r="F70" i="4"/>
  <c r="I69" i="4"/>
  <c r="H69" i="4"/>
  <c r="G69" i="4"/>
  <c r="F69" i="4"/>
  <c r="I68" i="4"/>
  <c r="H68" i="4"/>
  <c r="G68" i="4"/>
  <c r="F68" i="4"/>
  <c r="I67" i="4"/>
  <c r="H67" i="4"/>
  <c r="G67" i="4"/>
  <c r="F67" i="4"/>
  <c r="I66" i="4"/>
  <c r="H66" i="4"/>
  <c r="G66" i="4"/>
  <c r="F66" i="4"/>
  <c r="F62" i="4"/>
  <c r="J62" i="4" s="1"/>
  <c r="E62" i="4"/>
  <c r="I62" i="4" s="1"/>
  <c r="D62" i="4"/>
  <c r="C62" i="4"/>
  <c r="G62" i="4" s="1"/>
  <c r="B62" i="4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J57" i="4"/>
  <c r="I57" i="4"/>
  <c r="H57" i="4"/>
  <c r="G57" i="4"/>
  <c r="J56" i="4"/>
  <c r="I56" i="4"/>
  <c r="H56" i="4"/>
  <c r="G56" i="4"/>
  <c r="J55" i="4"/>
  <c r="I55" i="4"/>
  <c r="H55" i="4"/>
  <c r="G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1" i="4"/>
  <c r="J31" i="4" s="1"/>
  <c r="E31" i="4"/>
  <c r="D31" i="4"/>
  <c r="H31" i="4" s="1"/>
  <c r="C31" i="4"/>
  <c r="G31" i="4" s="1"/>
  <c r="B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  <c r="J4" i="4"/>
  <c r="I4" i="4"/>
  <c r="H4" i="4"/>
  <c r="G4" i="4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B15" i="7"/>
  <c r="G8" i="7"/>
  <c r="F8" i="7"/>
  <c r="E8" i="7"/>
  <c r="D8" i="7"/>
  <c r="C8" i="7"/>
  <c r="B8" i="7"/>
  <c r="J37" i="1"/>
  <c r="I37" i="1"/>
  <c r="H37" i="1"/>
  <c r="G37" i="1"/>
  <c r="F37" i="1"/>
  <c r="E37" i="1"/>
  <c r="D37" i="1"/>
  <c r="L37" i="1" s="1"/>
  <c r="C37" i="1"/>
  <c r="K37" i="1" s="1"/>
  <c r="J36" i="1"/>
  <c r="I36" i="1"/>
  <c r="H36" i="1"/>
  <c r="G36" i="1"/>
  <c r="F36" i="1"/>
  <c r="E36" i="1"/>
  <c r="D36" i="1"/>
  <c r="L36" i="1" s="1"/>
  <c r="C36" i="1"/>
  <c r="K36" i="1" s="1"/>
  <c r="J35" i="1"/>
  <c r="I35" i="1"/>
  <c r="H35" i="1"/>
  <c r="G35" i="1"/>
  <c r="F35" i="1"/>
  <c r="E35" i="1"/>
  <c r="D35" i="1"/>
  <c r="L35" i="1" s="1"/>
  <c r="C35" i="1"/>
  <c r="K35" i="1" s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D34" i="1"/>
  <c r="D38" i="1" s="1"/>
  <c r="L38" i="1" s="1"/>
  <c r="C34" i="1"/>
  <c r="C38" i="1" s="1"/>
  <c r="J33" i="1"/>
  <c r="I33" i="1"/>
  <c r="H33" i="1"/>
  <c r="G33" i="1"/>
  <c r="F33" i="1"/>
  <c r="E33" i="1"/>
  <c r="D33" i="1"/>
  <c r="L33" i="1" s="1"/>
  <c r="C33" i="1"/>
  <c r="K33" i="1" s="1"/>
  <c r="L32" i="1"/>
  <c r="K32" i="1"/>
  <c r="L31" i="1"/>
  <c r="K31" i="1"/>
  <c r="L30" i="1"/>
  <c r="K30" i="1"/>
  <c r="L29" i="1"/>
  <c r="K29" i="1"/>
  <c r="J28" i="1"/>
  <c r="I28" i="1"/>
  <c r="H28" i="1"/>
  <c r="G28" i="1"/>
  <c r="F28" i="1"/>
  <c r="E28" i="1"/>
  <c r="D28" i="1"/>
  <c r="L28" i="1" s="1"/>
  <c r="C28" i="1"/>
  <c r="K28" i="1" s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L23" i="1" s="1"/>
  <c r="C23" i="1"/>
  <c r="K23" i="1" s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L18" i="1" s="1"/>
  <c r="C18" i="1"/>
  <c r="K18" i="1" s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L13" i="1" s="1"/>
  <c r="C13" i="1"/>
  <c r="K13" i="1" s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L8" i="1" s="1"/>
  <c r="C8" i="1"/>
  <c r="K8" i="1" s="1"/>
  <c r="L7" i="1"/>
  <c r="K7" i="1"/>
  <c r="L6" i="1"/>
  <c r="K6" i="1"/>
  <c r="L5" i="1"/>
  <c r="K5" i="1"/>
  <c r="L4" i="1"/>
  <c r="K4" i="1"/>
  <c r="J31" i="6" l="1"/>
  <c r="I62" i="6"/>
  <c r="H31" i="5"/>
  <c r="I31" i="4"/>
  <c r="H62" i="4"/>
  <c r="K38" i="1"/>
  <c r="K34" i="1"/>
  <c r="L34" i="1"/>
  <c r="K9" i="9" l="1"/>
  <c r="K4" i="9"/>
  <c r="K7" i="9"/>
  <c r="K6" i="9"/>
  <c r="K10" i="9" l="1"/>
  <c r="H10" i="9"/>
  <c r="I10" i="9"/>
  <c r="C20" i="9" l="1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E10" i="9"/>
  <c r="F10" i="9"/>
  <c r="F22" i="9" s="1"/>
  <c r="F23" i="9" s="1"/>
  <c r="G10" i="9"/>
  <c r="G22" i="9" s="1"/>
  <c r="G23" i="9" s="1"/>
  <c r="J10" i="9"/>
  <c r="J22" i="9" s="1"/>
  <c r="J23" i="9" s="1"/>
  <c r="B10" i="9"/>
  <c r="B22" i="9" l="1"/>
  <c r="B23" i="9" s="1"/>
  <c r="D22" i="9"/>
  <c r="D23" i="9" s="1"/>
  <c r="E22" i="9"/>
  <c r="E23" i="9" s="1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<sst xmlns="http://schemas.openxmlformats.org/spreadsheetml/2006/main" count="4046" uniqueCount="1235">
  <si>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</si>
  <si>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</si>
  <si>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</si>
  <si>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</si>
  <si>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</si>
  <si>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</si>
  <si>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</si>
  <si>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</si>
  <si>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</si>
  <si>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</si>
  <si>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</si>
  <si>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</si>
  <si>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</si>
  <si>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</si>
  <si>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</si>
  <si>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</si>
  <si>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</si>
  <si>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</si>
  <si>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</si>
  <si>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</si>
  <si>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</si>
  <si>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</si>
  <si>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</si>
  <si>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</si>
  <si>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</si>
  <si>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</si>
  <si>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</si>
  <si>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</si>
  <si>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</si>
  <si>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</si>
  <si>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</si>
  <si>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</si>
  <si>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</si>
  <si>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</si>
  <si>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</si>
  <si>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</si>
  <si>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</si>
  <si>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</si>
  <si>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</si>
  <si>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</si>
  <si>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</si>
  <si>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</si>
  <si>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</si>
  <si>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</si>
  <si>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</si>
  <si>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</si>
  <si>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</si>
  <si>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</si>
  <si>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</si>
  <si>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</si>
  <si>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</si>
  <si>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</si>
  <si>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</si>
  <si>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</si>
  <si>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</si>
  <si>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</si>
  <si>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</si>
  <si>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</si>
  <si>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</si>
  <si>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</si>
  <si>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</si>
  <si>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</si>
  <si>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</si>
  <si>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</si>
  <si>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</si>
  <si>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</si>
  <si>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</si>
  <si>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</si>
  <si>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</si>
  <si>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</si>
  <si>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</si>
  <si>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</si>
  <si>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</si>
  <si>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</si>
  <si>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</si>
  <si>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</si>
  <si>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</si>
  <si>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</si>
  <si>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</si>
  <si>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</si>
  <si>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</si>
  <si>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</si>
  <si>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</si>
  <si>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</si>
  <si>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</si>
  <si>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</si>
  <si>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</si>
  <si>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</si>
  <si>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</si>
  <si>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</si>
  <si>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</si>
  <si>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</si>
  <si>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</si>
  <si>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</si>
  <si>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</si>
  <si>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</si>
  <si>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</si>
  <si>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</si>
  <si>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</si>
  <si>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</si>
  <si>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</si>
  <si>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</si>
  <si>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</si>
  <si>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</si>
  <si>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</si>
  <si>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</si>
  <si>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</si>
  <si>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</si>
  <si>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</si>
  <si>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</si>
  <si>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</si>
  <si>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</si>
  <si>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</si>
  <si>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</si>
  <si>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</si>
  <si>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</si>
  <si>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</si>
  <si>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</si>
  <si>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</si>
  <si>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</si>
  <si>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</si>
  <si>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</si>
  <si>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</si>
  <si>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</si>
  <si>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</si>
  <si>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</si>
  <si>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</si>
  <si>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</si>
  <si>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</si>
  <si>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</si>
  <si>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</si>
  <si>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</si>
  <si>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</si>
  <si>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</si>
  <si>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</si>
  <si>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</si>
  <si>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</si>
  <si>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</si>
  <si>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</si>
  <si>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</si>
  <si>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</si>
  <si>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</si>
  <si>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</si>
  <si>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</si>
  <si>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</si>
  <si>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</si>
  <si>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</si>
  <si>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</si>
  <si>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</si>
  <si>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</si>
  <si>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</si>
  <si>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</si>
  <si>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</si>
  <si>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</si>
  <si>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</si>
  <si>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</si>
  <si>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</si>
  <si>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</si>
  <si>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</si>
  <si>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</si>
  <si>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</si>
  <si>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V dennej aj v externej forme spolu</t>
  </si>
  <si>
    <t xml:space="preserve">Spolu vysoká škola 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</si>
  <si>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</si>
  <si>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</si>
  <si>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</si>
  <si>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</si>
  <si>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</si>
  <si>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</si>
  <si>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</si>
  <si>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</si>
  <si>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</si>
  <si>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</si>
  <si>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</si>
  <si>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</si>
  <si>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</si>
  <si>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</si>
  <si>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</si>
  <si>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</si>
  <si>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</si>
  <si>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</si>
  <si>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</si>
  <si>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</si>
  <si>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</si>
  <si>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</si>
  <si>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</si>
  <si>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</si>
  <si>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</si>
  <si>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</si>
  <si>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</si>
  <si>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</si>
  <si>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</si>
  <si>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</si>
  <si>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</si>
  <si>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</si>
  <si>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</si>
  <si>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</si>
  <si>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</si>
  <si>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</si>
  <si>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</si>
  <si>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</si>
  <si>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</si>
  <si>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</si>
  <si>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</si>
  <si>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</si>
  <si>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</si>
  <si>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</si>
  <si>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</si>
  <si>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</si>
  <si>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</si>
  <si>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</si>
  <si>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</si>
  <si>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</si>
  <si>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</si>
  <si>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</si>
  <si>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</si>
  <si>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</si>
  <si>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</si>
  <si>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</si>
  <si>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</si>
  <si>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</si>
  <si>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</si>
  <si>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</si>
  <si>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</si>
  <si>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V roku 2014/2015</t>
  </si>
  <si>
    <t>V roku 2015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</si>
  <si>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</si>
  <si>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</si>
  <si>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</si>
  <si>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</si>
  <si>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Tabuľková príloha
k výročnej správe o činnosti vysokej školy za rok 2016</t>
  </si>
  <si>
    <t>2015 / 2016</t>
  </si>
  <si>
    <t>Počet študentov vysokej školy k 31. 10. 2016</t>
  </si>
  <si>
    <t>Počet študentov, ktorí riadne skončili štúdium v akademickom roku 2015/2016</t>
  </si>
  <si>
    <t>Prijímacie konanie na študijné programy v prvom stupni a v spojenom prvom a druhom stupni v roku 2016</t>
  </si>
  <si>
    <t>Prijímacie konanie na študijné programy v druhom stupni v roku 2016</t>
  </si>
  <si>
    <t>Prijímacie konanie na študijné programy v treťom stupni v roku 2016</t>
  </si>
  <si>
    <t>Počet študentov uhrádzajúcich školné (ak. rok 2015/2016)</t>
  </si>
  <si>
    <t>Podiel riadne skončených štúdií na celkovom počte začatých štúdií v danom akademickom roku k 31.12.2016</t>
  </si>
  <si>
    <t xml:space="preserve"> Prehľad akademických mobilít - študenti v akademickom roku 2015/2016 a porovnanie s akademickým rokom 2014/2015</t>
  </si>
  <si>
    <t>Zoznam predložených návrhov na vymenovanie za profesora v roku 2016</t>
  </si>
  <si>
    <t>Zoznam vymenovaných docentov za rok 2016</t>
  </si>
  <si>
    <t>Výberové konania na miesta vysokoškolských učiteľov uskutočnené v roku 2016</t>
  </si>
  <si>
    <t>Prehľad umeleckej činnosti vysokej školy za rok 2016</t>
  </si>
  <si>
    <t>Finančné prostriedky na ostatné (nevýskumné) projekty získané v roku 2016</t>
  </si>
  <si>
    <t>Finančné prostriedky na výskumné projekty získané v roku 2016</t>
  </si>
  <si>
    <t>Zoznam priznaných práv uskutočňovať habilitačné konanie a konanie na vymenúvanie profesorov - pozastavenie, odňatie alebo skončenie platnosti priznaného práva k 31.12.2016</t>
  </si>
  <si>
    <t>Zoznam priznaných práv uskutočňovať habilitačné konanie a konanie na vymenúvanie profesorov  k 31.12.2016</t>
  </si>
  <si>
    <t>Zoznam akreditovaných študijných programov - pozastavenie práva, odňatie práva alebo skončenie platnosti priznaného práva k 31.12. 2016</t>
  </si>
  <si>
    <t>Zoznam akreditovaných študijných programov ponúkaných  k 1.9.2016</t>
  </si>
  <si>
    <t>Umelecká činnosť vysokej školy za rok 2016 a porovnanie s rokom 2015</t>
  </si>
  <si>
    <t xml:space="preserve"> Publikačná činnosť vysokej školy za rok 2016 a porovnanie s rokom 2015</t>
  </si>
  <si>
    <t>Informácie o záverečných prácach a rigoróznych prácach predložených na obhajobu v roku 2016</t>
  </si>
  <si>
    <t>Prehľad akademických mobilít - zamestnanci v akademickom roku 2015/2016 a porovnanie s akademickým rokom 2014/2015</t>
  </si>
  <si>
    <t>Tabuľka č. 1: Počet študentov vysokej školy k 31. 10. 2016</t>
  </si>
  <si>
    <t>Tabuľka č. 2: Počet študentov, ktorí riadne skončili štúdium v akademickom roku 2015/2016</t>
  </si>
  <si>
    <t>Tabuľka č. 3a: Prijímacie konanie na študijné programy v prvom stupni a v spojenom prvom a druhom stupni v roku 2016</t>
  </si>
  <si>
    <t>Tabuľla č. 3b: Prijímacie konanie na študijné programy v druhom stupni v roku 2016</t>
  </si>
  <si>
    <t>Tabuľka č. 3c: Prijímacie konanie na študijné programy v treťom stupni v roku 2016</t>
  </si>
  <si>
    <t>Tabuľka č. 4: Počet študentov uhrádzajúcich školné (ak. rok 2015/2016)</t>
  </si>
  <si>
    <t>ktorým vznikla v ak. roku 2015/2016 povinnosť uhradiť školné</t>
  </si>
  <si>
    <t>Tabuľka č. 5: Podiel riadne skončených štúdií na celkovom počte začatých štúdií v danom akademickom roku k 31.12.2016</t>
  </si>
  <si>
    <t>Tabuľka č. 6: Prehľad akademických mobilít - študenti v akademickom roku 2015/2016 a porovnanie s akademickým rokom 2014/2015</t>
  </si>
  <si>
    <t>Rozdiel 2015 a 2014</t>
  </si>
  <si>
    <t>V roku 2015/2016</t>
  </si>
  <si>
    <t>Tabuľka č. 7: Zoznam predložených návrhov na vymenovanie za profesora v roku 2016</t>
  </si>
  <si>
    <t>Počet neskončených konaní: stav k 1.1.2016</t>
  </si>
  <si>
    <t>Počet neskončených konaní: stav k 31.12.2016</t>
  </si>
  <si>
    <t>Počet riadne skončených konaní k 31.12.2016</t>
  </si>
  <si>
    <t>Tabuľka č. 8: Zoznam vymenovaných docentov za rok 2016</t>
  </si>
  <si>
    <t>Tabuľka č. 9: Výberové konania na miesta vysokoškolských učiteľov uskutočnené v roku 2016</t>
  </si>
  <si>
    <t>Evidenčný prepočítaný počet vysokoškolských učiteľov k 31. 10. 2016</t>
  </si>
  <si>
    <t>Rozdiel 2016 - 2015</t>
  </si>
  <si>
    <t>Rozdiel v % 2016 - 2015</t>
  </si>
  <si>
    <t>Tabuľka č. 11: Prehľad akademických mobilít - zamestnanci v akademickom roku 2015/2016 a porovnanie s akademickým rokom 2014/2015</t>
  </si>
  <si>
    <t>Tabuľka č. 12: Informácie o záverečných prácach a rigoróznych prácach predložených na obhajobu v roku 2016</t>
  </si>
  <si>
    <t>Tabuľka č. 13: Publikačná činnosť vysokej školy za rok 2016 a porovnanie s rokom 2015</t>
  </si>
  <si>
    <t>V roku 2016</t>
  </si>
  <si>
    <t>Tabuľka č. 14: Umelecká činnosť vysokej školy za rok 2016 a porovnanie s rokom 2015</t>
  </si>
  <si>
    <t>Tabuľka č. 15: Zoznam akreditovaných študijných programov ponúkaných
 k 1.9.2016</t>
  </si>
  <si>
    <t>Tabuľka č. 16: Zoznam akreditovaných študijných programov - pozastavenie práva, odňatie práva alebo skončenie platnosti priznaného práva k 31.12. 2016</t>
  </si>
  <si>
    <t>Tabuľka č. 17: Zoznam priznaných práv uskutočňovať habilitačné konanie a konanie na vymenúvanie profesorov  k 31.12.2016</t>
  </si>
  <si>
    <t>Tabuľka č. 18: Zoznam priznaných práv uskutočňovať habilitačné konanie a konanie na vymenúvanie profesorov - pozastavenie, odňatie alebo skončenie platnosti priznaného práva k 31.12.2016</t>
  </si>
  <si>
    <t>Tabuľka č. 19: Finančné prostriedky na výskumné projekty získané v roku 2016</t>
  </si>
  <si>
    <t>Tabuľka č. 20: Finančné prostriedky na ostatné (nevýskumné) projekty získané v roku 2016</t>
  </si>
  <si>
    <t>Tabuľka č. 21: Prehľad umeleckej činnosti vysokej školy za rok 2016</t>
  </si>
  <si>
    <t>UPJŠ LF</t>
  </si>
  <si>
    <t>UPJŠ FF</t>
  </si>
  <si>
    <t>UPJŠ FVS</t>
  </si>
  <si>
    <t>UPJŠ PF</t>
  </si>
  <si>
    <t>UPJŠ PrávF</t>
  </si>
  <si>
    <t>Univ. Prac.</t>
  </si>
  <si>
    <t>YXY            27</t>
  </si>
  <si>
    <t>ZZY            3</t>
  </si>
  <si>
    <t>YXY             1</t>
  </si>
  <si>
    <t>LF</t>
  </si>
  <si>
    <t>spolu LF</t>
  </si>
  <si>
    <t>PF</t>
  </si>
  <si>
    <t>spolu PF</t>
  </si>
  <si>
    <t>PrávF</t>
  </si>
  <si>
    <t>spolu PrávF</t>
  </si>
  <si>
    <t>FVS</t>
  </si>
  <si>
    <t>spolu FVS</t>
  </si>
  <si>
    <t>FF</t>
  </si>
  <si>
    <t>spolu FF</t>
  </si>
  <si>
    <t>ÚTVŠ</t>
  </si>
  <si>
    <t>spolu ÚTVŠ</t>
  </si>
  <si>
    <t>Lekárska fakulta</t>
  </si>
  <si>
    <t>Spolu LF</t>
  </si>
  <si>
    <t>Prírodovedecká fakulta</t>
  </si>
  <si>
    <t>Spolu PF</t>
  </si>
  <si>
    <t>Právnická fakulta</t>
  </si>
  <si>
    <t>Spolu PrF</t>
  </si>
  <si>
    <t>Fakulta verejnej správy</t>
  </si>
  <si>
    <t>Spolu FVS</t>
  </si>
  <si>
    <t>Filozofická fakulta</t>
  </si>
  <si>
    <t>Spolu FF</t>
  </si>
  <si>
    <t>Spolu ÚTVŠ</t>
  </si>
  <si>
    <t>1</t>
  </si>
  <si>
    <t>denná</t>
  </si>
  <si>
    <t>2</t>
  </si>
  <si>
    <t>3</t>
  </si>
  <si>
    <t>externá</t>
  </si>
  <si>
    <t>Lekárska</t>
  </si>
  <si>
    <t>Prírodovedecká</t>
  </si>
  <si>
    <t>Právnická</t>
  </si>
  <si>
    <t>Filozofická</t>
  </si>
  <si>
    <t>1.</t>
  </si>
  <si>
    <t>doc. MUDr. Jana Kaťuchová, PhD.</t>
  </si>
  <si>
    <t>7.1.7. chirurgia</t>
  </si>
  <si>
    <t>áno</t>
  </si>
  <si>
    <t>2.</t>
  </si>
  <si>
    <t>doc. MUDr. Róbert Dankovčík, PhD., MPH, mim. prof.</t>
  </si>
  <si>
    <t>7.1.9. gynekológia a pôrodníctvo</t>
  </si>
  <si>
    <t>JUDr. Blanka Vítová, LL.M., Ph.D.</t>
  </si>
  <si>
    <t>3.4.11 občianske právo</t>
  </si>
  <si>
    <t>nie</t>
  </si>
  <si>
    <t>MUDr. Radoslav Morochovič, PhD.</t>
  </si>
  <si>
    <t>7.1.7 chirurgia</t>
  </si>
  <si>
    <t>MUDr. Marek Šoltés, PhD.</t>
  </si>
  <si>
    <t>RNDr. Bianka Bojková, PhD.</t>
  </si>
  <si>
    <t>4.2.1 Biológia</t>
  </si>
  <si>
    <t>PhDr. Beata Gajdošová, PhD.</t>
  </si>
  <si>
    <t>3.1.13 sociálna psychológia a psychológia práce</t>
  </si>
  <si>
    <t>JUDr. Karin Prievozníková, PhD.</t>
  </si>
  <si>
    <t>3.4.10 obchodné a finančné právo</t>
  </si>
  <si>
    <t>JUDr. Marta Tóthová, PhD.</t>
  </si>
  <si>
    <t>3.4.2 teória a dejiny štátu a práva</t>
  </si>
  <si>
    <t>MUDr. Ingrid Dravecká, PhD.</t>
  </si>
  <si>
    <t>7.1.4 vnútorné choroby</t>
  </si>
  <si>
    <t>PaedDr. Patrik Šenkár, PhD.</t>
  </si>
  <si>
    <t>2.1.36 literárna veda</t>
  </si>
  <si>
    <t>Mgr. Soňa Lovašová, PhD.</t>
  </si>
  <si>
    <t>3.1.14 sociálna práca</t>
  </si>
  <si>
    <t>Mgr. Renáta Panocová, PhD.</t>
  </si>
  <si>
    <t>2.1.29 neslovanské jazyky a literatúry</t>
  </si>
  <si>
    <t>Mgr. Soňa Šnircová, PhD.</t>
  </si>
  <si>
    <t>JUDr. Boris Balog, PhD.</t>
  </si>
  <si>
    <t>RNDr. Eva Vranová, PhD.</t>
  </si>
  <si>
    <t>4.2.4. Genetika</t>
  </si>
  <si>
    <t>RNDr. Marcel Uhrin, PhD.</t>
  </si>
  <si>
    <t>JUDr. Regina Hučková, PhD.</t>
  </si>
  <si>
    <t>3.4.10. obchodné a finančné právo</t>
  </si>
  <si>
    <t>JUDr. Peter Molnár, PhD.</t>
  </si>
  <si>
    <t>3.4.11. občianske právo</t>
  </si>
  <si>
    <t>PhDr. Radoslav Štefančík, MPol., Ph.D.</t>
  </si>
  <si>
    <t>3.1.6. politológia</t>
  </si>
  <si>
    <t>Dr. Łukasz Kozera, PhD.</t>
  </si>
  <si>
    <t>Verejnej správy</t>
  </si>
  <si>
    <t>Spolu v roku 2015</t>
  </si>
  <si>
    <t>Podiel v % 2015</t>
  </si>
  <si>
    <t>Rektorát</t>
  </si>
  <si>
    <t>Ošetrovateľstvo</t>
  </si>
  <si>
    <t>D</t>
  </si>
  <si>
    <t>S</t>
  </si>
  <si>
    <t>Bc.</t>
  </si>
  <si>
    <t>Verejné zdravotníctvo</t>
  </si>
  <si>
    <t>Fyzioterapia</t>
  </si>
  <si>
    <t>fyzika</t>
  </si>
  <si>
    <t>A</t>
  </si>
  <si>
    <t xml:space="preserve"> geografia</t>
  </si>
  <si>
    <t>geografia</t>
  </si>
  <si>
    <t>všeobecná ekológia a ekológia jedinca a populácií</t>
  </si>
  <si>
    <t>chémia</t>
  </si>
  <si>
    <t>biológia</t>
  </si>
  <si>
    <t xml:space="preserve"> aplikovaná informatika</t>
  </si>
  <si>
    <t>aplikovaná informatika</t>
  </si>
  <si>
    <t>E</t>
  </si>
  <si>
    <t>informatika</t>
  </si>
  <si>
    <t xml:space="preserve"> matematika</t>
  </si>
  <si>
    <t>ekonomická a finančná matematika</t>
  </si>
  <si>
    <t>matematika</t>
  </si>
  <si>
    <t>fyzika – biológia</t>
  </si>
  <si>
    <t>fyzika – geografia</t>
  </si>
  <si>
    <t>fyzika – chémia</t>
  </si>
  <si>
    <t>fyzika – informatika</t>
  </si>
  <si>
    <t>geografia – filozofia</t>
  </si>
  <si>
    <t>geografia – informatika</t>
  </si>
  <si>
    <t>geografia – psychológia</t>
  </si>
  <si>
    <t>chémia – geografia</t>
  </si>
  <si>
    <t>chémia – informatika</t>
  </si>
  <si>
    <t>biológia – geografia</t>
  </si>
  <si>
    <t>biológia – chémia</t>
  </si>
  <si>
    <t>biológia – informatika</t>
  </si>
  <si>
    <t>biológia – psychológia</t>
  </si>
  <si>
    <t>matematika – biológia</t>
  </si>
  <si>
    <t>matematika – fyzika</t>
  </si>
  <si>
    <t>matematika – geografia</t>
  </si>
  <si>
    <t>matematika – chémia</t>
  </si>
  <si>
    <t>matematika – informatika</t>
  </si>
  <si>
    <t>matematika – psychológia</t>
  </si>
  <si>
    <t xml:space="preserve"> právo</t>
  </si>
  <si>
    <t>verejná politika a verejná správa</t>
  </si>
  <si>
    <t>verejná správa</t>
  </si>
  <si>
    <t>európska verejná správa</t>
  </si>
  <si>
    <t>cudzie jazyky a kultúry</t>
  </si>
  <si>
    <t>Rodové štúdiá a kultúra</t>
  </si>
  <si>
    <t>etika</t>
  </si>
  <si>
    <t>Aplikovaná etika</t>
  </si>
  <si>
    <t>etika - filozofia</t>
  </si>
  <si>
    <t>Aplikovaná etika-filozofia</t>
  </si>
  <si>
    <t>etika - geografia</t>
  </si>
  <si>
    <t>Aplikovaná etika-geografia</t>
  </si>
  <si>
    <t>etika - neslovanské jazyky a literatúry</t>
  </si>
  <si>
    <t>Aplikovaná etika-nemecký jazyk a  literatúra</t>
  </si>
  <si>
    <t>etika - psychológia</t>
  </si>
  <si>
    <t>Aplikovaná etika-psychológia</t>
  </si>
  <si>
    <t>filozofia</t>
  </si>
  <si>
    <t>Filozofia</t>
  </si>
  <si>
    <t>filozofia - psychológia</t>
  </si>
  <si>
    <t>Filozofia - psychológia</t>
  </si>
  <si>
    <t>klasické jazyky - etika</t>
  </si>
  <si>
    <t>Latinský jazyk a literatúra – aplikovaná etika</t>
  </si>
  <si>
    <t>klasické jazyky - neslovanské jazyky a lteratúry</t>
  </si>
  <si>
    <t>Latinský jazyk a literatúra - britské a americké štúdiá</t>
  </si>
  <si>
    <t>SA</t>
  </si>
  <si>
    <t>klasické jazyky - filozofia</t>
  </si>
  <si>
    <t>Latinský jazyk a literatúra – filozofia</t>
  </si>
  <si>
    <t>klasické jazyky  - história</t>
  </si>
  <si>
    <t>Latinský jazyk a literatúra – história</t>
  </si>
  <si>
    <t>klasické jazyky - neslovanské jazyky a literatúry</t>
  </si>
  <si>
    <t>Latinský jazyk a literatúra – nemecký jazyk a literatúra</t>
  </si>
  <si>
    <t>SN</t>
  </si>
  <si>
    <t>klasické jazyky - slovenský jazyk a literatúra</t>
  </si>
  <si>
    <t>Latinský jazyk a literatúra – slovenský jazyk a literatúra</t>
  </si>
  <si>
    <t>masmediálne štúdiá</t>
  </si>
  <si>
    <t>Masmediálne štúdiá</t>
  </si>
  <si>
    <t>neslovanské jazyky a literatúry</t>
  </si>
  <si>
    <t>Britské a americké štúdiá</t>
  </si>
  <si>
    <t>neslovanské jazyky a literatúry - filozofia</t>
  </si>
  <si>
    <t>Britské a americké štúdiá-filozofia</t>
  </si>
  <si>
    <t>neslovanské jazyky a literatúry</t>
  </si>
  <si>
    <t>Britské a americké štúdiá-nemecký jazyk a literatúra</t>
  </si>
  <si>
    <t>SAN</t>
  </si>
  <si>
    <t>neslovanské jazyky a literatúry - informatika</t>
  </si>
  <si>
    <t>Britské a americké štúdiá-informatika</t>
  </si>
  <si>
    <t>neslovanské jazyky a literatúry   - psychológia</t>
  </si>
  <si>
    <t>Britské a americké štúdiá-psychológia</t>
  </si>
  <si>
    <t>neslovanské jazyky a literatúry         psychológia</t>
  </si>
  <si>
    <t>Britské a americké štúdiá - psychológia</t>
  </si>
  <si>
    <t>neslovanské jazyky a literatúry - geografia</t>
  </si>
  <si>
    <t>Nemecký jazyk a literatúra-geografia</t>
  </si>
  <si>
    <t>Nemecký jazyk a literatúra-informatika</t>
  </si>
  <si>
    <t>neslovanské jazyky a literatúry   - filozofia</t>
  </si>
  <si>
    <t>Nemecký jazyk a literatúra-filozofia</t>
  </si>
  <si>
    <t>neslovanské jazyky a literatúry - psychológia</t>
  </si>
  <si>
    <t>Nemecký jazyk a literatúra-psychológia</t>
  </si>
  <si>
    <t>neslovanské jazyky a literatúry  - geografia</t>
  </si>
  <si>
    <t>Britské a americké štúdiá - geografia</t>
  </si>
  <si>
    <t>S-A</t>
  </si>
  <si>
    <t>neslovanské jazyky a literatúry - biológia</t>
  </si>
  <si>
    <t xml:space="preserve">Britské a americké štúdiá – biológia </t>
  </si>
  <si>
    <t xml:space="preserve">neslovanské jazyky a literatúry - matematika </t>
  </si>
  <si>
    <t>Britské a americké štúdiá - matematika</t>
  </si>
  <si>
    <t>prekladateľstvo a tlmočníctvo</t>
  </si>
  <si>
    <t>Anglický jazyk pre európske inštitúcie a ekonomiku</t>
  </si>
  <si>
    <t>Anglický jazyk a francúzsky jazyk pre európske inštitúcie a ekonomiku</t>
  </si>
  <si>
    <t>SAF</t>
  </si>
  <si>
    <t>Anglický jazyk a nemecký jazyk pre európske inštitúcie a ekonomiku</t>
  </si>
  <si>
    <t>slovenský jazyk a literatúra  - etika</t>
  </si>
  <si>
    <t>Slovenský jazyk a literatúra-aplikovaná etika</t>
  </si>
  <si>
    <t>slovenský jazyk a literatúra - neslovanské jazyky aliteratúry</t>
  </si>
  <si>
    <t>Slovenský jazyk a literatúra-britské a americké štúdiá</t>
  </si>
  <si>
    <t>slovenský jazyk a literatúra - filozofia</t>
  </si>
  <si>
    <t>Slovenský jazyk a literatúra-filozofia</t>
  </si>
  <si>
    <t>slovenský jazyk a literatúra  - informatika</t>
  </si>
  <si>
    <t>Slovenský jazyk a literatúra-informatika</t>
  </si>
  <si>
    <t>Slovenský jazyk a literatúra-nemecký jazyk a literatúra</t>
  </si>
  <si>
    <t>slovenský jazyk a literatúra - psychológia</t>
  </si>
  <si>
    <t>Slovenský jazyk a literatúra-psychológia</t>
  </si>
  <si>
    <t>slovenský jazyk a literatúra  - geografia</t>
  </si>
  <si>
    <t>Slovenský jazyk a literatúra - geografia</t>
  </si>
  <si>
    <t>slovenský jazyk a literatúra  - biológia</t>
  </si>
  <si>
    <t>Slovenský jazyk a literatúra - biológia</t>
  </si>
  <si>
    <t>slovenský jazyk a literatúra - matematika</t>
  </si>
  <si>
    <t>Slovenský jazyk a literatúra - matematika</t>
  </si>
  <si>
    <t>história</t>
  </si>
  <si>
    <t>História</t>
  </si>
  <si>
    <t>história  - etika</t>
  </si>
  <si>
    <t>História – aplikovaná etika</t>
  </si>
  <si>
    <t xml:space="preserve">história - neslovanské jazyky a literatúry </t>
  </si>
  <si>
    <t>História – britské a americké štúdiá</t>
  </si>
  <si>
    <t>história    - geografia</t>
  </si>
  <si>
    <t>História – geografia</t>
  </si>
  <si>
    <t>história - filozofia</t>
  </si>
  <si>
    <t>História – filozofia</t>
  </si>
  <si>
    <t>História – nemecký jazyk a literatúra</t>
  </si>
  <si>
    <t>história - psychológia</t>
  </si>
  <si>
    <t>História - psychológia</t>
  </si>
  <si>
    <t>história - slovenský jazyk a literatúra</t>
  </si>
  <si>
    <t>História – slovenský jazyk a literatúra</t>
  </si>
  <si>
    <t>politológia</t>
  </si>
  <si>
    <t>Politológia</t>
  </si>
  <si>
    <t>psychológia</t>
  </si>
  <si>
    <t>Psychológia</t>
  </si>
  <si>
    <t>sociálna práca</t>
  </si>
  <si>
    <t>Sociálna práca</t>
  </si>
  <si>
    <t>Šport</t>
  </si>
  <si>
    <t>Šport a rekreácia</t>
  </si>
  <si>
    <t>Mgr.</t>
  </si>
  <si>
    <t>učiteľstvo akademických predmetov</t>
  </si>
  <si>
    <t>učiteľstvo biológie (v kombinácii)</t>
  </si>
  <si>
    <t>učiteľstvo fyziky (v kombinácii)</t>
  </si>
  <si>
    <t>učiteľstvo geografie (v kombinácii)</t>
  </si>
  <si>
    <t>učiteľstvo chémie (v kombinácii)</t>
  </si>
  <si>
    <t>učiteľstvo informatiky (v kombinácii)</t>
  </si>
  <si>
    <t>učiteľstvo matematiky (v kombinácii)</t>
  </si>
  <si>
    <t>biofyzika</t>
  </si>
  <si>
    <t>fyzika kondenzovaných látok</t>
  </si>
  <si>
    <t>jadrová a subjadrová fyzika</t>
  </si>
  <si>
    <t>teoretická fyzika a astrofyzika</t>
  </si>
  <si>
    <t>geografia a geoinformatika</t>
  </si>
  <si>
    <t>analytická chémia</t>
  </si>
  <si>
    <t>anorganická chémia</t>
  </si>
  <si>
    <t xml:space="preserve">biochémia </t>
  </si>
  <si>
    <t>fyzikálna chémia</t>
  </si>
  <si>
    <t>organická chémia</t>
  </si>
  <si>
    <t>botanika a fyziológia rastlín</t>
  </si>
  <si>
    <t>genetika a molekulárna cytológia</t>
  </si>
  <si>
    <t>zoológia a fyziológia živočíchov</t>
  </si>
  <si>
    <t>informatika (konverzný)</t>
  </si>
  <si>
    <t>informatická matematika</t>
  </si>
  <si>
    <t>manažérska matematika</t>
  </si>
  <si>
    <t>verejná politika a verejná správa v Strednej Európe</t>
  </si>
  <si>
    <t>verejná politika a verejná správa v strednej Európe</t>
  </si>
  <si>
    <t>SAČ</t>
  </si>
  <si>
    <t>učiteľstvo anglického jazyka a literatúry (v kombinácii)</t>
  </si>
  <si>
    <t xml:space="preserve"> učiteľstvo akademických predmetov</t>
  </si>
  <si>
    <t>učiteľstvo slovenského jazyka a literatúry (v kombinácii)</t>
  </si>
  <si>
    <t>učiteľstvo nemeckého jazyka a literatúry (v kombinácii)</t>
  </si>
  <si>
    <t>učiteľstvo výchovy k občianstvu  (v kombinácii)</t>
  </si>
  <si>
    <t>učiteľstvo latinského jazyka a literatúry (v kombinácii)</t>
  </si>
  <si>
    <t>učiteľstvo histórie  (v kombinácii)</t>
  </si>
  <si>
    <t>učiteľstvo psychológie  (v kombinácii)</t>
  </si>
  <si>
    <t>učiteľstvo umelecko-výchovných a výchovných predmetov</t>
  </si>
  <si>
    <t>učiteľstvo etickej výchovy  (v kombinácii)</t>
  </si>
  <si>
    <t>Britské a americké štúdiá</t>
  </si>
  <si>
    <t xml:space="preserve"> A</t>
  </si>
  <si>
    <t>AF</t>
  </si>
  <si>
    <t>Anglický jazyk a nemecký jazyk pre európske inštitúcie a ekonomiku</t>
  </si>
  <si>
    <t>AN</t>
  </si>
  <si>
    <t xml:space="preserve">sociálna práca </t>
  </si>
  <si>
    <t>Sociálna práca (konverzný)</t>
  </si>
  <si>
    <t xml:space="preserve">Sociálna práca </t>
  </si>
  <si>
    <t>Všeobecné lekárstvo</t>
  </si>
  <si>
    <t>MUDr.</t>
  </si>
  <si>
    <t>Zubné lekárstvo</t>
  </si>
  <si>
    <t>MDDr.</t>
  </si>
  <si>
    <t>Anatómia, histológia a embryológia</t>
  </si>
  <si>
    <t>DE</t>
  </si>
  <si>
    <t>PhD.</t>
  </si>
  <si>
    <t>Epidemiológia</t>
  </si>
  <si>
    <t xml:space="preserve">Epidemiológia </t>
  </si>
  <si>
    <t>Gynekológia a pôrodníctvo</t>
  </si>
  <si>
    <t xml:space="preserve">Gynekológia a pôrodníctvo                     </t>
  </si>
  <si>
    <t>Chirurgia</t>
  </si>
  <si>
    <t xml:space="preserve">Chirurgia      </t>
  </si>
  <si>
    <t>Klinická biochémia</t>
  </si>
  <si>
    <t xml:space="preserve">Klinická biochémia   </t>
  </si>
  <si>
    <t>Farmakológia</t>
  </si>
  <si>
    <t xml:space="preserve">Lekárska farmakológia      </t>
  </si>
  <si>
    <t>Neurológia</t>
  </si>
  <si>
    <t xml:space="preserve">Neurológia        </t>
  </si>
  <si>
    <t>Normálna a patologická fyziológia</t>
  </si>
  <si>
    <t xml:space="preserve">Normálna a patologická fyziológia       </t>
  </si>
  <si>
    <t>Vnútorné choroby</t>
  </si>
  <si>
    <t xml:space="preserve">Vnútorné choroby    </t>
  </si>
  <si>
    <t>Teória vyučovania fyziky</t>
  </si>
  <si>
    <t>Teória vyučovania matematiky</t>
  </si>
  <si>
    <t>Astrofyzika</t>
  </si>
  <si>
    <t>Biofyzika</t>
  </si>
  <si>
    <t>Fyzika kondenzovaných látok a akustika</t>
  </si>
  <si>
    <t xml:space="preserve">Fyzika kondenzovaných látok </t>
  </si>
  <si>
    <t>Progresívne materiály</t>
  </si>
  <si>
    <t>Jadrová a subjadrová fyzika</t>
  </si>
  <si>
    <t>Všeobecná fyzika a matematická fyzika</t>
  </si>
  <si>
    <t>Teoretická fyzika</t>
  </si>
  <si>
    <t>Všeobecná ekológia a ekológia jedinca a populácií</t>
  </si>
  <si>
    <t>Analytická chémia</t>
  </si>
  <si>
    <t>Anorganická chémia</t>
  </si>
  <si>
    <t>Biochémia</t>
  </si>
  <si>
    <t>Fyzikálna chémia</t>
  </si>
  <si>
    <t>Organická chémia</t>
  </si>
  <si>
    <t>Fyziológia rastlín</t>
  </si>
  <si>
    <t>Fyziológia živočíchov</t>
  </si>
  <si>
    <t>Genetika</t>
  </si>
  <si>
    <t>Molekulárna cytológia</t>
  </si>
  <si>
    <t>Informatika</t>
  </si>
  <si>
    <t>Aplikovaná matematika</t>
  </si>
  <si>
    <t>Diskrétna matematika</t>
  </si>
  <si>
    <t>PrF</t>
  </si>
  <si>
    <t>Občianske právo</t>
  </si>
  <si>
    <t>Obchodné a finančné právo</t>
  </si>
  <si>
    <t>Medzinárodné právo</t>
  </si>
  <si>
    <t>Teória a dejiny štátu a práva</t>
  </si>
  <si>
    <t>Verejná politika a verejná správa</t>
  </si>
  <si>
    <t>Verejná správa</t>
  </si>
  <si>
    <t>Dejiny filozofie</t>
  </si>
  <si>
    <t>Literárna veda</t>
  </si>
  <si>
    <t>Neslovanské jazyky a literatúry</t>
  </si>
  <si>
    <t>Slovenské dejiny</t>
  </si>
  <si>
    <t>Integratívna sociálna práca</t>
  </si>
  <si>
    <t>Sociálna psychológia a psychológia práce</t>
  </si>
  <si>
    <t>Pediatria</t>
  </si>
  <si>
    <t>D,E</t>
  </si>
  <si>
    <t>verejná politika a verejná správa</t>
  </si>
  <si>
    <t xml:space="preserve">Anatómia, histológia a embryológia </t>
  </si>
  <si>
    <t xml:space="preserve">Normálna a patologická fyziológia </t>
  </si>
  <si>
    <t xml:space="preserve">Vnútorné choroby </t>
  </si>
  <si>
    <t xml:space="preserve">Chirurgia </t>
  </si>
  <si>
    <t xml:space="preserve">Gynekológia a pôrodníctvo </t>
  </si>
  <si>
    <t xml:space="preserve">Klinická biochémia </t>
  </si>
  <si>
    <t xml:space="preserve">Farmakológia </t>
  </si>
  <si>
    <t>Fyzika</t>
  </si>
  <si>
    <t>Biológia</t>
  </si>
  <si>
    <t>Matematika</t>
  </si>
  <si>
    <t xml:space="preserve">Teória a dejiny štátu a práva </t>
  </si>
  <si>
    <t xml:space="preserve">Obchodné a finančné právo </t>
  </si>
  <si>
    <t xml:space="preserve">Občianske právo </t>
  </si>
  <si>
    <t xml:space="preserve">Dejiny filozofie </t>
  </si>
  <si>
    <t xml:space="preserve">Neslovanské jazyky a literatúry </t>
  </si>
  <si>
    <t xml:space="preserve">Literárna veda </t>
  </si>
  <si>
    <t xml:space="preserve">Slovenské dejiny </t>
  </si>
  <si>
    <t xml:space="preserve">Politológia </t>
  </si>
  <si>
    <t xml:space="preserve">Sociálna psychológia a psychológia práce </t>
  </si>
  <si>
    <t>Verejná politika a verejná správa (5 ročný ŠP, externá forma)</t>
  </si>
  <si>
    <t>BZ</t>
  </si>
  <si>
    <t>MŠ SR</t>
  </si>
  <si>
    <t xml:space="preserve">G </t>
  </si>
  <si>
    <t xml:space="preserve">D </t>
  </si>
  <si>
    <t xml:space="preserve">MŠ SR - APVT APVV-0139-12 </t>
  </si>
  <si>
    <t>RNDr. Lenka Martonfiová, PhD.</t>
  </si>
  <si>
    <t>Druhová a genetická diverzita v čeľadi Brassicaceae – k lepšiemu pochopeniu evolúcie polyploidných komplexov.</t>
  </si>
  <si>
    <t>2013/17</t>
  </si>
  <si>
    <t xml:space="preserve">MŠ SR  - APVV                      APVV-0408-12 </t>
  </si>
  <si>
    <t>prof. MVDr. Ján Mojžiš, DrSc.</t>
  </si>
  <si>
    <t>Galektíny a angiogenéza</t>
  </si>
  <si>
    <t xml:space="preserve">MŠ SR  - APVV APVV-14-0415 </t>
  </si>
  <si>
    <t>prof. MUDr. Zuzana Gdovinová, CSc.</t>
  </si>
  <si>
    <t>Nové biomarkery premotorického štádia Parkinsonovej choroby</t>
  </si>
  <si>
    <t>2015/19</t>
  </si>
  <si>
    <t xml:space="preserve">MŠ SR  - APVV APVV-0684-12 </t>
  </si>
  <si>
    <t>MVDr. Ján Rosocha, CSc.</t>
  </si>
  <si>
    <t>Štúdium imunomodulačných a reeneračných vlastností mezenchýmových stromálnych buniek na in vitro modeli osteorartritídy</t>
  </si>
  <si>
    <t xml:space="preserve">MŠ SR  - APVV APVV-15-0356 </t>
  </si>
  <si>
    <t>Analýza polyméru PEEK a možnosti jeho aditívnej výroby.</t>
  </si>
  <si>
    <t>2016/19</t>
  </si>
  <si>
    <t xml:space="preserve">MŠ SR  - APVV APVV-15-0134 </t>
  </si>
  <si>
    <t>doc. MVDr. Monika Halánová</t>
  </si>
  <si>
    <t>Genetická diverzita vybraných medicínsky dôležitých nových a novo sa objavujúcich patogénov so zoonóznym potenciálom.</t>
  </si>
  <si>
    <t xml:space="preserve">MŠ SR  - APVV APVV-15-0012 </t>
  </si>
  <si>
    <t>prof. Mgr. Andrea Madarasová Gecková, PhD.</t>
  </si>
  <si>
    <t>Psychosociálny vývin detí s emocionálnymi a behaviorálnymiproblémami v systéme starostlivosti - longitudinálna štúdia.</t>
  </si>
  <si>
    <t>2016/20</t>
  </si>
  <si>
    <t xml:space="preserve">MŠ SR  - APVV APVV-15-0719 </t>
  </si>
  <si>
    <t>Mgr. Iveta Rajničová Nagyová, PhD.</t>
  </si>
  <si>
    <t>Longitudinálny výskum psychosociálnych inovácií v manažmente chronických chorôb.</t>
  </si>
  <si>
    <t>VEGA</t>
  </si>
  <si>
    <t>G</t>
  </si>
  <si>
    <t>VEGA1/0115/14</t>
  </si>
  <si>
    <t>prof. Ing. Mária Mareková, CSc.</t>
  </si>
  <si>
    <t>Štúdium mechanizmu vzniku aneuryzmy hrudnej aorty v dôsledku regulačných zmien signálnej dráhy TGF-1&amp;#7838;</t>
  </si>
  <si>
    <t>2014/16</t>
  </si>
  <si>
    <t xml:space="preserve">VEGA 1/0782/15 </t>
  </si>
  <si>
    <t>doc. MVDr. Ladislav Vaško, CSc., mim.prof.</t>
  </si>
  <si>
    <t>Vplyv humínových kyselín a ďalších prírodných látok na funkčný stav niektorých orgánov a ich mitochondrií vo fyziologickom stave a pri intoxikáciách .</t>
  </si>
  <si>
    <t>2015/17</t>
  </si>
  <si>
    <t xml:space="preserve">VEGA 1/0873/16 </t>
  </si>
  <si>
    <t>RNDr. Miroslava Rabajdová, PhD.</t>
  </si>
  <si>
    <t>Charakterizácia mikroprostredia karcinómu endometria.</t>
  </si>
  <si>
    <t>2016/18</t>
  </si>
  <si>
    <t xml:space="preserve">VEGA2/0012/15 </t>
  </si>
  <si>
    <t>RNDr. Martin Bona, PhD.</t>
  </si>
  <si>
    <t>Krv ako médium sprostredkujúce toleranciu v mozgu po globálnom a fokálnom ischemickom zásahu.</t>
  </si>
  <si>
    <t xml:space="preserve">VEGA1/0204/16 </t>
  </si>
  <si>
    <t>prof. MVDr. Silvia Rybárová, PhD.</t>
  </si>
  <si>
    <t>Vplyv cytostatickej liečby na dynamiku expresie faktorov spôsobujúcich liekovú rezistenciu u experimentálnenavodeného karcinómu mliečnej žľazy.</t>
  </si>
  <si>
    <t xml:space="preserve">VEGA 1/0312/14 </t>
  </si>
  <si>
    <t>prof. RNDr. Ján Šalagovič, PhD.</t>
  </si>
  <si>
    <t>Úloha polymorfizmov kandidátskych lokusov v patogenéze nesyndrómových orofaciálnych rázštepov v populácií Slovenska.</t>
  </si>
  <si>
    <t xml:space="preserve">VEGA 1/0724/15 </t>
  </si>
  <si>
    <t>RNDr. Viera Habalová, PhD.</t>
  </si>
  <si>
    <t>Novoobjavené genetické mutácie v etiopatogenéze dystónií: ich význam, prevalencia a manifestácia.</t>
  </si>
  <si>
    <t xml:space="preserve">VEGA 1/0322/14 </t>
  </si>
  <si>
    <t>Indolové fytoalexíny - mechanizmus antiproliferatívneho účinku</t>
  </si>
  <si>
    <t xml:space="preserve">VEGA 1/0546/16 </t>
  </si>
  <si>
    <t>doc. MVDr. Martina Bago Pilátová, PhD.</t>
  </si>
  <si>
    <t>Antiproliferatívne účinky novosyntetizovaných analógov jaspínu B a ich vplyv na nádorovú angiogenézu.</t>
  </si>
  <si>
    <t xml:space="preserve">VEGA 1/0027/16 </t>
  </si>
  <si>
    <t>prof. MUDr. Ivan Tkáč, PhD.</t>
  </si>
  <si>
    <t>Sledovanie asociácií vybraných génových variantov s odpoveďou na liečbu orálnymi antidiabetikami gliptínmi.</t>
  </si>
  <si>
    <t xml:space="preserve">VEGA 1/0863/15 </t>
  </si>
  <si>
    <t>MUDr. Pavol Joppa, PhD.</t>
  </si>
  <si>
    <t>Interakcia genetického pozadia a chronickej intermitentnej hypoxie v patogenéze kardiovaskulárnych komplikácií obštrukčného spánkového apnoe</t>
  </si>
  <si>
    <t xml:space="preserve">VEGA 1/0208/16 </t>
  </si>
  <si>
    <t>prof. MUDr. Ružena Tkáčová, DrSc.</t>
  </si>
  <si>
    <t>Úloha chronickej intermitentnej hypoxie a inzulínovej rezistencie v patogenéze subklinickej aterosklerózy a myokardiálneho poškodenia u pacientov s obštrukčným spánkovým apnoe.</t>
  </si>
  <si>
    <t xml:space="preserve">VEGA 1/0941/16 </t>
  </si>
  <si>
    <t>prof. MUDr. Pavol Jarčuška, PhD.</t>
  </si>
  <si>
    <t>Epidemiológia endoparazitárnych infekcií u imunokompromitovaných pacientov s chronickým ochorením infekčnej a neinfekčnej etiológie.</t>
  </si>
  <si>
    <t xml:space="preserve">VEGA 1/0024/14 </t>
  </si>
  <si>
    <t>Črevný &amp;#945;-synukleín ako potenciálny biomarker premotorického štádia Parkinsonovej choroby</t>
  </si>
  <si>
    <t>2014/2016</t>
  </si>
  <si>
    <t xml:space="preserve">VEGA 2/0056/16 </t>
  </si>
  <si>
    <t>Jozef Dragašek, PhD., MHA</t>
  </si>
  <si>
    <t>Vplyv konštitučných faktorov redoxnej regulácie na endofenotypové znaky schizofrénie.</t>
  </si>
  <si>
    <t xml:space="preserve">VEGA 1/0172/14 </t>
  </si>
  <si>
    <t>prof. MUDr. Ľudmila Podracká, CSc.</t>
  </si>
  <si>
    <t>Sliny ako potenciálny diagnostický materiál pri monitorovaní oxidačného a karbonylového stresu vo vzťahu kukardiovaskulárnemu riziku u detí s chronickými nefropatiami</t>
  </si>
  <si>
    <t xml:space="preserve">VEGA 1/0678/15 </t>
  </si>
  <si>
    <t>Zmapovanie expresie transkripčnej molekuly - Sonic hedgehog (Shh) s akcentom na regionálnu heterogenitupočas palatogenézy.</t>
  </si>
  <si>
    <t xml:space="preserve">VEGA 1/0896/15 </t>
  </si>
  <si>
    <t>RNDr. Jana Štofilová, PhD.</t>
  </si>
  <si>
    <t>Štúdium molekulových mechanizmov imunomodulačného a protinádorového účinku probiotického kmeňaLactobacillus plantarum LS/07 a bioaktívnych látok naturálneho pôvodu v in vitro modeli adenokarcinómuhrubého čreva.</t>
  </si>
  <si>
    <t xml:space="preserve">VEGA 1/0018/16 </t>
  </si>
  <si>
    <t>MVDr. Gabriela Mojžišová, PhD.</t>
  </si>
  <si>
    <t>Molekulové mechanizmy antiproliferatívneho účinku chalkónov u nádorov mliečnej žľazy: in vitro štúdia.</t>
  </si>
  <si>
    <t xml:space="preserve">VEGA 1/0309/16 </t>
  </si>
  <si>
    <t>MVDr. Alojz Bomba, DrSc.</t>
  </si>
  <si>
    <t>Modulácia črevnej mikroflóry a lipidového metabolizmu v prevencii srdcovo-cievnych chorôb využitímprobiotických mikroorganizmov a omega-3 polynenasýtených mastných kyselín.</t>
  </si>
  <si>
    <t xml:space="preserve">VEGA 1/0584/16 </t>
  </si>
  <si>
    <t>RNDr. Zdenka Hertelyová, PhD.</t>
  </si>
  <si>
    <t>Závislosť medzi zastúpením PNMK a pomerom LBP/sCD14 v krvnom sére u pacientiek s karcinómom prsníka.</t>
  </si>
  <si>
    <t xml:space="preserve">VEGA 1/0217/16 </t>
  </si>
  <si>
    <t>RNDr. Tímea Špaková, PhD.</t>
  </si>
  <si>
    <t>Štúdium chondrogénnej diferenciácie mezenchýmových stromálnych buniek in vitro ako možného mechanizmuúčinku pri bunkovej liečbe osteoartritítdy.</t>
  </si>
  <si>
    <t xml:space="preserve">VEGA 1/0993/15 </t>
  </si>
  <si>
    <t>MUDr. Ján Fedačko, PhD.</t>
  </si>
  <si>
    <t>Genetické aspekty v etiológii dilatačných kardiomyopatií.</t>
  </si>
  <si>
    <t xml:space="preserve">VEGA 1/0910/16 </t>
  </si>
  <si>
    <t>doc. MUDr. Viola Vargová, PhD.</t>
  </si>
  <si>
    <t>Efekt redukcie hmotnosti na vybrané genetické, laboratórne a ultrazvukové parametre subklinickej aterosklerózy.</t>
  </si>
  <si>
    <t xml:space="preserve">VEGA 1/0968/16 </t>
  </si>
  <si>
    <t>doc. MUDr. Branislav Stančák, CSc.</t>
  </si>
  <si>
    <t>Vplyv pomeru sérových intrakardiálnych a periférnych markerov srdcového zlyhania na prognózu pacientov vyžadujúcich resynchronizačnú liečbu</t>
  </si>
  <si>
    <t xml:space="preserve">VEGA 1/0196/15 </t>
  </si>
  <si>
    <t>Stanovenie miery rizika výskytu vybraných intracelulárnych patogénov so zoonotickým potenciálom.</t>
  </si>
  <si>
    <t xml:space="preserve">VEGA 2/0059/15 </t>
  </si>
  <si>
    <t>prof. MVDr. Lýdia Čisláková, CSc.</t>
  </si>
  <si>
    <t>Prírodné ohniská v mestách na príklade košickej aglomerácie: štruktúra a dynamika v priestore a v čase</t>
  </si>
  <si>
    <t>2015/18</t>
  </si>
  <si>
    <t xml:space="preserve">VEGA 1/0198/13 </t>
  </si>
  <si>
    <t>prof. MUDr. Erik Dorko, PhD., MPH</t>
  </si>
  <si>
    <t>Klinicko-epidemiologická štúdia etiologických faktorov vybraných kliešťami prenášaných ochorení (lmská borelióza, vírusová kliešťová encefalitída) s použitím metód molekulovej biológie a sérológie</t>
  </si>
  <si>
    <t>2013/16</t>
  </si>
  <si>
    <t xml:space="preserve">VEGA 1/0011/14 </t>
  </si>
  <si>
    <t>doc. MUDr. Kvetoslava Rimárová, CSc., mim.prof.</t>
  </si>
  <si>
    <t>Klinicko-epidemiologická štúdia vplyvu genetických, infekčných a exogénnych faktorov na prenatálne,perinatálne a novorodenecké indikátory </t>
  </si>
  <si>
    <t>2014/17</t>
  </si>
  <si>
    <t xml:space="preserve">VEGA 1/0895/14 </t>
  </si>
  <si>
    <t>Doc. Mgr. Andrea Madarasová Gecková, PhD.</t>
  </si>
  <si>
    <t>Psychosociálny vývin školákov so zdravotným znevýhodnením.</t>
  </si>
  <si>
    <t xml:space="preserve">VEGA 1/0981/15 </t>
  </si>
  <si>
    <t>Mgr. Daniela Bobáková, PhD.</t>
  </si>
  <si>
    <t>Trajektória detí a dospievajúcich s emocionálnymi a behaviorálnymi problémami v systéme sociálnej a zdravotníckej starostlivosti - longitudinálna štúdia DE-EM-BE.</t>
  </si>
  <si>
    <t xml:space="preserve">VEGA 1/0660/16 </t>
  </si>
  <si>
    <t>MUDr. Tomáš Toporcer, PhD.</t>
  </si>
  <si>
    <t>Sprostredkúvajú galektíny ochranný vplyv estrogénov/fytoestrogénov na srdce po infarkte myokardu?</t>
  </si>
  <si>
    <t>Univerzita v Groningene</t>
  </si>
  <si>
    <t>Z</t>
  </si>
  <si>
    <t xml:space="preserve">Iné granty zahraničné            2 08614-LF </t>
  </si>
  <si>
    <t>Dohoda o spolupráci vo výskumnom programe „Mládež a zdravie“ UPJŠ v Košiciach  a UMCG</t>
  </si>
  <si>
    <t xml:space="preserve">Iné granty zahraničné 1071/2015 </t>
  </si>
  <si>
    <t>"Dohoda o spolupráci vo výskume „Chronického ochorenia“ UPJŠ v Košiciach  a UMCG"</t>
  </si>
  <si>
    <t>2016/16</t>
  </si>
  <si>
    <t xml:space="preserve">Iné granty zahraničné GR090724A </t>
  </si>
  <si>
    <t>Biomedical, psychosocial factors related to functional status and well-being among patients with Parkinson´s Disease - 2nd wave in the framework of the Research Program of Graduate School KISH</t>
  </si>
  <si>
    <t>2009/16</t>
  </si>
  <si>
    <t xml:space="preserve">Iné granty zahraničné GR090724B </t>
  </si>
  <si>
    <t>Development in functional status and quality of life among Children with Renal Disease in the framework of the Research Program of Graduate School KISH</t>
  </si>
  <si>
    <t xml:space="preserve">Iné granty zahraničné GR090724C </t>
  </si>
  <si>
    <t>Biomedical, psychosocial factors related to functional status and well-being among patients with Multiple Sclerosis - 2nd wave in the framework of the Research Program of Graduate School KISH</t>
  </si>
  <si>
    <t xml:space="preserve">Iné granty zahraničné GR090724D </t>
  </si>
  <si>
    <t>Functional status and quality of life in Rheumatoid Arthritis patients´in the framework of the Research Program of Graduate School KISH</t>
  </si>
  <si>
    <t xml:space="preserve">Iné granty zahraničné 275/2009-LF </t>
  </si>
  <si>
    <t>Social class and its impact on patients"functional status and recovery process - 2009" in the framework of the Research Program of Graduate school KISH</t>
  </si>
  <si>
    <t>Európska komisia</t>
  </si>
  <si>
    <t>Iné granty zahraničné 20121205</t>
  </si>
  <si>
    <t>Innovating care for people with multiple chronic conditions in Europe</t>
  </si>
  <si>
    <t>Slovenská kardiologická spoločnosť</t>
  </si>
  <si>
    <t xml:space="preserve">Iné granty domáce           VVS/1 –900/90 </t>
  </si>
  <si>
    <t>MUDr. Mikuláš Huňavý</t>
  </si>
  <si>
    <t>Prognostický význam nových biomarkerov v etiopatogenéze ischemického a neischemického srdcového zlyhávania hodnoteného pomocou multidetektorovej komputerovej tomografie – vlastný projekt.</t>
  </si>
  <si>
    <t>APVV</t>
  </si>
  <si>
    <t xml:space="preserve">MŠ SR  - APVV APVV-14-0154 </t>
  </si>
  <si>
    <t>prof. RNDr. Eva Čellárová, DrSc.</t>
  </si>
  <si>
    <t>Transkriptóm, metabolóm a signalóm bioaktívnych látok sprotinádorovým účinkom v rode Hypericum</t>
  </si>
  <si>
    <t xml:space="preserve">MŠ SR  - APVV APVV-15-0239 </t>
  </si>
  <si>
    <t>RNDr. Juraj Ševc, PhD.</t>
  </si>
  <si>
    <t>Analýza potenciálu a úlohy výstelky centrálneho kanála pri regenerácii miechy.</t>
  </si>
  <si>
    <t xml:space="preserve">MŠ SR  - APVV APVV-15-0419_Majláth </t>
  </si>
  <si>
    <t>doc. MVDr. Branislav Peťko, DrSc.</t>
  </si>
  <si>
    <t>Protikliešťová ochrana pomocou modifikovaných polypropylénových vlákien s akaricídnym účinkom</t>
  </si>
  <si>
    <t xml:space="preserve">MŠ SR  - APVV APVV-0097-12_SAV_Strecka </t>
  </si>
  <si>
    <t>RNDr. Pavol Farkašovský, DrSc.</t>
  </si>
  <si>
    <t>Kolektívne javy vo viazaných elektrónových a spinových systémoch.</t>
  </si>
  <si>
    <t xml:space="preserve">MŠ SR  - APVV APVV-14-0073 </t>
  </si>
  <si>
    <t>prof. Ing. Martin Orendáč, CSc.</t>
  </si>
  <si>
    <t>Magnetokalorický jav v kvantových a nanoskopických systémoch</t>
  </si>
  <si>
    <t>MŠ SR  - APVV APVV-14-0605_SAV_Samuely</t>
  </si>
  <si>
    <t>Mgr. Pavol Szabó, CSc.</t>
  </si>
  <si>
    <t>Prechod supravodič - izolant</t>
  </si>
  <si>
    <t xml:space="preserve">MŠ SR  - APVV APVV-15-0115 </t>
  </si>
  <si>
    <t>prof. RNDr. Peter Kollár, DrSc.</t>
  </si>
  <si>
    <t>Dizajn štruktúry a funkčných vlastností magneticky mäkkýchkompozitných materiálov na báze 3-d prechodných kovov</t>
  </si>
  <si>
    <t xml:space="preserve">MŠ SR  - APVV APVV-15-0259_Fuzer </t>
  </si>
  <si>
    <t>František Kováč</t>
  </si>
  <si>
    <t>Vývoj nekonvenčnej technológie finálneho spracovania izotropných elektrotechnických ocelí</t>
  </si>
  <si>
    <t xml:space="preserve">MŠ SR  - APVV APVV-15-0458_Parimucha </t>
  </si>
  <si>
    <t>RNDr. Augustín Skopal, DrSc.</t>
  </si>
  <si>
    <t>Interagujúce dvojhviezdy - kľúč k porozumeniu Vesmíru</t>
  </si>
  <si>
    <t>MŠ SR  - APVV APVV-15-0485</t>
  </si>
  <si>
    <t>prof. RNDr. Pavol Miškovský, DrSc.</t>
  </si>
  <si>
    <t>Vysoko selektívna liečba nádorových ochorení: komplexyendogénnych lipoproteínov s DARPinmi ako nová generáciatransportných systémov pre cielený transport liečiv (DARLINK)</t>
  </si>
  <si>
    <t xml:space="preserve">MŠ SR  - APVV APVV-0176-12 </t>
  </si>
  <si>
    <t>prof. Mgr. Jaroslav Hofierka, PhD.</t>
  </si>
  <si>
    <t>Výskum nových metód priestorového modelovania pomocou laserového skenovania a 3D GIS-u</t>
  </si>
  <si>
    <t xml:space="preserve">MŠ SR  - APVV APVV-15-0054_Gallay </t>
  </si>
  <si>
    <t>prof. RNDr. Jozef Minár, CSc.</t>
  </si>
  <si>
    <t>Fyzikálne založená segmentácia georeliéfu a jej geovedné aplikácie</t>
  </si>
  <si>
    <t xml:space="preserve">MŠ SR  - APVV APVV-15-0306_Csachova </t>
  </si>
  <si>
    <t>PhDr. Daniel Klimovský</t>
  </si>
  <si>
    <t>Kooperatívne aktivity miestnych samospráv a meranie ich účinnosti a efektívnosti</t>
  </si>
  <si>
    <t xml:space="preserve">MŠ SR  - APVV APVV-14-0078_Cernak </t>
  </si>
  <si>
    <t>prof. Ing. Marian Koman, DrSc.</t>
  </si>
  <si>
    <t>Nové materiály na báze koordinačných zlúčenín</t>
  </si>
  <si>
    <t xml:space="preserve">MŠ SR  - APVV APVV-14-0883 </t>
  </si>
  <si>
    <t>prof. RNDr. Jozef Gonda, DrSc.</t>
  </si>
  <si>
    <t>Stereoselektívna syntéza a in vitro štrukturálna moduláciabiologickej aktivity funkcionalizovaných sfingozínov</t>
  </si>
  <si>
    <t xml:space="preserve">MŠ SR  - APVV  APVV-15-0520 </t>
  </si>
  <si>
    <t>doc. RNDr. Vladimír Zeleňák, PhD.</t>
  </si>
  <si>
    <t>Inteligentné nanopórovité systémy ako nosiče liečiv</t>
  </si>
  <si>
    <t>MŠ SR  - APVV SK-BG-2013-0003</t>
  </si>
  <si>
    <t>RNDr. Jana Šandrejová, PhD.</t>
  </si>
  <si>
    <t>Využitie iónových asociatov v microextrakčných technikách: vypracovanie postupov pre stanovenie vybraných analytov</t>
  </si>
  <si>
    <t>2016/17</t>
  </si>
  <si>
    <t xml:space="preserve">MŠ SR  - APVV APVV-0452-12 </t>
  </si>
  <si>
    <t>doc. Ing. Norbert Kopčo, PhD.</t>
  </si>
  <si>
    <t>Priestorová pozornosť a počúvanie v zložitých prostrediach</t>
  </si>
  <si>
    <t>MŠ SR  - APVV APVV-15-0091</t>
  </si>
  <si>
    <t>prof. RNDr. Viliam Geffert, DrSc.</t>
  </si>
  <si>
    <t>Efektívne algoritmy, automaty a dátové štruktúry</t>
  </si>
  <si>
    <t xml:space="preserve">MŠ SR  - APVV APVV-0715-12 </t>
  </si>
  <si>
    <t>doc. RNDr. Stanislav Lukáč, PhD.</t>
  </si>
  <si>
    <t>Výskum efektívnosti metód inovácie výučby matematiky, fyziky a informatiky</t>
  </si>
  <si>
    <t xml:space="preserve">MŠ SR  - APVV APVV-15-0116 </t>
  </si>
  <si>
    <t>doc. RNDr. Roman Soták, PhD.</t>
  </si>
  <si>
    <t>Štrukturálne a chromatické charakteristiky grafov</t>
  </si>
  <si>
    <t xml:space="preserve">MŠ SR  - APVV APVV-15-0069 </t>
  </si>
  <si>
    <t>doc. RNDr. Erik Sedlák, PhD.</t>
  </si>
  <si>
    <t>Transformácia integrálneho membránového proteinu na vo voderozpustnú formu: prípad GPCR</t>
  </si>
  <si>
    <t>VEGA 1/0153/13</t>
  </si>
  <si>
    <t>doc. RNDr. Bianka Bojková, PhD.</t>
  </si>
  <si>
    <t>Vplyv podávania metformínu, pioglitazónu a melatonínu v mamárnej karcinogenéze in vivo</t>
  </si>
  <si>
    <t xml:space="preserve">VEGA 1/0046/14 </t>
  </si>
  <si>
    <t>doc. RNDr. Peter Paľove-Balang, PhD.</t>
  </si>
  <si>
    <t>Interakcia metabolizmu dusíka a fenolov v liečivých rastlinách</t>
  </si>
  <si>
    <t xml:space="preserve">VEGA 1/0199/14 </t>
  </si>
  <si>
    <t>doc. RNDr. Ľubomír Kováč, CSc.</t>
  </si>
  <si>
    <t>Význam podpovrchových suťových habitatov z hľadiska interakcie pôdneho a subteránneho prostredia na príklade spoločenstiev článkonožcov (Arthropoda)</t>
  </si>
  <si>
    <t xml:space="preserve">VEGA 1/0417/14 </t>
  </si>
  <si>
    <t>RNDr. Igor Majláth, PhD.</t>
  </si>
  <si>
    <t>Patogénmi indukovaná manipulácia behaviorálnych prejavov kliešťov (vektorov) a plazov (hostiteľov)</t>
  </si>
  <si>
    <t xml:space="preserve">VEGA 1/0090/15 </t>
  </si>
  <si>
    <t>De novo RNA-seq analýza transkriptómu zameraná na identifikáciu kandidátnych génov kódujúcich profilujúce sekundárne metabolity v rode Hypericum</t>
  </si>
  <si>
    <t xml:space="preserve">VEGA 1/0147/15 </t>
  </si>
  <si>
    <t>prof. RNDr. Peter Fedoročko, CSc.</t>
  </si>
  <si>
    <t>Pleiotropné pôsobenie neaktivovaného alebo fotodynamicky aktívneho hypericínu na faktory ovplyvňujúce rezistenciu nádorových buniek</t>
  </si>
  <si>
    <t xml:space="preserve">VEGA 1/0163/15 </t>
  </si>
  <si>
    <t>prof. RNDr. Pavol Mártonfi, PhD.</t>
  </si>
  <si>
    <t>Endopolyploidia vybraných taxónov rodov Trifolium a Lotus vo vzťahu k ich fyziologickým a produkčným parametrom.</t>
  </si>
  <si>
    <t xml:space="preserve">VEGA 1/0394/15 </t>
  </si>
  <si>
    <t>doc. RNDr. Peter Solár, PhD.</t>
  </si>
  <si>
    <t>Erytropoetínový receptor v adenokarcinóme mliečnej žľazy a jeho úloha v rezistencii na tamoxifén</t>
  </si>
  <si>
    <t xml:space="preserve">VEGA 1/0512/15 </t>
  </si>
  <si>
    <t>Mgr. Vladislav Kolarčik, PhD.</t>
  </si>
  <si>
    <t>Evolučné procesy a reprodukčné stratégie v rode Onosma</t>
  </si>
  <si>
    <t xml:space="preserve">VEGA 1/0635/16 </t>
  </si>
  <si>
    <t>doc. RNDr. Zuzana Daxnerová, CSc.</t>
  </si>
  <si>
    <t>Cerebrospinálny mok kontaktujúce neuróny (CSF-cNs) a ich úloha v mieche cicavcov.</t>
  </si>
  <si>
    <t xml:space="preserve">VEGA 1/0792/16 </t>
  </si>
  <si>
    <t>prof. RNDr. Martin Bačkor, DrSc.</t>
  </si>
  <si>
    <t>Alelopatický účinok sekundárnych metabolitov lišajníkov.</t>
  </si>
  <si>
    <t xml:space="preserve">VEGA 1/0143/13 </t>
  </si>
  <si>
    <t>doc. RNDr. Alžbeta Orendáčová, DrSc.</t>
  </si>
  <si>
    <t>Vplyv magnetickej rozmernosti a spinovej anizotropie na kvantové procesy v geometricky frustrovaných systémoch</t>
  </si>
  <si>
    <t xml:space="preserve">VEGA 1/0145/13 </t>
  </si>
  <si>
    <t>RNDr. Erik Čižmár, PhD.</t>
  </si>
  <si>
    <t>Experimentálne štúdium systémov spinových klastrov</t>
  </si>
  <si>
    <t xml:space="preserve">VEGA 1/0222/13 </t>
  </si>
  <si>
    <t>prof. RNDr. Michal Hnatič, DrSc.</t>
  </si>
  <si>
    <t>Škálovanie v stochastickej dynamike: vplyv náhodných fluktuácií na difúziu, kinetické procesy a fázové prechody</t>
  </si>
  <si>
    <t xml:space="preserve">VEGA 1/0330/15 </t>
  </si>
  <si>
    <t>doc. RNDr. Ján Füzer, PhD.</t>
  </si>
  <si>
    <t>Elektromagnetické vlastnosti magneticky mäkkých kompozitných materiálov</t>
  </si>
  <si>
    <t xml:space="preserve">VEGA 1/0331/15 </t>
  </si>
  <si>
    <t>doc. RNDr. Milan Žukovič, PhD.</t>
  </si>
  <si>
    <t>Frustrované systémy so zmiešanými spinmi</t>
  </si>
  <si>
    <t xml:space="preserve">VEGA 1/0409/15 </t>
  </si>
  <si>
    <t>Mgr. Tomáš Samuely, PhD.</t>
  </si>
  <si>
    <t>Štúdium supravodivých nanoštruktúr a nanovrstiev</t>
  </si>
  <si>
    <t xml:space="preserve">VEGA 1/0425/15 </t>
  </si>
  <si>
    <t>RNDr. Katarína Štroffeková, PhD.</t>
  </si>
  <si>
    <t>Molekulárne mechanizmy odpovedí endotelových buniek na oxidatívny stress pri hypoxii (HYPOXENCELL).</t>
  </si>
  <si>
    <t xml:space="preserve">VEGA 1/0036/16 </t>
  </si>
  <si>
    <t>prof. RNDr. Pavol Sovák, CSc.</t>
  </si>
  <si>
    <t>Štruktúra a fyzikálne vlastnosti amorfných a nanokryštalických kovových zliatin.</t>
  </si>
  <si>
    <t xml:space="preserve">VEGA 1/0043/16 </t>
  </si>
  <si>
    <t>doc. RNDr. Jozef Strečka, PhD.</t>
  </si>
  <si>
    <t>Magnetoelektrický a magnetokalorický jav v exaktne riešiteľných mriežkovo-štatistických modeloch.</t>
  </si>
  <si>
    <t xml:space="preserve">VEGA 1/0164/16 </t>
  </si>
  <si>
    <t>prof. RNDr. Rastislav Varga, DrSc.</t>
  </si>
  <si>
    <t>Rýchlochladené amorfné a Heuslerove zilatiny s význačnými vlastnosťami. Príprava a charakterizácia.</t>
  </si>
  <si>
    <t xml:space="preserve">VEGA 1/0377/16 </t>
  </si>
  <si>
    <t>Magnetizačné a relaxačné procesy v magnetických časticiach a kompozitoch.</t>
  </si>
  <si>
    <t xml:space="preserve">VEGA 1/0929/16 </t>
  </si>
  <si>
    <t>RNDr. Zuzana Jurašeková, PhD.</t>
  </si>
  <si>
    <t>Neinvazívna mikro-Ramanova a SERS analýza farbív a kolorantov použitých v kultúrno-historických artefaktoch na báze papiera: Nie je čierna ako čierna. (atRAM@Nt)</t>
  </si>
  <si>
    <t xml:space="preserve">VEGA 1/0473/14 </t>
  </si>
  <si>
    <t>RNDr. Ján Kaňuk, PhD.</t>
  </si>
  <si>
    <t>Dynamické 3-D modelovanie urbanizovanej krajiny v rôznych rozlišovacích úrovniach</t>
  </si>
  <si>
    <t xml:space="preserve">VEGA 1/0474/16 </t>
  </si>
  <si>
    <t>Simulácia a dynamická vizualizácia geopriestorových procesov.</t>
  </si>
  <si>
    <t xml:space="preserve">VEGA 1/0001/13 </t>
  </si>
  <si>
    <t>doc. RNDr. Mária Kožurková, CSc.</t>
  </si>
  <si>
    <t>Syntéza a dizajn nových inhibítorov cholinesteráz a topoizomeráz na báze heterocyklických farmakofónov s neuroprotektívnymi a cytostatickými vlastnosťami</t>
  </si>
  <si>
    <t xml:space="preserve">VEGA 1/0075/13 </t>
  </si>
  <si>
    <t>prof. RNDr. Juraj Černák, CSc.</t>
  </si>
  <si>
    <t>Molekulové magnety na báze homo- a heterospinových komplexných zlúčenín</t>
  </si>
  <si>
    <t xml:space="preserve">VEGA 1/0398/14 </t>
  </si>
  <si>
    <t>Asymetrické organokatalyzované [3,3]- sigmatropné prešmyky v syntéze salinosporamidov a cinnabaramidu A</t>
  </si>
  <si>
    <t xml:space="preserve">VEGA 1/0598/14 </t>
  </si>
  <si>
    <t>doc. RNDr. Ivan Potočňák, PhD.</t>
  </si>
  <si>
    <t>Nízkorozmerné koordinačné zlúčeniny obsahujúce deriváty 8-hydroxychinolínu vykazujúce antiproliferatívne účinky</t>
  </si>
  <si>
    <t xml:space="preserve">VEGA 1/0010/15 </t>
  </si>
  <si>
    <t>prof. Mgr. Vasiľ Andruch, CSc.</t>
  </si>
  <si>
    <t>Vývoj nových miniaturizovaných a automatizovaných analytických metód</t>
  </si>
  <si>
    <t xml:space="preserve">VEGA 1/0168/15 </t>
  </si>
  <si>
    <t>doc. RNDr. Miroslava Martinková, PhD.</t>
  </si>
  <si>
    <t>Stereokonvergentná totálna syntéza broussonetinov a ich analógov s využitím heterosigmatropných prešmykov</t>
  </si>
  <si>
    <t xml:space="preserve">VEGA 1/0131/16 </t>
  </si>
  <si>
    <t>doc. RNDr. Viktor Víglaský, PhD.</t>
  </si>
  <si>
    <t>G-kvadruplexy odvodené od vírusov: využitie ich vlastností v  biomedicínskom výskume.</t>
  </si>
  <si>
    <t xml:space="preserve">VEGA 1/0253/16 </t>
  </si>
  <si>
    <t>prof. Dr. Yaroslav Bazeľ, DrSc.</t>
  </si>
  <si>
    <t>Výskum analytických techník vhodných na dynamickú on-line kontrolu.</t>
  </si>
  <si>
    <t xml:space="preserve">VEGA 1/0475/14 </t>
  </si>
  <si>
    <t>RNDr. Tomáš Horváth, PhD.</t>
  </si>
  <si>
    <t>Edukačný odporúčací systém s dozorom</t>
  </si>
  <si>
    <t xml:space="preserve">VEGA 1/0073/15 </t>
  </si>
  <si>
    <t>doc. RNDr. Stanislav Krajči, PhD.</t>
  </si>
  <si>
    <t>Škálovateľné výpočtové metódy analýzy štruktúrovaných a neštruktúrovaných dát s prvkami neurčitosti</t>
  </si>
  <si>
    <t xml:space="preserve">VEGA 1/0142/15 </t>
  </si>
  <si>
    <t>Kombinatorické štruktúry a zložitosť algoritmov</t>
  </si>
  <si>
    <t xml:space="preserve">VEGA 1/1011/16 </t>
  </si>
  <si>
    <t>Dynamické procesy v priestorovom sluchu: experimenty, modelovanie a analytické nástroje.</t>
  </si>
  <si>
    <t xml:space="preserve">VEGA 1/0063/14 </t>
  </si>
  <si>
    <t>prof. RNDr. Danica Studenovská, CSc.</t>
  </si>
  <si>
    <t>Algebraické štruktúry s usporiadaním</t>
  </si>
  <si>
    <t xml:space="preserve">VEGA 1/0344/14 </t>
  </si>
  <si>
    <t>prof. RNDr. Katarína Cechlárová, DrSc.</t>
  </si>
  <si>
    <t>Matematické a štatistické metódy v ekonomickom rozhodovaní</t>
  </si>
  <si>
    <t xml:space="preserve">VEGA 1/0806/14_EU_Skřiván </t>
  </si>
  <si>
    <t>Jozef Fecenko</t>
  </si>
  <si>
    <t>Kalkulácia SCR na krytie rizík neživotného poistenia v súlade s potrebami praxe.</t>
  </si>
  <si>
    <t xml:space="preserve">VEGA 1/0097/16 </t>
  </si>
  <si>
    <t>prof. RNDr. Lev Bukovský, DrSc.</t>
  </si>
  <si>
    <t>Teoreticko-množinové metódy v topológii a teórii reálnych funkcií.</t>
  </si>
  <si>
    <t xml:space="preserve">VEGA 1/0368/16 </t>
  </si>
  <si>
    <t>prof. RNDr. Mirko Horňák, CSc.</t>
  </si>
  <si>
    <t>Problémy grafových zafarbení</t>
  </si>
  <si>
    <t xml:space="preserve">VEGA 2/0062/14 SAV_Sedlák </t>
  </si>
  <si>
    <t>MUDr. Andrey Musatov, DrSc.</t>
  </si>
  <si>
    <t>Funkčná a štruktúrna integrita proteínov v dvojvrstvových micelách - aplikácia na mitochondriálne a amyloidogénne proteíny</t>
  </si>
  <si>
    <t xml:space="preserve">VEGA 1/0423/16 </t>
  </si>
  <si>
    <t>Transformácia integrálneho membránového receptora na vo vode rozpustnú formu.</t>
  </si>
  <si>
    <t>Universitat D Sevilla</t>
  </si>
  <si>
    <t xml:space="preserve">Iné granty zahraničné AGL2014-54413-R_Paľove-Ba </t>
  </si>
  <si>
    <t>Marco Betti</t>
  </si>
  <si>
    <t>Lotus japonicus ako model pre identifikáciu nových génov, ktoré majú úlohu v odpovedi na abiotický stres a v produktivite strukovín.</t>
  </si>
  <si>
    <t>Ministerstvo školstva, vedy, výskumu a športu</t>
  </si>
  <si>
    <t xml:space="preserve">ALICE CERN 0213/2016 </t>
  </si>
  <si>
    <t>RNDr. Marek Bombara, PhD.</t>
  </si>
  <si>
    <t>Experiment ALICE na LHC v CERN: Štúdium silno interagujúcej hmoty v extrémnych podmienkach</t>
  </si>
  <si>
    <t xml:space="preserve">Iné granty zahraničné SciVis 2014-1-DE01-000694 </t>
  </si>
  <si>
    <t>doc. RNDr. Marián Kireš, PhD.</t>
  </si>
  <si>
    <t>Improvement of interactive methods to understand the natural sciences and technological improvement</t>
  </si>
  <si>
    <t xml:space="preserve">Iné granty zahraničné COST BM1306 Tinnet </t>
  </si>
  <si>
    <t>Better Understanding the Heterogeneity of Tinnitus to Improve and Develop New Treatments (TINNET)</t>
  </si>
  <si>
    <t>Európska komisia H2020</t>
  </si>
  <si>
    <t xml:space="preserve">Iné granty zahraničné H2020-MSCA-RISE-2015_ALT </t>
  </si>
  <si>
    <t>Adaptácia, učenie a odborná príprava na priestorové počúvanie v komplexných prostrediach</t>
  </si>
  <si>
    <t xml:space="preserve">Iné granty zahraničné COST IC 1205 </t>
  </si>
  <si>
    <t>Computational Social choice</t>
  </si>
  <si>
    <t>2012/16</t>
  </si>
  <si>
    <t xml:space="preserve">Iné granty zahraničné CELIM 316310  </t>
  </si>
  <si>
    <t>CELIM - Posilňovanie excelencie v multiškálovom bunkovom zobrazovaní</t>
  </si>
  <si>
    <t>NATO Emerging Security Challenges Division, SPS Programme</t>
  </si>
  <si>
    <t xml:space="preserve">Iné granty zahraničné NATO_SPS985148 </t>
  </si>
  <si>
    <t>doc. RNDr. Andrea Straková Fedorková, PhD.</t>
  </si>
  <si>
    <t>Development of New Cathodes for Stable and Safer Lithium-Sulfur Batteries (DeCaSub)</t>
  </si>
  <si>
    <t>MŠ SR  - APVV APVV-14-0598</t>
  </si>
  <si>
    <t>doc. JUDr. Milena Barinková, CSc.</t>
  </si>
  <si>
    <t>Elektronizácia v podnikaní s akcentom na právne a technické aspekty</t>
  </si>
  <si>
    <t>MŠ SR  - APVV APVV 0809-12</t>
  </si>
  <si>
    <t>prof. JUDr. Ján Husár, CSc.</t>
  </si>
  <si>
    <t>Modernizácia práva obchodných spoločností ako súčasť rekodifikácie súkromného práva</t>
  </si>
  <si>
    <t>MŠ SR  - APVV APVV 0814-12</t>
  </si>
  <si>
    <t>prof. JUDr. Ján Mazák, PhD.</t>
  </si>
  <si>
    <t>Záväznosť a aplikovateľnosť Charty základných práv Európskej únie pre členský štát a v členskom štáte s osobitným zreteľom na súdnu moc v Slovenskej republike</t>
  </si>
  <si>
    <t xml:space="preserve">VEGA 1/0940/14 </t>
  </si>
  <si>
    <t>prof. JUDr. Peter Vojčík, CSc.</t>
  </si>
  <si>
    <t>Rekodifikácia súkromného práva v intenciách práva EÚ</t>
  </si>
  <si>
    <t xml:space="preserve">VEGA 1/0917/16 </t>
  </si>
  <si>
    <t>doc. JUDr. Kristián Csach, PhD., LL.M.</t>
  </si>
  <si>
    <t>Atypické a faktické vzťahy v obchodnom práve</t>
  </si>
  <si>
    <t xml:space="preserve">VEGA 1/0375/15 </t>
  </si>
  <si>
    <t>Prof. h.c. prof. JUDr. Vladimír Babčák, CSc.</t>
  </si>
  <si>
    <t>Daňové úniky a daňové podvody a právne možnosti ich predchádzania (inštitútmi daňového a trestného práva)</t>
  </si>
  <si>
    <t xml:space="preserve">VEGA 1/0709/16 </t>
  </si>
  <si>
    <t>prof. JUDr. Ján Klučka, CSc.</t>
  </si>
  <si>
    <t>Miesto a význam regionálnych súdnych orgánov v kontexte súčasného regionalizmu</t>
  </si>
  <si>
    <t>VEGA1/0652/15</t>
  </si>
  <si>
    <t>doc. Ing. Silvia Ručinská, PhD.</t>
  </si>
  <si>
    <t>Funkčný mestský región ako inovatívny prístup k integrovanému rozvoju územia v podmienkach Slovenskej republiky</t>
  </si>
  <si>
    <t>Hochschule Harz –
Hochschule für Angewandte Wissenschaften, Nemecko</t>
  </si>
  <si>
    <t>DAAD: 2015-1-DE01-KA203-002156</t>
  </si>
  <si>
    <t>doc. Ing. Silvia Ručinská, PhD.
PhDr. Miroslav Fečko, PhD.</t>
  </si>
  <si>
    <t>KoWiSt: Kompetenzaufbau für eine wirkungsorientierte
Steuerung in kleinen und mittleren Kommunen (verejná správa, manažment)</t>
  </si>
  <si>
    <t xml:space="preserve">MŠ SR  - APVV APVV-15-0234 </t>
  </si>
  <si>
    <t>Mgr. Adriana Jesenková, PhD.</t>
  </si>
  <si>
    <t>Sexuálna výchova v kontexte etiky starostlivosti.</t>
  </si>
  <si>
    <t xml:space="preserve">MŠ SR  - APVV APVV-15-0307 </t>
  </si>
  <si>
    <t>Prof. Dr. Rudolph Sock</t>
  </si>
  <si>
    <t>Anticipačné fonetické stratégie pre simultánne a konzekutívne tlmočenie</t>
  </si>
  <si>
    <t xml:space="preserve">MŠ SR  - APVV APVV-0786-12 </t>
  </si>
  <si>
    <t>Doc. Dr. Jörg Meier</t>
  </si>
  <si>
    <t>Kaschauer Zeitung (Košické noviny) ako odkaz kultúry a jazyka nemeckej menšiny na území východného Slovenska na prelome 19. a 20. stor.</t>
  </si>
  <si>
    <t xml:space="preserve">MŠ SR  - APVV APVV-15-0475 </t>
  </si>
  <si>
    <t>Mgr. Nikola Regináčová, PhD.</t>
  </si>
  <si>
    <t>Tendencie vývoja etnických vzťahov na Slovensku (komparatívny výskum národnostnej problematiky v rokoch 2004-2020) – (TESS2)</t>
  </si>
  <si>
    <t xml:space="preserve">MŠ SR  - APVV APVV-15-0492 </t>
  </si>
  <si>
    <t>prof. Ing. Július Zimmermann, CSc.</t>
  </si>
  <si>
    <t>Rečová audiometria v rómskom jazyku.</t>
  </si>
  <si>
    <t xml:space="preserve">MŠ SR  - APVV 14/0921 </t>
  </si>
  <si>
    <t>doc. PhDr. Margita Mesárošová, CSc.</t>
  </si>
  <si>
    <t>Starostlivosť o seba ako faktor vyrovnávanie sa s negatívnymi dôsledkami vykonávania pomáhajúcich profesií</t>
  </si>
  <si>
    <t xml:space="preserve">MŠ SR  - APVV APVV-15-0273 </t>
  </si>
  <si>
    <t>doc. PhDr. Ján Ferjenčík, CSc.</t>
  </si>
  <si>
    <t>Experimentálne overovanie programov na stimuláciu exekutívnych funkcií sloboprospievajúceho žiaka (na konci 1. stupňa školskej dochádzky) - kognitívny stimulačný potenciál matematiky a slovenského jazyka</t>
  </si>
  <si>
    <t xml:space="preserve">MŠ SR  - APVV APVV-15-0662 </t>
  </si>
  <si>
    <t>prof. PhDr. Oľga Orosová, CSc.</t>
  </si>
  <si>
    <t>Psychologický mechanizmus zmien rizikového správania školákov a vysokoškolákov. Rizikové správanie a emigračné, migračné zámery.</t>
  </si>
  <si>
    <t xml:space="preserve">MŠ SR  - APVV 14/0706 </t>
  </si>
  <si>
    <t>prof. PhDr. Vladimír Leško, CSc.</t>
  </si>
  <si>
    <t>Heidegger, metafyzika a dejiny filozofie</t>
  </si>
  <si>
    <t xml:space="preserve">VEGA 1/0627/2015 J. Balegová </t>
  </si>
  <si>
    <t>Latinská humanistická literatúra na Slovensku v kontexte politickej propagandy</t>
  </si>
  <si>
    <t xml:space="preserve">VEGA 2/0190/15 </t>
  </si>
  <si>
    <t>PaedDr. Ingrid Puchalová, PhD.</t>
  </si>
  <si>
    <t>Diskurzívne podnety pre literárnu historiografiu: sondy do tvorby vybraných nemecky píšucich autoriek (od konca 18. storočia podnes)</t>
  </si>
  <si>
    <t xml:space="preserve">VEGA 1/0230/15 </t>
  </si>
  <si>
    <t>prof. PhDr. Eva Žiaková, CSc.</t>
  </si>
  <si>
    <t>Sociálne a osobnostné charakteristiky onkologických pacientov a pacientok ako jeden z najvýznamnejších faktorov socioterapie s touto skupinou klientov a klientok.</t>
  </si>
  <si>
    <t xml:space="preserve">VEGA 1/0273/16 </t>
  </si>
  <si>
    <t>doc. Mgr. Renáta Gregová, PhD.</t>
  </si>
  <si>
    <t>Komparatívny výskum dištinktívnych príznakov foném v slovenčine, v angličtine a v nemčine</t>
  </si>
  <si>
    <t xml:space="preserve">VEGA 1/0336/16 </t>
  </si>
  <si>
    <t>doc. Mgr. Slávka Tomaščíková, PhD.</t>
  </si>
  <si>
    <t>Post-mileniárna senzibilita v anglofónnych literatúrach, kultúrach a médiách</t>
  </si>
  <si>
    <t xml:space="preserve">VEGA 1/0212/15 </t>
  </si>
  <si>
    <t>prof. PaedDr. Štefan Šutaj, DrSc.</t>
  </si>
  <si>
    <t>Miesta pamäti Košíc II. (ľudia a dejiny)</t>
  </si>
  <si>
    <t xml:space="preserve">VEGA 1/0142/14 Bónová, Jasins </t>
  </si>
  <si>
    <t>Hovorová slovenčina v nadregionálnom priestore a sociálno-komunikačnej dynamike</t>
  </si>
  <si>
    <t xml:space="preserve">VEGA 1/0120/15 M. Andričíková </t>
  </si>
  <si>
    <t>Časopisecký fenomén Slniečko v kontexte slovenskej detskej a národnej kultury</t>
  </si>
  <si>
    <t xml:space="preserve">VEGA 1/0233/15 M. Andričíková </t>
  </si>
  <si>
    <t>Svetová literatúra pre deti a mládež v slovenskom preklade po roku 1990.</t>
  </si>
  <si>
    <t xml:space="preserve">VEGA 1/0736/15 </t>
  </si>
  <si>
    <t>prof. PhDr. Ján Gbúr, CSc.</t>
  </si>
  <si>
    <t>Metodologické prieniky do (re)interpretácie diel slovenskej a svetovej literatúry</t>
  </si>
  <si>
    <t xml:space="preserve">VEGA 1/0849/14 </t>
  </si>
  <si>
    <t>Kognitívne, metakognitívne kompetencie, sebaregulácia a sebaúčinnosť študentov vo vzťahu k motivácii a výkonu.</t>
  </si>
  <si>
    <t xml:space="preserve">VEGA 1/0924/15 </t>
  </si>
  <si>
    <t>prof. PhDr. Ladislav Lovaš, CSc.</t>
  </si>
  <si>
    <t>Procesy sebaregulácie v dosahovaní distálnych cieľov</t>
  </si>
  <si>
    <t xml:space="preserve">VEGA 1/0713/15 </t>
  </si>
  <si>
    <t>Intrapersonálne a interpersonálne faktory zmien rizikového správania vysokoškolákov a emigračných zámerov vysokoškolákov.</t>
  </si>
  <si>
    <t xml:space="preserve">VEGA 1/0715/16 </t>
  </si>
  <si>
    <t>Doc. PhDr. Peter Nezník, CSc.</t>
  </si>
  <si>
    <t>Dostojevskij a Nietzsche v kontextoch česko-slovenskej a ruskej filozofie 19. a 20. storočia.</t>
  </si>
  <si>
    <t xml:space="preserve">VEGA 1/0963/16 </t>
  </si>
  <si>
    <t>PhDr. Katarína Mayerová, PhD.</t>
  </si>
  <si>
    <t>Slabé myslenie a postmetafyzická filozofia</t>
  </si>
  <si>
    <t xml:space="preserve">VEGA 1/0658/16 </t>
  </si>
  <si>
    <t>prof. PhDr. Marcela Gbúrová, CSc.</t>
  </si>
  <si>
    <t>Výskum sekundárneho analfabetizmu v Slovenskej republike (stav - kontexty - perspektívy)</t>
  </si>
  <si>
    <t>Európska komisia H2020 (REA) Research Executive Agency</t>
  </si>
  <si>
    <t xml:space="preserve">Iné granty zahraničné 721933 </t>
  </si>
  <si>
    <t>doc. PaedDr. Martin Pekár, PhD.</t>
  </si>
  <si>
    <t>Dejiny európskeho urbanizmu v 20. storočí, H2020</t>
  </si>
  <si>
    <t>Univerzitná knižnica</t>
  </si>
  <si>
    <t>Fond na podporu umneia</t>
  </si>
  <si>
    <t>16-611-03032</t>
  </si>
  <si>
    <t>PhDr. Daniela Džuganová</t>
  </si>
  <si>
    <t>Skvalitnenie informačných služieb formou eŠtudovne</t>
  </si>
  <si>
    <t>16-613-03030</t>
  </si>
  <si>
    <t>Nákup knižničného fondu pre používateľov Univerzitnej knižnice UPJŠ v Košiciach</t>
  </si>
  <si>
    <t>UPJŠ</t>
  </si>
  <si>
    <t>SAAIC</t>
  </si>
  <si>
    <t>2016-1-SK01-KA103-000047</t>
  </si>
  <si>
    <t>Mgr. Renáta Timková, PhD.</t>
  </si>
  <si>
    <t>Erasmus+ KA103 mobilita jednotlivcov s krajinami programu</t>
  </si>
  <si>
    <t>2015-1-SK01-KA103-008669</t>
  </si>
  <si>
    <t>2016-1-SK01-KA107-022383</t>
  </si>
  <si>
    <t>Erasmus+ KA107 mobilita jednotlivcov s partenrskými krajinami</t>
  </si>
  <si>
    <t>2015-1-SK01-KA107-008773</t>
  </si>
  <si>
    <t>EDUCA o.p.s., Česká republika</t>
  </si>
  <si>
    <t>2014-1-CZ-01_KA203-001834</t>
  </si>
  <si>
    <t>ATEST (Assessment of Traineeships within the European Credit Transfer system)</t>
  </si>
  <si>
    <t>Európska komisia-Erasmus +</t>
  </si>
  <si>
    <t>Iné granty zahraničné    2014-1-CZ01-KA203-002002</t>
  </si>
  <si>
    <t>doc. Ing. Jaroslav Majerník, PhD.</t>
  </si>
  <si>
    <t>Zvyšovanie schopností klinického uvažovania s využitím simulácií a algoritmov, akronym projektu je: CROESUS</t>
  </si>
  <si>
    <t>KEGA</t>
  </si>
  <si>
    <t xml:space="preserve">KEGA013UPJŠ-4/2016 </t>
  </si>
  <si>
    <t>Klinická biochémia a laboratórna medicína.</t>
  </si>
  <si>
    <t xml:space="preserve">KEGA 005UPJŠ-4/2016 </t>
  </si>
  <si>
    <t>prof. MUDr. Darina Kluchová, PhD.</t>
  </si>
  <si>
    <t>Koordinácia edukačných prístupov vo výučbe anatómie hlavy a krku na lekárskych fakultách.</t>
  </si>
  <si>
    <t xml:space="preserve">KEGA 019UPJŠ-4/2016 </t>
  </si>
  <si>
    <t>doc. MVDr. Iveta Domoráková, PhD.</t>
  </si>
  <si>
    <t>Interaktívny prístup k výučbe orofaciálnej histológie a embryológie pre odbor zubné lekárstvo</t>
  </si>
  <si>
    <t xml:space="preserve">KEGA 003UK-4/2016 </t>
  </si>
  <si>
    <t>prof. MUDr. Viliam Donič, CSc.</t>
  </si>
  <si>
    <t>Motivačné faktory študentov medicíny na lepšie pochopenie základných prírodovedných poznatkov vo vzťahu k medicínskym diagnostickým a terapeutickým metódam</t>
  </si>
  <si>
    <t xml:space="preserve">KEGA 011UPJŠ-4/2016 </t>
  </si>
  <si>
    <t>Zavedenie interdisciplinárneho predmetu Spánková medicína pre pregraduálnych a postgraduálnych študentov.</t>
  </si>
  <si>
    <t xml:space="preserve">KEGA 020UK-4/2014 </t>
  </si>
  <si>
    <t>doc. RNDr. Ján Sabo, CSc., mim.prof.</t>
  </si>
  <si>
    <t>Inovácia obsahu, foriem a metód praktických cvičení z biofyziky a lekárskej biofyziky pre štúdium medicíny a biomedicínskej fyziky.</t>
  </si>
  <si>
    <t xml:space="preserve">KEGA 017UPJŠ-4/2016 </t>
  </si>
  <si>
    <t>Vizualizácia výučby humánnej anatómie formou videodokumentácie pitiev a multimediálnych edukačných diel.</t>
  </si>
  <si>
    <t xml:space="preserve">KEGA 024UPJŠ-4/2015 </t>
  </si>
  <si>
    <t>doc. MUDr. Ingrid Schusterová, PhD.</t>
  </si>
  <si>
    <t>Kardiovaskulárne rizikové faktory a získané choroby srdca u detí a adolescentov.</t>
  </si>
  <si>
    <t xml:space="preserve">KEGA 011UPJŠ-4/2014 </t>
  </si>
  <si>
    <t>prof. MUDr. Alexander Ostró</t>
  </si>
  <si>
    <t>Inovácie v programe reprodukčná medicína - biotechnológie v asistovanej reprodukcii ľudí a zvierat.</t>
  </si>
  <si>
    <t xml:space="preserve">KEGA 009UPJŠ-4/2015 </t>
  </si>
  <si>
    <t>MUDr. Andrej Jenča, PhD.</t>
  </si>
  <si>
    <t>E-learningové vzdelávanie ochorení v dentoalveolárnej chirurgii metodou multifunkčného laboratoria</t>
  </si>
  <si>
    <t xml:space="preserve">KEGA 013UPJŠ-4/2015 </t>
  </si>
  <si>
    <t>prof. MUDr. Jozef Radoňak</t>
  </si>
  <si>
    <t>Inovatívne simulačné modality vo vysokoškolskej výučbe chirurgie.</t>
  </si>
  <si>
    <t xml:space="preserve">KEGA 008UPJŠ-4/2015 </t>
  </si>
  <si>
    <t>doc. MUDr. Peter Takáč</t>
  </si>
  <si>
    <t>Zvyšovanie efektivity výučby fyzioterapiepomocou zavádzania integrovaného modelu.</t>
  </si>
  <si>
    <t xml:space="preserve">KEGA 015UPJŠ-4/2016 </t>
  </si>
  <si>
    <t>prof. MUDr. Gabriel Valočik, PhD.</t>
  </si>
  <si>
    <t>Medicínska animácia a 3D tlač pri ochoreniach srdca.</t>
  </si>
  <si>
    <t>Európska komisia, Education, Audiovisual and Culture Executive Agency</t>
  </si>
  <si>
    <t xml:space="preserve">Iné granty zahraničné Comenius SciCamp </t>
  </si>
  <si>
    <t>Science Holiday Camps in Europe SCICAMP, 527525-LLP-1-2012-1-DE-COMENIUS-CNW</t>
  </si>
  <si>
    <t>International Visegrad Fund</t>
  </si>
  <si>
    <t xml:space="preserve">Iné granty domáce V4EaP_Tupys </t>
  </si>
  <si>
    <t>Medzinárodný Vyšehradský fond_V4EaP štipendium 51501721</t>
  </si>
  <si>
    <t xml:space="preserve">Iné granty domáce V4EaP_Berkutova </t>
  </si>
  <si>
    <t>Dr.h.c. prof. RNDr. Alexander Feher, DrSc.</t>
  </si>
  <si>
    <t>Medzinárodný Vyšehradský fond_V4EaP Scholarship 51501516</t>
  </si>
  <si>
    <t xml:space="preserve">Iné granty domáce V4EaP Scholarship_Starost </t>
  </si>
  <si>
    <t>doc. RNDr. Mária Ganajová, CSc.</t>
  </si>
  <si>
    <t>Medzinárodný Vyšehradský fond_V4EaP štipendium 51501423</t>
  </si>
  <si>
    <t>2015/16</t>
  </si>
  <si>
    <t xml:space="preserve">Iné granty domáce V4EaP_Bevziuk </t>
  </si>
  <si>
    <t>International Vysegrad Fund_V4EaP Scholarship 51501423</t>
  </si>
  <si>
    <t xml:space="preserve">Iné granty domáce V4EaP_Zaruba </t>
  </si>
  <si>
    <t>Medzinárodný Vyšehradský fond_V4EaP štipendium 51500711</t>
  </si>
  <si>
    <t>MŠ SR  - APVV mb SK-CN-2015-0026</t>
  </si>
  <si>
    <t>Analýza transkriptómu Hypericum spp. pre identifikáciu kandidátnych génov biosyntézy bioaktívnych látok</t>
  </si>
  <si>
    <t>MŠ SR  - APVV mb SK-CN-2015-0030</t>
  </si>
  <si>
    <t>RNDr. Alena Gessert, PhD.</t>
  </si>
  <si>
    <t>Porovnávacia štúdia kolobehu uhlíka a jeho rezerv v kontexte ekologickej obnovy krajiny v podmienkach subtropických oblastí Číny a miernych klimatických oblastí Slovenska</t>
  </si>
  <si>
    <t xml:space="preserve">MŠ SR  - APVV mb SK-SRB-2013-0004 </t>
  </si>
  <si>
    <t>Syntéza a charakterizácia komplexov Pd(II), Pt(II) aAu(III) vykazujúcich biologickú aktivitu.</t>
  </si>
  <si>
    <t>MŠ SR  - APVV mb SK-AT-2015-0019</t>
  </si>
  <si>
    <t>Mgr. Jozef Kiseľák, PhD.</t>
  </si>
  <si>
    <t>Topologizácia závislostných a agregačných štruktúr a jej aplikácie</t>
  </si>
  <si>
    <t xml:space="preserve">KEGA 012 UPJŠ-4/2014 </t>
  </si>
  <si>
    <t>doc. RNDr. Marcel Uhrin, PhD.</t>
  </si>
  <si>
    <t>Ekológia cicavcov</t>
  </si>
  <si>
    <t xml:space="preserve">KEGA 059UK-4/2014 Luptáč </t>
  </si>
  <si>
    <t>doc. Mgr. Peter Fenďa, PhD.</t>
  </si>
  <si>
    <t>Akarológia - moderná vysokoškolská učebnica</t>
  </si>
  <si>
    <t xml:space="preserve">KEGA 012UPJŠ-4/2016 </t>
  </si>
  <si>
    <t>Biomonitoring znečistenia životného prostredia s využitím lišajníkov - vývoj kurikula a tvorba učebných textov pre zavedenie nového predmetu</t>
  </si>
  <si>
    <t xml:space="preserve">KEGA 002UPJŠ-4/2015 </t>
  </si>
  <si>
    <t>doc. RNDr. Zuzana Vargová, Ph.D.</t>
  </si>
  <si>
    <t>Inovácia obsahu, foriem a metód praktických cvičení z anorganickej, organickej a analytickej chémie a biochémie pre zvýšenie uplatniteľnosti absolventov v praxi</t>
  </si>
  <si>
    <t xml:space="preserve">KEGA 006UK-4/2014 </t>
  </si>
  <si>
    <t>PhDr. ThDr. Marián Bednár, PhD.</t>
  </si>
  <si>
    <t>Ľudská dôstojnosť v kontexte smrti a umierania</t>
  </si>
  <si>
    <t>KEGA 009UPJŠ-4/2016</t>
  </si>
  <si>
    <t>doc. PhDr. František Šimon, CSc.</t>
  </si>
  <si>
    <t>Botanický slovník.</t>
  </si>
  <si>
    <t xml:space="preserve">KEGA 051UK-4/2016 </t>
  </si>
  <si>
    <t>Dr. rer. pol. Michaela Kováčová</t>
  </si>
  <si>
    <t>Prehĺbenie vyučovania kultúry a umenia v študijnom programe "nemecký jazyk a literatúra" prostredníctvom blended-learningu.</t>
  </si>
  <si>
    <t>KEGA 017UPJŠ-4/2014</t>
  </si>
  <si>
    <t>doc. PhDr. Tomáš Koziak, PhD.</t>
  </si>
  <si>
    <t>Antropológia textov z medzinárodných vzťahov a geopolitiky</t>
  </si>
  <si>
    <t>KEGA 021UPJŠ-4/2016</t>
  </si>
  <si>
    <t>Modernizácia politologického vzdelávania na UPJŠ v Košiciach.</t>
  </si>
  <si>
    <t>Univerzita Pavla Jozefa Šafárika v Košiciach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</si>
</sst>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5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16" fillId="0" borderId="0"/>
    <xf numFmtId="0" fontId="6" fillId="0" borderId="0"/>
  </cellStyleXfs>
  <cellXfs count="5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6" fillId="0" borderId="0" xfId="0" applyFont="1" applyFill="1"/>
    <xf numFmtId="0" fontId="16" fillId="0" borderId="0" xfId="0" applyFont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vertical="top" wrapText="1"/>
    </xf>
    <xf numFmtId="3" fontId="18" fillId="0" borderId="0" xfId="0" applyNumberFormat="1" applyFont="1" applyFill="1" applyBorder="1" applyAlignment="1">
      <alignment vertical="top" wrapText="1"/>
    </xf>
    <xf numFmtId="0" fontId="17" fillId="0" borderId="0" xfId="0" applyFont="1" applyBorder="1" applyAlignment="1">
      <alignment vertical="top"/>
    </xf>
    <xf numFmtId="3" fontId="18" fillId="0" borderId="0" xfId="2" applyNumberFormat="1" applyFont="1" applyFill="1" applyBorder="1" applyAlignment="1">
      <alignment vertical="top" wrapText="1"/>
    </xf>
    <xf numFmtId="3" fontId="20" fillId="0" borderId="0" xfId="2" applyNumberFormat="1" applyFont="1" applyFill="1" applyBorder="1" applyAlignment="1">
      <alignment vertical="center" wrapText="1"/>
    </xf>
    <xf numFmtId="3" fontId="18" fillId="0" borderId="0" xfId="2" applyNumberFormat="1" applyFont="1" applyBorder="1" applyAlignment="1">
      <alignment vertical="top" wrapText="1"/>
    </xf>
    <xf numFmtId="3" fontId="18" fillId="0" borderId="0" xfId="2" applyNumberFormat="1" applyFont="1" applyBorder="1" applyAlignment="1">
      <alignment vertical="center" wrapText="1"/>
    </xf>
    <xf numFmtId="3" fontId="18" fillId="0" borderId="0" xfId="3" applyNumberFormat="1" applyFont="1" applyFill="1" applyBorder="1" applyAlignment="1">
      <alignment vertical="center" wrapText="1"/>
    </xf>
    <xf numFmtId="3" fontId="18" fillId="0" borderId="0" xfId="4" applyNumberFormat="1" applyFont="1" applyFill="1" applyBorder="1" applyAlignment="1">
      <alignment vertical="center" wrapText="1"/>
    </xf>
    <xf numFmtId="3" fontId="18" fillId="0" borderId="0" xfId="5" applyNumberFormat="1" applyFont="1" applyFill="1" applyBorder="1" applyAlignment="1">
      <alignment vertical="center" wrapText="1"/>
    </xf>
    <xf numFmtId="0" fontId="17" fillId="0" borderId="0" xfId="0" applyFont="1" applyBorder="1" applyAlignment="1"/>
    <xf numFmtId="0" fontId="8" fillId="0" borderId="0" xfId="0" applyFont="1" applyAlignment="1">
      <alignment vertical="center"/>
    </xf>
    <xf numFmtId="0" fontId="17" fillId="0" borderId="0" xfId="0" applyFont="1" applyBorder="1" applyAlignment="1">
      <alignment vertical="top" wrapText="1"/>
    </xf>
    <xf numFmtId="3" fontId="18" fillId="0" borderId="0" xfId="3" applyNumberFormat="1" applyFont="1" applyFill="1" applyBorder="1" applyAlignment="1">
      <alignment vertical="top" wrapText="1"/>
    </xf>
    <xf numFmtId="3" fontId="18" fillId="0" borderId="0" xfId="4" applyNumberFormat="1" applyFont="1" applyFill="1" applyBorder="1" applyAlignment="1">
      <alignment vertical="top" wrapText="1"/>
    </xf>
    <xf numFmtId="3" fontId="18" fillId="0" borderId="0" xfId="5" applyNumberFormat="1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6" fillId="2" borderId="38" xfId="0" applyFont="1" applyFill="1" applyBorder="1"/>
    <xf numFmtId="0" fontId="0" fillId="0" borderId="47" xfId="0" applyBorder="1"/>
    <xf numFmtId="0" fontId="0" fillId="0" borderId="48" xfId="0" applyBorder="1"/>
    <xf numFmtId="0" fontId="6" fillId="2" borderId="44" xfId="0" applyFont="1" applyFill="1" applyBorder="1" applyAlignment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5" fillId="0" borderId="13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left"/>
    </xf>
    <xf numFmtId="0" fontId="21" fillId="0" borderId="33" xfId="0" applyFont="1" applyFill="1" applyBorder="1" applyAlignment="1">
      <alignment horizontal="left" wrapText="1"/>
    </xf>
    <xf numFmtId="0" fontId="21" fillId="0" borderId="33" xfId="0" applyFont="1" applyBorder="1" applyAlignment="1">
      <alignment horizontal="left" wrapText="1"/>
    </xf>
    <xf numFmtId="0" fontId="21" fillId="2" borderId="33" xfId="0" applyFont="1" applyFill="1" applyBorder="1" applyAlignment="1">
      <alignment horizontal="left" wrapText="1"/>
    </xf>
    <xf numFmtId="0" fontId="21" fillId="2" borderId="27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0" fontId="8" fillId="0" borderId="0" xfId="0" applyFont="1" applyFill="1" applyBorder="1" applyAlignment="1">
      <alignment wrapText="1"/>
    </xf>
    <xf numFmtId="0" fontId="6" fillId="0" borderId="4" xfId="8" applyFont="1" applyBorder="1"/>
    <xf numFmtId="0" fontId="6" fillId="0" borderId="4" xfId="8" applyBorder="1"/>
    <xf numFmtId="0" fontId="6" fillId="0" borderId="1" xfId="8" applyFont="1" applyBorder="1"/>
    <xf numFmtId="0" fontId="6" fillId="0" borderId="1" xfId="8" applyBorder="1"/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5" fillId="0" borderId="29" xfId="0" applyFont="1" applyBorder="1" applyAlignment="1">
      <alignment vertical="center"/>
    </xf>
    <xf numFmtId="0" fontId="6" fillId="0" borderId="47" xfId="0" applyFont="1" applyBorder="1" applyAlignment="1">
      <alignment horizontal="center"/>
    </xf>
    <xf numFmtId="0" fontId="6" fillId="2" borderId="40" xfId="0" applyFont="1" applyFill="1" applyBorder="1"/>
    <xf numFmtId="0" fontId="6" fillId="2" borderId="2" xfId="0" applyFont="1" applyFill="1" applyBorder="1"/>
    <xf numFmtId="0" fontId="6" fillId="2" borderId="37" xfId="0" applyFont="1" applyFill="1" applyBorder="1"/>
    <xf numFmtId="0" fontId="6" fillId="2" borderId="19" xfId="0" applyFont="1" applyFill="1" applyBorder="1"/>
    <xf numFmtId="0" fontId="0" fillId="2" borderId="22" xfId="0" applyFill="1" applyBorder="1"/>
    <xf numFmtId="0" fontId="0" fillId="2" borderId="2" xfId="0" applyFill="1" applyBorder="1"/>
    <xf numFmtId="0" fontId="0" fillId="2" borderId="29" xfId="0" applyFill="1" applyBorder="1"/>
    <xf numFmtId="0" fontId="1" fillId="2" borderId="15" xfId="0" applyFont="1" applyFill="1" applyBorder="1"/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1" xfId="0" applyFont="1" applyBorder="1"/>
    <xf numFmtId="0" fontId="6" fillId="2" borderId="5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4" fontId="26" fillId="3" borderId="1" xfId="8" applyNumberFormat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3" fontId="26" fillId="3" borderId="1" xfId="0" applyNumberFormat="1" applyFont="1" applyFill="1" applyBorder="1" applyAlignment="1">
      <alignment horizontal="right"/>
    </xf>
    <xf numFmtId="4" fontId="26" fillId="3" borderId="1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0" fontId="6" fillId="0" borderId="1" xfId="0" applyFont="1" applyBorder="1" applyAlignment="1">
      <alignment wrapText="1"/>
    </xf>
    <xf numFmtId="0" fontId="6" fillId="0" borderId="4" xfId="0" applyFont="1" applyFill="1" applyBorder="1" applyAlignment="1">
      <alignment horizontal="left" vertical="center"/>
    </xf>
    <xf numFmtId="0" fontId="27" fillId="0" borderId="1" xfId="0" applyFont="1" applyBorder="1"/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/>
    <xf numFmtId="0" fontId="6" fillId="0" borderId="4" xfId="0" applyFont="1" applyFill="1" applyBorder="1" applyAlignment="1">
      <alignment horizontal="right" vertical="center"/>
    </xf>
    <xf numFmtId="0" fontId="27" fillId="0" borderId="1" xfId="0" applyFont="1" applyBorder="1" applyAlignment="1">
      <alignment wrapText="1"/>
    </xf>
    <xf numFmtId="0" fontId="6" fillId="0" borderId="4" xfId="0" applyFont="1" applyBorder="1" applyAlignment="1"/>
    <xf numFmtId="0" fontId="6" fillId="0" borderId="1" xfId="0" applyFont="1" applyBorder="1" applyAlignment="1"/>
    <xf numFmtId="0" fontId="6" fillId="0" borderId="4" xfId="0" applyFont="1" applyBorder="1" applyAlignment="1">
      <alignment vertical="center"/>
    </xf>
    <xf numFmtId="0" fontId="0" fillId="0" borderId="57" xfId="0" applyFill="1" applyBorder="1"/>
    <xf numFmtId="0" fontId="28" fillId="0" borderId="5" xfId="0" applyFont="1" applyFill="1" applyBorder="1"/>
    <xf numFmtId="0" fontId="16" fillId="0" borderId="5" xfId="0" applyFont="1" applyFill="1" applyBorder="1"/>
    <xf numFmtId="14" fontId="16" fillId="0" borderId="1" xfId="0" applyNumberFormat="1" applyFont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16" fillId="0" borderId="35" xfId="0" applyFont="1" applyFill="1" applyBorder="1" applyAlignment="1">
      <alignment horizontal="center" vertical="center" wrapText="1"/>
    </xf>
    <xf numFmtId="0" fontId="28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28" fillId="0" borderId="1" xfId="0" applyFont="1" applyBorder="1" applyAlignment="1"/>
    <xf numFmtId="0" fontId="6" fillId="0" borderId="4" xfId="0" applyFont="1" applyFill="1" applyBorder="1" applyAlignment="1">
      <alignment vertical="center"/>
    </xf>
    <xf numFmtId="165" fontId="21" fillId="2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 wrapText="1"/>
    </xf>
    <xf numFmtId="165" fontId="21" fillId="2" borderId="41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 wrapText="1"/>
    </xf>
    <xf numFmtId="165" fontId="21" fillId="0" borderId="39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center" vertical="center" wrapText="1"/>
    </xf>
    <xf numFmtId="165" fontId="21" fillId="2" borderId="49" xfId="0" applyNumberFormat="1" applyFont="1" applyFill="1" applyBorder="1" applyAlignment="1">
      <alignment horizontal="center" vertical="center" wrapText="1"/>
    </xf>
    <xf numFmtId="165" fontId="21" fillId="0" borderId="33" xfId="0" applyNumberFormat="1" applyFont="1" applyBorder="1" applyAlignment="1">
      <alignment horizontal="center" vertical="center" wrapText="1"/>
    </xf>
    <xf numFmtId="165" fontId="21" fillId="0" borderId="40" xfId="0" applyNumberFormat="1" applyFont="1" applyBorder="1" applyAlignment="1">
      <alignment horizontal="center" vertical="center" wrapText="1"/>
    </xf>
    <xf numFmtId="165" fontId="21" fillId="2" borderId="1" xfId="0" applyNumberFormat="1" applyFont="1" applyFill="1" applyBorder="1"/>
    <xf numFmtId="165" fontId="21" fillId="2" borderId="8" xfId="0" applyNumberFormat="1" applyFont="1" applyFill="1" applyBorder="1"/>
    <xf numFmtId="165" fontId="21" fillId="2" borderId="55" xfId="0" applyNumberFormat="1" applyFont="1" applyFill="1" applyBorder="1"/>
    <xf numFmtId="165" fontId="21" fillId="2" borderId="53" xfId="0" applyNumberFormat="1" applyFont="1" applyFill="1" applyBorder="1"/>
    <xf numFmtId="165" fontId="21" fillId="2" borderId="1" xfId="1" applyNumberFormat="1" applyFont="1" applyFill="1" applyBorder="1"/>
    <xf numFmtId="165" fontId="21" fillId="2" borderId="42" xfId="0" applyNumberFormat="1" applyFont="1" applyFill="1" applyBorder="1"/>
    <xf numFmtId="165" fontId="21" fillId="0" borderId="1" xfId="1" applyNumberFormat="1" applyFont="1" applyFill="1" applyBorder="1"/>
    <xf numFmtId="165" fontId="21" fillId="0" borderId="1" xfId="0" applyNumberFormat="1" applyFont="1" applyFill="1" applyBorder="1"/>
    <xf numFmtId="165" fontId="21" fillId="0" borderId="8" xfId="0" applyNumberFormat="1" applyFont="1" applyFill="1" applyBorder="1"/>
    <xf numFmtId="165" fontId="21" fillId="0" borderId="42" xfId="0" applyNumberFormat="1" applyFont="1" applyFill="1" applyBorder="1"/>
    <xf numFmtId="165" fontId="21" fillId="0" borderId="33" xfId="0" applyNumberFormat="1" applyFont="1" applyFill="1" applyBorder="1"/>
    <xf numFmtId="165" fontId="21" fillId="0" borderId="40" xfId="0" applyNumberFormat="1" applyFont="1" applyFill="1" applyBorder="1"/>
    <xf numFmtId="165" fontId="21" fillId="0" borderId="1" xfId="0" applyNumberFormat="1" applyFont="1" applyBorder="1"/>
    <xf numFmtId="165" fontId="21" fillId="0" borderId="8" xfId="0" applyNumberFormat="1" applyFont="1" applyBorder="1"/>
    <xf numFmtId="165" fontId="21" fillId="0" borderId="42" xfId="0" applyNumberFormat="1" applyFont="1" applyBorder="1"/>
    <xf numFmtId="165" fontId="21" fillId="0" borderId="33" xfId="0" applyNumberFormat="1" applyFont="1" applyBorder="1"/>
    <xf numFmtId="165" fontId="21" fillId="0" borderId="40" xfId="0" applyNumberFormat="1" applyFont="1" applyBorder="1"/>
    <xf numFmtId="165" fontId="21" fillId="2" borderId="3" xfId="0" applyNumberFormat="1" applyFont="1" applyFill="1" applyBorder="1"/>
    <xf numFmtId="165" fontId="21" fillId="2" borderId="17" xfId="0" applyNumberFormat="1" applyFont="1" applyFill="1" applyBorder="1"/>
    <xf numFmtId="165" fontId="21" fillId="2" borderId="50" xfId="0" applyNumberFormat="1" applyFont="1" applyFill="1" applyBorder="1"/>
    <xf numFmtId="165" fontId="21" fillId="2" borderId="34" xfId="0" applyNumberFormat="1" applyFont="1" applyFill="1" applyBorder="1"/>
    <xf numFmtId="165" fontId="21" fillId="2" borderId="37" xfId="0" applyNumberFormat="1" applyFont="1" applyFill="1" applyBorder="1"/>
    <xf numFmtId="165" fontId="21" fillId="2" borderId="13" xfId="1" applyNumberFormat="1" applyFont="1" applyFill="1" applyBorder="1"/>
    <xf numFmtId="165" fontId="21" fillId="2" borderId="54" xfId="1" applyNumberFormat="1" applyFont="1" applyFill="1" applyBorder="1"/>
    <xf numFmtId="165" fontId="21" fillId="2" borderId="43" xfId="1" applyNumberFormat="1" applyFont="1" applyFill="1" applyBorder="1"/>
    <xf numFmtId="165" fontId="21" fillId="2" borderId="52" xfId="1" applyNumberFormat="1" applyFont="1" applyFill="1" applyBorder="1"/>
    <xf numFmtId="165" fontId="21" fillId="2" borderId="31" xfId="1" applyNumberFormat="1" applyFont="1" applyFill="1" applyBorder="1"/>
    <xf numFmtId="0" fontId="6" fillId="0" borderId="50" xfId="0" applyFont="1" applyFill="1" applyBorder="1"/>
    <xf numFmtId="0" fontId="0" fillId="0" borderId="47" xfId="0" applyFill="1" applyBorder="1" applyAlignment="1">
      <alignment horizontal="right" wrapText="1"/>
    </xf>
    <xf numFmtId="0" fontId="0" fillId="0" borderId="4" xfId="0" applyFill="1" applyBorder="1" applyAlignment="1">
      <alignment horizontal="right" vertical="center" wrapText="1"/>
    </xf>
    <xf numFmtId="0" fontId="0" fillId="0" borderId="48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6" fillId="0" borderId="5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31" fillId="0" borderId="2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4" fontId="0" fillId="0" borderId="4" xfId="0" applyNumberFormat="1" applyBorder="1"/>
    <xf numFmtId="14" fontId="0" fillId="0" borderId="1" xfId="0" applyNumberFormat="1" applyBorder="1"/>
    <xf numFmtId="3" fontId="15" fillId="0" borderId="15" xfId="0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29" fillId="0" borderId="1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wrapText="1"/>
    </xf>
    <xf numFmtId="0" fontId="16" fillId="0" borderId="4" xfId="0" applyFont="1" applyBorder="1" applyAlignment="1">
      <alignment horizontal="center"/>
    </xf>
    <xf numFmtId="3" fontId="16" fillId="0" borderId="4" xfId="0" applyNumberFormat="1" applyFont="1" applyBorder="1"/>
    <xf numFmtId="0" fontId="16" fillId="0" borderId="1" xfId="0" applyFont="1" applyFill="1" applyBorder="1"/>
    <xf numFmtId="0" fontId="32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3" fontId="16" fillId="0" borderId="1" xfId="0" applyNumberFormat="1" applyFont="1" applyFill="1" applyBorder="1"/>
    <xf numFmtId="0" fontId="16" fillId="0" borderId="1" xfId="0" applyFont="1" applyFill="1" applyBorder="1" applyAlignment="1">
      <alignment wrapText="1"/>
    </xf>
    <xf numFmtId="0" fontId="16" fillId="0" borderId="13" xfId="0" applyFont="1" applyFill="1" applyBorder="1"/>
    <xf numFmtId="0" fontId="16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horizontal="left" wrapText="1"/>
    </xf>
    <xf numFmtId="0" fontId="29" fillId="0" borderId="13" xfId="0" applyFont="1" applyFill="1" applyBorder="1" applyAlignment="1">
      <alignment wrapText="1"/>
    </xf>
    <xf numFmtId="0" fontId="16" fillId="0" borderId="13" xfId="0" applyFont="1" applyFill="1" applyBorder="1" applyAlignment="1">
      <alignment horizontal="center"/>
    </xf>
    <xf numFmtId="3" fontId="16" fillId="0" borderId="13" xfId="0" applyNumberFormat="1" applyFont="1" applyFill="1" applyBorder="1"/>
    <xf numFmtId="49" fontId="29" fillId="0" borderId="4" xfId="0" applyNumberFormat="1" applyFont="1" applyFill="1" applyBorder="1" applyAlignment="1">
      <alignment horizontal="left" vertical="center" wrapText="1"/>
    </xf>
    <xf numFmtId="49" fontId="29" fillId="0" borderId="4" xfId="0" applyNumberFormat="1" applyFont="1" applyFill="1" applyBorder="1" applyAlignment="1">
      <alignment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vertical="center" wrapText="1"/>
    </xf>
    <xf numFmtId="49" fontId="29" fillId="0" borderId="3" xfId="0" applyNumberFormat="1" applyFont="1" applyFill="1" applyBorder="1" applyAlignment="1">
      <alignment horizontal="left" vertical="center" wrapText="1"/>
    </xf>
    <xf numFmtId="49" fontId="29" fillId="0" borderId="3" xfId="0" applyNumberFormat="1" applyFont="1" applyFill="1" applyBorder="1" applyAlignment="1">
      <alignment vertical="center" wrapText="1"/>
    </xf>
    <xf numFmtId="3" fontId="29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49" fontId="29" fillId="0" borderId="13" xfId="0" applyNumberFormat="1" applyFont="1" applyFill="1" applyBorder="1" applyAlignment="1">
      <alignment horizontal="left" vertical="center" wrapText="1"/>
    </xf>
    <xf numFmtId="49" fontId="29" fillId="0" borderId="13" xfId="0" applyNumberFormat="1" applyFont="1" applyFill="1" applyBorder="1" applyAlignment="1">
      <alignment vertical="center" wrapText="1"/>
    </xf>
    <xf numFmtId="3" fontId="29" fillId="0" borderId="13" xfId="0" applyNumberFormat="1" applyFont="1" applyFill="1" applyBorder="1" applyAlignment="1">
      <alignment horizontal="right" vertical="center" wrapText="1"/>
    </xf>
    <xf numFmtId="49" fontId="29" fillId="0" borderId="11" xfId="0" applyNumberFormat="1" applyFont="1" applyFill="1" applyBorder="1" applyAlignment="1">
      <alignment horizontal="left" vertical="center" wrapText="1"/>
    </xf>
    <xf numFmtId="49" fontId="29" fillId="0" borderId="11" xfId="0" applyNumberFormat="1" applyFont="1" applyFill="1" applyBorder="1" applyAlignment="1">
      <alignment vertical="center" wrapText="1"/>
    </xf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3" fontId="16" fillId="0" borderId="13" xfId="0" applyNumberFormat="1" applyFont="1" applyBorder="1"/>
    <xf numFmtId="0" fontId="29" fillId="0" borderId="4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vertical="center" wrapText="1"/>
    </xf>
    <xf numFmtId="0" fontId="16" fillId="0" borderId="28" xfId="0" applyFont="1" applyFill="1" applyBorder="1"/>
    <xf numFmtId="0" fontId="16" fillId="0" borderId="28" xfId="0" applyFont="1" applyFill="1" applyBorder="1" applyAlignment="1">
      <alignment vertical="center" wrapText="1"/>
    </xf>
    <xf numFmtId="49" fontId="29" fillId="0" borderId="28" xfId="0" applyNumberFormat="1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/>
    <xf numFmtId="3" fontId="29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2" fillId="0" borderId="1" xfId="0" applyFont="1" applyBorder="1" applyAlignment="1">
      <alignment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4" borderId="1" xfId="0" applyFont="1" applyFill="1" applyBorder="1"/>
    <xf numFmtId="49" fontId="29" fillId="4" borderId="1" xfId="0" applyNumberFormat="1" applyFont="1" applyFill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/>
    <xf numFmtId="0" fontId="16" fillId="0" borderId="4" xfId="0" applyFont="1" applyFill="1" applyBorder="1"/>
    <xf numFmtId="0" fontId="33" fillId="0" borderId="3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3" fontId="23" fillId="0" borderId="0" xfId="2" applyNumberFormat="1" applyFont="1" applyBorder="1" applyAlignment="1">
      <alignment vertical="top" wrapText="1"/>
    </xf>
    <xf numFmtId="3" fontId="23" fillId="0" borderId="0" xfId="3" applyNumberFormat="1" applyFont="1" applyFill="1" applyBorder="1" applyAlignment="1">
      <alignment vertical="top" wrapText="1"/>
    </xf>
    <xf numFmtId="3" fontId="23" fillId="0" borderId="0" xfId="4" applyNumberFormat="1" applyFont="1" applyFill="1" applyBorder="1" applyAlignment="1">
      <alignment vertical="top" wrapText="1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2" fillId="0" borderId="0" xfId="0" applyFont="1" applyBorder="1" applyAlignment="1">
      <alignment vertical="top"/>
    </xf>
    <xf numFmtId="3" fontId="23" fillId="0" borderId="0" xfId="5" applyNumberFormat="1" applyFont="1" applyFill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3" fontId="23" fillId="0" borderId="0" xfId="0" applyNumberFormat="1" applyFont="1" applyFill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3" fontId="23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34" fillId="0" borderId="0" xfId="0" applyFont="1" applyAlignment="1">
      <alignment horizontal="center" wrapText="1"/>
    </xf>
  </cellXfs>
  <cellStyles count="9">
    <cellStyle name="Normálna 2" xfId="7"/>
    <cellStyle name="Normálna 3" xfId="6"/>
    <cellStyle name="Normálne" xfId="0" builtinId="0"/>
    <cellStyle name="Normálne 2" xfId="8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5</xdr:row>
      <xdr:rowOff>571500</xdr:rowOff>
    </xdr:from>
    <xdr:to>
      <xdr:col>5</xdr:col>
      <xdr:colOff>588264</xdr:colOff>
      <xdr:row>15</xdr:row>
      <xdr:rowOff>178689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5029200"/>
          <a:ext cx="2188464" cy="218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A5" sqref="A5:I5"/>
    </sheetView>
  </sheetViews>
  <sheetFormatPr defaultRowHeight="15.75" x14ac:dyDescent="0.25"/>
  <sheetData>
    <row r="1" spans="1:9" ht="120.75" customHeight="1" x14ac:dyDescent="0.25">
      <c r="A1" s="479" t="s">
        <v>230</v>
      </c>
      <c r="B1" s="479"/>
      <c r="C1" s="479"/>
      <c r="D1" s="479"/>
      <c r="E1" s="479"/>
      <c r="F1" s="479"/>
      <c r="G1" s="479"/>
      <c r="H1" s="479"/>
      <c r="I1" s="479"/>
    </row>
    <row r="2" spans="1:9" ht="61.5" customHeight="1" x14ac:dyDescent="0.25">
      <c r="A2" s="479"/>
      <c r="B2" s="479"/>
      <c r="C2" s="479"/>
      <c r="D2" s="479"/>
      <c r="E2" s="479"/>
      <c r="F2" s="479"/>
      <c r="G2" s="479"/>
      <c r="H2" s="479"/>
      <c r="I2" s="479"/>
    </row>
    <row r="3" spans="1:9" ht="61.5" customHeight="1" x14ac:dyDescent="0.25">
      <c r="A3" s="479"/>
      <c r="B3" s="479"/>
      <c r="C3" s="479"/>
      <c r="D3" s="479"/>
      <c r="E3" s="479"/>
      <c r="F3" s="479"/>
      <c r="G3" s="479"/>
      <c r="H3" s="479"/>
      <c r="I3" s="479"/>
    </row>
    <row r="4" spans="1:9" ht="61.5" customHeight="1" x14ac:dyDescent="0.25"/>
    <row r="5" spans="1:9" ht="23.25" x14ac:dyDescent="0.35">
      <c r="A5" s="585" t="s">
        <v>1234</v>
      </c>
      <c r="B5" s="585"/>
      <c r="C5" s="585"/>
      <c r="D5" s="585"/>
      <c r="E5" s="585"/>
      <c r="F5" s="585"/>
      <c r="G5" s="585"/>
      <c r="H5" s="585"/>
      <c r="I5" s="585"/>
    </row>
    <row r="6" spans="1:9" ht="61.5" x14ac:dyDescent="0.85">
      <c r="A6" s="478"/>
      <c r="B6" s="478"/>
      <c r="C6" s="478"/>
      <c r="D6" s="478"/>
      <c r="E6" s="478"/>
      <c r="F6" s="478"/>
      <c r="G6" s="478"/>
      <c r="H6" s="478"/>
      <c r="I6" s="478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53" workbookViewId="0">
      <selection activeCell="F62" sqref="F62"/>
    </sheetView>
  </sheetViews>
  <sheetFormatPr defaultRowHeight="15.75" x14ac:dyDescent="0.25"/>
  <cols>
    <col min="1" max="1" width="12.3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 x14ac:dyDescent="0.25">
      <c r="A1" s="525" t="s">
        <v>261</v>
      </c>
      <c r="B1" s="525"/>
      <c r="C1" s="525"/>
      <c r="D1" s="525"/>
      <c r="E1" s="525"/>
      <c r="F1" s="525"/>
      <c r="G1" s="525"/>
      <c r="H1" s="525"/>
      <c r="I1" s="525"/>
      <c r="J1" s="47"/>
    </row>
    <row r="2" spans="1:10" s="7" customFormat="1" ht="16.5" thickBot="1" x14ac:dyDescent="0.3">
      <c r="A2" s="55"/>
      <c r="B2" s="97"/>
      <c r="C2" s="539" t="s">
        <v>142</v>
      </c>
      <c r="D2" s="540"/>
      <c r="E2" s="540"/>
      <c r="F2" s="540"/>
      <c r="G2" s="540"/>
      <c r="H2" s="540"/>
      <c r="I2" s="541"/>
      <c r="J2" s="42"/>
    </row>
    <row r="3" spans="1:10" s="7" customFormat="1" ht="55.5" customHeight="1" x14ac:dyDescent="0.25">
      <c r="A3" s="287" t="s">
        <v>68</v>
      </c>
      <c r="B3" s="288" t="s">
        <v>141</v>
      </c>
      <c r="C3" s="288" t="s">
        <v>69</v>
      </c>
      <c r="D3" s="288" t="s">
        <v>231</v>
      </c>
      <c r="E3" s="288" t="s">
        <v>223</v>
      </c>
      <c r="F3" s="288" t="s">
        <v>221</v>
      </c>
      <c r="G3" s="288" t="s">
        <v>202</v>
      </c>
      <c r="H3" s="288" t="s">
        <v>188</v>
      </c>
      <c r="I3" s="288" t="s">
        <v>143</v>
      </c>
      <c r="J3" s="43"/>
    </row>
    <row r="4" spans="1:10" s="7" customFormat="1" x14ac:dyDescent="0.25">
      <c r="A4" s="2" t="s">
        <v>29</v>
      </c>
      <c r="B4" s="52" t="s">
        <v>318</v>
      </c>
      <c r="C4" s="2" t="s">
        <v>319</v>
      </c>
      <c r="D4" s="141">
        <v>12.5</v>
      </c>
      <c r="E4" s="141">
        <v>0</v>
      </c>
      <c r="F4" s="141">
        <v>42.86</v>
      </c>
      <c r="G4" s="308">
        <v>33.33</v>
      </c>
      <c r="H4" s="308">
        <v>50</v>
      </c>
      <c r="I4" s="308">
        <v>36</v>
      </c>
    </row>
    <row r="5" spans="1:10" s="7" customFormat="1" x14ac:dyDescent="0.25">
      <c r="A5" s="2" t="s">
        <v>29</v>
      </c>
      <c r="B5" s="52" t="s">
        <v>320</v>
      </c>
      <c r="C5" s="2" t="s">
        <v>319</v>
      </c>
      <c r="D5" s="141">
        <v>0</v>
      </c>
      <c r="E5" s="141">
        <v>83.33</v>
      </c>
      <c r="F5" s="141">
        <v>75</v>
      </c>
      <c r="G5" s="141">
        <v>85.71</v>
      </c>
      <c r="H5" s="141">
        <v>84.62</v>
      </c>
      <c r="I5" s="141">
        <v>94.44</v>
      </c>
    </row>
    <row r="6" spans="1:10" s="7" customFormat="1" x14ac:dyDescent="0.25">
      <c r="A6" s="2" t="s">
        <v>29</v>
      </c>
      <c r="B6" s="52" t="s">
        <v>321</v>
      </c>
      <c r="C6" s="2" t="s">
        <v>319</v>
      </c>
      <c r="D6" s="141">
        <v>0</v>
      </c>
      <c r="E6" s="141">
        <v>0</v>
      </c>
      <c r="F6" s="141">
        <v>0</v>
      </c>
      <c r="G6" s="141">
        <v>100</v>
      </c>
      <c r="H6" s="141">
        <v>50</v>
      </c>
      <c r="I6" s="141">
        <v>0</v>
      </c>
    </row>
    <row r="7" spans="1:10" s="7" customFormat="1" x14ac:dyDescent="0.25">
      <c r="A7" s="2" t="s">
        <v>29</v>
      </c>
      <c r="B7" s="52" t="s">
        <v>321</v>
      </c>
      <c r="C7" s="2" t="s">
        <v>322</v>
      </c>
      <c r="D7" s="141">
        <v>0</v>
      </c>
      <c r="E7" s="141">
        <v>0</v>
      </c>
      <c r="F7" s="141">
        <v>0</v>
      </c>
      <c r="G7" s="141">
        <v>0</v>
      </c>
      <c r="H7" s="141">
        <v>40</v>
      </c>
      <c r="I7" s="141">
        <v>0</v>
      </c>
    </row>
    <row r="8" spans="1:10" s="7" customFormat="1" x14ac:dyDescent="0.25">
      <c r="A8" s="2" t="s">
        <v>38</v>
      </c>
      <c r="B8" s="52" t="s">
        <v>321</v>
      </c>
      <c r="C8" s="2" t="s">
        <v>319</v>
      </c>
      <c r="D8" s="141">
        <v>0</v>
      </c>
      <c r="E8" s="141">
        <v>0</v>
      </c>
      <c r="F8" s="141">
        <v>0</v>
      </c>
      <c r="G8" s="141">
        <v>0</v>
      </c>
      <c r="H8" s="141">
        <v>100</v>
      </c>
      <c r="I8" s="141">
        <v>100</v>
      </c>
    </row>
    <row r="9" spans="1:10" s="7" customFormat="1" x14ac:dyDescent="0.25">
      <c r="A9" s="2" t="s">
        <v>38</v>
      </c>
      <c r="B9" s="52" t="s">
        <v>321</v>
      </c>
      <c r="C9" s="2" t="s">
        <v>322</v>
      </c>
      <c r="D9" s="141">
        <v>0</v>
      </c>
      <c r="E9" s="141">
        <v>0</v>
      </c>
      <c r="F9" s="141">
        <v>0</v>
      </c>
      <c r="G9" s="141">
        <v>0</v>
      </c>
      <c r="H9" s="141">
        <v>50</v>
      </c>
      <c r="I9" s="141">
        <v>0</v>
      </c>
    </row>
    <row r="10" spans="1:10" s="7" customFormat="1" x14ac:dyDescent="0.25">
      <c r="A10" s="2" t="s">
        <v>21</v>
      </c>
      <c r="B10" s="52" t="s">
        <v>318</v>
      </c>
      <c r="C10" s="2" t="s">
        <v>319</v>
      </c>
      <c r="D10" s="141">
        <v>1.5</v>
      </c>
      <c r="E10" s="141">
        <v>4.22</v>
      </c>
      <c r="F10" s="141">
        <v>29.6</v>
      </c>
      <c r="G10" s="141">
        <v>38.299999999999997</v>
      </c>
      <c r="H10" s="141">
        <v>22.34</v>
      </c>
      <c r="I10" s="141">
        <v>8.25</v>
      </c>
    </row>
    <row r="11" spans="1:10" s="7" customFormat="1" x14ac:dyDescent="0.25">
      <c r="A11" s="2" t="s">
        <v>21</v>
      </c>
      <c r="B11" s="52" t="s">
        <v>318</v>
      </c>
      <c r="C11" s="2" t="s">
        <v>322</v>
      </c>
      <c r="D11" s="141">
        <v>0</v>
      </c>
      <c r="E11" s="141">
        <v>4.76</v>
      </c>
      <c r="F11" s="141">
        <v>30.77</v>
      </c>
      <c r="G11" s="141">
        <v>38.71</v>
      </c>
      <c r="H11" s="141">
        <v>33.33</v>
      </c>
      <c r="I11" s="141">
        <v>16.329999999999998</v>
      </c>
    </row>
    <row r="12" spans="1:10" s="7" customFormat="1" x14ac:dyDescent="0.25">
      <c r="A12" s="2" t="s">
        <v>21</v>
      </c>
      <c r="B12" s="52" t="s">
        <v>320</v>
      </c>
      <c r="C12" s="2" t="s">
        <v>319</v>
      </c>
      <c r="D12" s="141">
        <v>0</v>
      </c>
      <c r="E12" s="141">
        <v>81.13</v>
      </c>
      <c r="F12" s="141">
        <v>90.74</v>
      </c>
      <c r="G12" s="141">
        <v>89.29</v>
      </c>
      <c r="H12" s="141">
        <v>88.06</v>
      </c>
      <c r="I12" s="141">
        <v>90.74</v>
      </c>
    </row>
    <row r="13" spans="1:10" s="7" customFormat="1" x14ac:dyDescent="0.25">
      <c r="A13" s="15" t="s">
        <v>21</v>
      </c>
      <c r="B13" s="52" t="s">
        <v>320</v>
      </c>
      <c r="C13" s="2" t="s">
        <v>322</v>
      </c>
      <c r="D13" s="2">
        <v>0</v>
      </c>
      <c r="E13" s="2">
        <v>100</v>
      </c>
      <c r="F13" s="2">
        <v>83.33</v>
      </c>
      <c r="G13" s="2">
        <v>81.819999999999993</v>
      </c>
      <c r="H13" s="2">
        <v>0</v>
      </c>
      <c r="I13" s="2">
        <v>0</v>
      </c>
    </row>
    <row r="14" spans="1:10" s="7" customFormat="1" ht="31.5" x14ac:dyDescent="0.25">
      <c r="A14" s="309" t="s">
        <v>21</v>
      </c>
      <c r="B14" s="52" t="s">
        <v>321</v>
      </c>
      <c r="C14" s="2" t="s">
        <v>319</v>
      </c>
      <c r="D14" s="2">
        <v>0</v>
      </c>
      <c r="E14" s="2">
        <v>0</v>
      </c>
      <c r="F14" s="2">
        <v>66.67</v>
      </c>
      <c r="G14" s="2">
        <v>0</v>
      </c>
      <c r="H14" s="2">
        <v>0</v>
      </c>
      <c r="I14" s="2">
        <v>100</v>
      </c>
    </row>
    <row r="15" spans="1:10" s="7" customFormat="1" x14ac:dyDescent="0.25">
      <c r="A15" s="2" t="s">
        <v>21</v>
      </c>
      <c r="B15" s="52" t="s">
        <v>321</v>
      </c>
      <c r="C15" s="2" t="s">
        <v>322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10" s="7" customFormat="1" x14ac:dyDescent="0.25">
      <c r="A16" s="2" t="s">
        <v>46</v>
      </c>
      <c r="B16" s="52" t="s">
        <v>318</v>
      </c>
      <c r="C16" s="2" t="s">
        <v>319</v>
      </c>
      <c r="D16" s="2">
        <v>2.44</v>
      </c>
      <c r="E16" s="2">
        <v>6.12</v>
      </c>
      <c r="F16" s="2">
        <v>21.31</v>
      </c>
      <c r="G16" s="2">
        <v>25</v>
      </c>
      <c r="H16" s="2">
        <v>30.61</v>
      </c>
      <c r="I16" s="2">
        <v>23.94</v>
      </c>
    </row>
    <row r="17" spans="1:9" s="7" customFormat="1" x14ac:dyDescent="0.25">
      <c r="A17" s="2" t="s">
        <v>46</v>
      </c>
      <c r="B17" s="52" t="s">
        <v>318</v>
      </c>
      <c r="C17" s="2" t="s">
        <v>322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5">
      <c r="A18" s="2" t="s">
        <v>46</v>
      </c>
      <c r="B18" s="52" t="s">
        <v>320</v>
      </c>
      <c r="C18" s="2" t="s">
        <v>319</v>
      </c>
      <c r="D18" s="2">
        <v>0</v>
      </c>
      <c r="E18" s="2">
        <v>50</v>
      </c>
      <c r="F18" s="2">
        <v>60</v>
      </c>
      <c r="G18" s="2">
        <v>47.06</v>
      </c>
      <c r="H18" s="2">
        <v>76.19</v>
      </c>
      <c r="I18" s="2">
        <v>72.22</v>
      </c>
    </row>
    <row r="19" spans="1:9" x14ac:dyDescent="0.25">
      <c r="A19" s="2" t="s">
        <v>46</v>
      </c>
      <c r="B19" s="52" t="s">
        <v>321</v>
      </c>
      <c r="C19" s="2" t="s">
        <v>319</v>
      </c>
      <c r="D19" s="2">
        <v>0</v>
      </c>
      <c r="E19" s="2">
        <v>0</v>
      </c>
      <c r="F19" s="2">
        <v>0</v>
      </c>
      <c r="G19" s="2">
        <v>50</v>
      </c>
      <c r="H19" s="2">
        <v>75</v>
      </c>
      <c r="I19" s="2">
        <v>60</v>
      </c>
    </row>
    <row r="20" spans="1:9" x14ac:dyDescent="0.25">
      <c r="A20" s="2" t="s">
        <v>46</v>
      </c>
      <c r="B20" s="52" t="s">
        <v>321</v>
      </c>
      <c r="C20" s="2" t="s">
        <v>322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5">
      <c r="A21" s="2" t="s">
        <v>36</v>
      </c>
      <c r="B21" s="52" t="s">
        <v>3</v>
      </c>
      <c r="C21" s="2" t="s">
        <v>319</v>
      </c>
      <c r="D21" s="2">
        <v>0</v>
      </c>
      <c r="E21" s="2">
        <v>0.2</v>
      </c>
      <c r="F21" s="2">
        <v>1.84</v>
      </c>
      <c r="G21" s="2">
        <v>8.41</v>
      </c>
      <c r="H21" s="2">
        <v>12.24</v>
      </c>
      <c r="I21" s="2">
        <v>50.65</v>
      </c>
    </row>
    <row r="22" spans="1:9" x14ac:dyDescent="0.25">
      <c r="A22" s="2" t="s">
        <v>36</v>
      </c>
      <c r="B22" s="52" t="s">
        <v>321</v>
      </c>
      <c r="C22" s="2" t="s">
        <v>319</v>
      </c>
      <c r="D22" s="2">
        <v>0</v>
      </c>
      <c r="E22" s="2">
        <v>0</v>
      </c>
      <c r="F22" s="2">
        <v>0</v>
      </c>
      <c r="G22" s="2">
        <v>25.71</v>
      </c>
      <c r="H22" s="2">
        <v>68.42</v>
      </c>
      <c r="I22" s="2">
        <v>50</v>
      </c>
    </row>
    <row r="23" spans="1:9" x14ac:dyDescent="0.25">
      <c r="A23" s="2" t="s">
        <v>36</v>
      </c>
      <c r="B23" s="52" t="s">
        <v>321</v>
      </c>
      <c r="C23" s="2" t="s">
        <v>322</v>
      </c>
      <c r="D23" s="2">
        <v>9.09</v>
      </c>
      <c r="E23" s="2">
        <v>19.05</v>
      </c>
      <c r="F23" s="2">
        <v>10</v>
      </c>
      <c r="G23" s="2">
        <v>10</v>
      </c>
      <c r="H23" s="2">
        <v>9.09</v>
      </c>
      <c r="I23" s="2">
        <v>20.69</v>
      </c>
    </row>
    <row r="24" spans="1:9" x14ac:dyDescent="0.25">
      <c r="A24" s="2" t="s">
        <v>45</v>
      </c>
      <c r="B24" s="52" t="s">
        <v>318</v>
      </c>
      <c r="C24" s="2" t="s">
        <v>319</v>
      </c>
      <c r="D24" s="2">
        <v>3.57</v>
      </c>
      <c r="E24" s="2">
        <v>2</v>
      </c>
      <c r="F24" s="2">
        <v>42</v>
      </c>
      <c r="G24" s="2">
        <v>50.94</v>
      </c>
      <c r="H24" s="2">
        <v>38.18</v>
      </c>
      <c r="I24" s="2">
        <v>44.44</v>
      </c>
    </row>
    <row r="25" spans="1:9" x14ac:dyDescent="0.25">
      <c r="A25" s="2" t="s">
        <v>45</v>
      </c>
      <c r="B25" s="52" t="s">
        <v>320</v>
      </c>
      <c r="C25" s="2" t="s">
        <v>319</v>
      </c>
      <c r="D25" s="2">
        <v>0</v>
      </c>
      <c r="E25" s="2">
        <v>90.91</v>
      </c>
      <c r="F25" s="2">
        <v>68.75</v>
      </c>
      <c r="G25" s="2">
        <v>80</v>
      </c>
      <c r="H25" s="2">
        <v>72.73</v>
      </c>
      <c r="I25" s="2">
        <v>69.23</v>
      </c>
    </row>
    <row r="26" spans="1:9" x14ac:dyDescent="0.25">
      <c r="A26" s="2" t="s">
        <v>45</v>
      </c>
      <c r="B26" s="52" t="s">
        <v>321</v>
      </c>
      <c r="C26" s="2" t="s">
        <v>319</v>
      </c>
      <c r="D26" s="2">
        <v>0</v>
      </c>
      <c r="E26" s="2">
        <v>0</v>
      </c>
      <c r="F26" s="2">
        <v>0</v>
      </c>
      <c r="G26" s="2">
        <v>50</v>
      </c>
      <c r="H26" s="2">
        <v>100</v>
      </c>
      <c r="I26" s="2">
        <v>50</v>
      </c>
    </row>
    <row r="27" spans="1:9" x14ac:dyDescent="0.25">
      <c r="A27" s="2" t="s">
        <v>45</v>
      </c>
      <c r="B27" s="52" t="s">
        <v>321</v>
      </c>
      <c r="C27" s="2" t="s">
        <v>322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25">
      <c r="A28" s="2" t="s">
        <v>39</v>
      </c>
      <c r="B28" s="52" t="s">
        <v>318</v>
      </c>
      <c r="C28" s="2" t="s">
        <v>319</v>
      </c>
      <c r="D28" s="2">
        <v>0</v>
      </c>
      <c r="E28" s="2">
        <v>3.7</v>
      </c>
      <c r="F28" s="2">
        <v>74.42</v>
      </c>
      <c r="G28" s="2">
        <v>67.86</v>
      </c>
      <c r="H28" s="2">
        <v>94.74</v>
      </c>
      <c r="I28" s="2">
        <v>25</v>
      </c>
    </row>
    <row r="29" spans="1:9" x14ac:dyDescent="0.25">
      <c r="A29" s="2" t="s">
        <v>39</v>
      </c>
      <c r="B29" s="52" t="s">
        <v>318</v>
      </c>
      <c r="C29" s="2" t="s">
        <v>322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5">
      <c r="A30" s="2" t="s">
        <v>39</v>
      </c>
      <c r="B30" s="52" t="s">
        <v>320</v>
      </c>
      <c r="C30" s="2" t="s">
        <v>319</v>
      </c>
      <c r="D30" s="2">
        <v>0</v>
      </c>
      <c r="E30" s="2">
        <v>0</v>
      </c>
      <c r="F30" s="2">
        <v>84.62</v>
      </c>
      <c r="G30" s="2">
        <v>100</v>
      </c>
      <c r="H30" s="2">
        <v>90.91</v>
      </c>
      <c r="I30" s="2">
        <v>100</v>
      </c>
    </row>
    <row r="31" spans="1:9" x14ac:dyDescent="0.25">
      <c r="A31" s="2" t="s">
        <v>39</v>
      </c>
      <c r="B31" s="52" t="s">
        <v>320</v>
      </c>
      <c r="C31" s="2" t="s">
        <v>322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93.33</v>
      </c>
    </row>
    <row r="32" spans="1:9" x14ac:dyDescent="0.25">
      <c r="A32" s="2" t="s">
        <v>39</v>
      </c>
      <c r="B32" s="52" t="s">
        <v>321</v>
      </c>
      <c r="C32" s="2" t="s">
        <v>319</v>
      </c>
      <c r="D32" s="2">
        <v>0</v>
      </c>
      <c r="E32" s="2">
        <v>0</v>
      </c>
      <c r="F32" s="2">
        <v>25</v>
      </c>
      <c r="G32" s="2">
        <v>50</v>
      </c>
      <c r="H32" s="2">
        <v>100</v>
      </c>
      <c r="I32" s="2">
        <v>50</v>
      </c>
    </row>
    <row r="33" spans="1:9" x14ac:dyDescent="0.25">
      <c r="A33" s="2" t="s">
        <v>39</v>
      </c>
      <c r="B33" s="52" t="s">
        <v>321</v>
      </c>
      <c r="C33" s="2" t="s">
        <v>322</v>
      </c>
      <c r="D33" s="2">
        <v>0</v>
      </c>
      <c r="E33" s="2">
        <v>0</v>
      </c>
      <c r="F33" s="2">
        <v>0</v>
      </c>
      <c r="G33" s="2">
        <v>0</v>
      </c>
      <c r="H33" s="2">
        <v>28.57</v>
      </c>
      <c r="I33" s="2">
        <v>33.33</v>
      </c>
    </row>
    <row r="34" spans="1:9" x14ac:dyDescent="0.25">
      <c r="A34" s="2" t="s">
        <v>40</v>
      </c>
      <c r="B34" s="52" t="s">
        <v>318</v>
      </c>
      <c r="C34" s="2" t="s">
        <v>319</v>
      </c>
      <c r="D34" s="2">
        <v>1.96</v>
      </c>
      <c r="E34" s="2">
        <v>0</v>
      </c>
      <c r="F34" s="2">
        <v>33.770000000000003</v>
      </c>
      <c r="G34" s="2">
        <v>58.67</v>
      </c>
      <c r="H34" s="2">
        <v>49.12</v>
      </c>
      <c r="I34" s="2">
        <v>0</v>
      </c>
    </row>
    <row r="35" spans="1:9" x14ac:dyDescent="0.25">
      <c r="A35" s="2" t="s">
        <v>40</v>
      </c>
      <c r="B35" s="52" t="s">
        <v>318</v>
      </c>
      <c r="C35" s="2" t="s">
        <v>322</v>
      </c>
      <c r="D35" s="2">
        <v>0</v>
      </c>
      <c r="E35" s="2">
        <v>0</v>
      </c>
      <c r="F35" s="2">
        <v>53.33</v>
      </c>
      <c r="G35" s="2">
        <v>76.92</v>
      </c>
      <c r="H35" s="2">
        <v>0</v>
      </c>
      <c r="I35" s="2">
        <v>0</v>
      </c>
    </row>
    <row r="36" spans="1:9" x14ac:dyDescent="0.25">
      <c r="A36" s="2" t="s">
        <v>26</v>
      </c>
      <c r="B36" s="52" t="s">
        <v>318</v>
      </c>
      <c r="C36" s="2" t="s">
        <v>319</v>
      </c>
      <c r="D36" s="2">
        <v>0.76</v>
      </c>
      <c r="E36" s="2">
        <v>0</v>
      </c>
      <c r="F36" s="2">
        <v>55.56</v>
      </c>
      <c r="G36" s="2">
        <v>73.06</v>
      </c>
      <c r="H36" s="2">
        <v>80.11</v>
      </c>
      <c r="I36" s="2">
        <v>77.459999999999994</v>
      </c>
    </row>
    <row r="37" spans="1:9" x14ac:dyDescent="0.25">
      <c r="A37" s="2" t="s">
        <v>26</v>
      </c>
      <c r="B37" s="52" t="s">
        <v>318</v>
      </c>
      <c r="C37" s="2" t="s">
        <v>322</v>
      </c>
      <c r="D37" s="2">
        <v>7.55</v>
      </c>
      <c r="E37" s="2">
        <v>7.69</v>
      </c>
      <c r="F37" s="2">
        <v>23.08</v>
      </c>
      <c r="G37" s="2">
        <v>32.69</v>
      </c>
      <c r="H37" s="2">
        <v>27.27</v>
      </c>
      <c r="I37" s="2">
        <v>37.14</v>
      </c>
    </row>
    <row r="38" spans="1:9" x14ac:dyDescent="0.25">
      <c r="A38" s="2" t="s">
        <v>26</v>
      </c>
      <c r="B38" s="52" t="s">
        <v>320</v>
      </c>
      <c r="C38" s="2" t="s">
        <v>319</v>
      </c>
      <c r="D38" s="2">
        <v>2.04</v>
      </c>
      <c r="E38" s="2">
        <v>89.1</v>
      </c>
      <c r="F38" s="2">
        <v>96.86</v>
      </c>
      <c r="G38" s="2">
        <v>95.05</v>
      </c>
      <c r="H38" s="2">
        <v>97.94</v>
      </c>
      <c r="I38" s="2">
        <v>98.21</v>
      </c>
    </row>
    <row r="39" spans="1:9" x14ac:dyDescent="0.25">
      <c r="A39" s="2" t="s">
        <v>26</v>
      </c>
      <c r="B39" s="52" t="s">
        <v>320</v>
      </c>
      <c r="C39" s="2" t="s">
        <v>322</v>
      </c>
      <c r="D39" s="2">
        <v>3.13</v>
      </c>
      <c r="E39" s="2">
        <v>51.61</v>
      </c>
      <c r="F39" s="2">
        <v>90.57</v>
      </c>
      <c r="G39" s="2">
        <v>85.37</v>
      </c>
      <c r="H39" s="2">
        <v>92.31</v>
      </c>
      <c r="I39" s="2">
        <v>100</v>
      </c>
    </row>
    <row r="40" spans="1:9" x14ac:dyDescent="0.25">
      <c r="A40" s="2" t="s">
        <v>26</v>
      </c>
      <c r="B40" s="52" t="s">
        <v>321</v>
      </c>
      <c r="C40" s="2" t="s">
        <v>319</v>
      </c>
      <c r="D40" s="2">
        <v>0</v>
      </c>
      <c r="E40" s="2">
        <v>0</v>
      </c>
      <c r="F40" s="2">
        <v>0</v>
      </c>
      <c r="G40" s="2">
        <v>44.44</v>
      </c>
      <c r="H40" s="2">
        <v>81.819999999999993</v>
      </c>
      <c r="I40" s="2">
        <v>72.22</v>
      </c>
    </row>
    <row r="41" spans="1:9" x14ac:dyDescent="0.25">
      <c r="A41" s="2" t="s">
        <v>26</v>
      </c>
      <c r="B41" s="52" t="s">
        <v>321</v>
      </c>
      <c r="C41" s="2" t="s">
        <v>322</v>
      </c>
      <c r="D41" s="2">
        <v>0</v>
      </c>
      <c r="E41" s="2">
        <v>20</v>
      </c>
      <c r="F41" s="2">
        <v>14.29</v>
      </c>
      <c r="G41" s="2">
        <v>22.22</v>
      </c>
      <c r="H41" s="2">
        <v>28.57</v>
      </c>
      <c r="I41" s="2">
        <v>44.07</v>
      </c>
    </row>
    <row r="42" spans="1:9" x14ac:dyDescent="0.25">
      <c r="A42" s="2" t="s">
        <v>23</v>
      </c>
      <c r="B42" s="52" t="s">
        <v>318</v>
      </c>
      <c r="C42" s="2" t="s">
        <v>319</v>
      </c>
      <c r="D42" s="2">
        <v>0</v>
      </c>
      <c r="E42" s="2">
        <v>0.96</v>
      </c>
      <c r="F42" s="2">
        <v>51.49</v>
      </c>
      <c r="G42" s="2">
        <v>65.5</v>
      </c>
      <c r="H42" s="2">
        <v>70.45</v>
      </c>
      <c r="I42" s="2">
        <v>76.41</v>
      </c>
    </row>
    <row r="43" spans="1:9" x14ac:dyDescent="0.25">
      <c r="A43" s="2" t="s">
        <v>23</v>
      </c>
      <c r="B43" s="52" t="s">
        <v>318</v>
      </c>
      <c r="C43" s="2" t="s">
        <v>322</v>
      </c>
      <c r="D43" s="2">
        <v>3.85</v>
      </c>
      <c r="E43" s="2">
        <v>7.89</v>
      </c>
      <c r="F43" s="2">
        <v>43.4</v>
      </c>
      <c r="G43" s="2">
        <v>48.28</v>
      </c>
      <c r="H43" s="2">
        <v>57.14</v>
      </c>
      <c r="I43" s="2">
        <v>47.22</v>
      </c>
    </row>
    <row r="44" spans="1:9" x14ac:dyDescent="0.25">
      <c r="A44" s="2" t="s">
        <v>23</v>
      </c>
      <c r="B44" s="52" t="s">
        <v>3</v>
      </c>
      <c r="C44" s="2" t="s">
        <v>319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25">
      <c r="A45" s="2" t="s">
        <v>23</v>
      </c>
      <c r="B45" s="52" t="s">
        <v>3</v>
      </c>
      <c r="C45" s="2" t="s">
        <v>322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5">
      <c r="A46" s="2" t="s">
        <v>23</v>
      </c>
      <c r="B46" s="52" t="s">
        <v>320</v>
      </c>
      <c r="C46" s="2" t="s">
        <v>319</v>
      </c>
      <c r="D46" s="2">
        <v>0.47</v>
      </c>
      <c r="E46" s="2">
        <v>88.84</v>
      </c>
      <c r="F46" s="2">
        <v>90.91</v>
      </c>
      <c r="G46" s="2">
        <v>90.76</v>
      </c>
      <c r="H46" s="2">
        <v>96.77</v>
      </c>
      <c r="I46" s="2">
        <v>94.59</v>
      </c>
    </row>
    <row r="47" spans="1:9" x14ac:dyDescent="0.25">
      <c r="A47" s="2" t="s">
        <v>23</v>
      </c>
      <c r="B47" s="52" t="s">
        <v>320</v>
      </c>
      <c r="C47" s="2" t="s">
        <v>322</v>
      </c>
      <c r="D47" s="2">
        <v>0</v>
      </c>
      <c r="E47" s="2">
        <v>88.24</v>
      </c>
      <c r="F47" s="2">
        <v>87.3</v>
      </c>
      <c r="G47" s="2">
        <v>88.31</v>
      </c>
      <c r="H47" s="2">
        <v>84.09</v>
      </c>
      <c r="I47" s="2">
        <v>79.010000000000005</v>
      </c>
    </row>
    <row r="48" spans="1:9" x14ac:dyDescent="0.25">
      <c r="A48" s="2" t="s">
        <v>23</v>
      </c>
      <c r="B48" s="52" t="s">
        <v>321</v>
      </c>
      <c r="C48" s="2" t="s">
        <v>319</v>
      </c>
      <c r="D48" s="2">
        <v>9.09</v>
      </c>
      <c r="E48" s="2">
        <v>0</v>
      </c>
      <c r="F48" s="2">
        <v>87.5</v>
      </c>
      <c r="G48" s="2">
        <v>100</v>
      </c>
      <c r="H48" s="2">
        <v>0</v>
      </c>
      <c r="I48" s="2">
        <v>100</v>
      </c>
    </row>
    <row r="49" spans="1:9" x14ac:dyDescent="0.25">
      <c r="A49" s="2" t="s">
        <v>23</v>
      </c>
      <c r="B49" s="52" t="s">
        <v>321</v>
      </c>
      <c r="C49" s="2" t="s">
        <v>322</v>
      </c>
      <c r="D49" s="2">
        <v>17.649999999999999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25">
      <c r="A50" s="2" t="s">
        <v>20</v>
      </c>
      <c r="B50" s="52" t="s">
        <v>320</v>
      </c>
      <c r="C50" s="2" t="s">
        <v>319</v>
      </c>
      <c r="D50" s="2">
        <v>0</v>
      </c>
      <c r="E50" s="2">
        <v>89.89</v>
      </c>
      <c r="F50" s="2">
        <v>94.89</v>
      </c>
      <c r="G50" s="2">
        <v>91.35</v>
      </c>
      <c r="H50" s="2">
        <v>93.46</v>
      </c>
      <c r="I50" s="2">
        <v>89.17</v>
      </c>
    </row>
    <row r="51" spans="1:9" x14ac:dyDescent="0.25">
      <c r="A51" s="2" t="s">
        <v>27</v>
      </c>
      <c r="B51" s="52" t="s">
        <v>318</v>
      </c>
      <c r="C51" s="2" t="s">
        <v>319</v>
      </c>
      <c r="D51" s="2">
        <v>0.65</v>
      </c>
      <c r="E51" s="2">
        <v>2.4500000000000002</v>
      </c>
      <c r="F51" s="2">
        <v>43.88</v>
      </c>
      <c r="G51" s="2">
        <v>50.66</v>
      </c>
      <c r="H51" s="2">
        <v>55.13</v>
      </c>
      <c r="I51" s="2">
        <v>44.29</v>
      </c>
    </row>
    <row r="52" spans="1:9" x14ac:dyDescent="0.25">
      <c r="A52" s="2" t="s">
        <v>27</v>
      </c>
      <c r="B52" s="52" t="s">
        <v>320</v>
      </c>
      <c r="C52" s="2" t="s">
        <v>319</v>
      </c>
      <c r="D52" s="2">
        <v>0</v>
      </c>
      <c r="E52" s="2">
        <v>93.83</v>
      </c>
      <c r="F52" s="2">
        <v>85.19</v>
      </c>
      <c r="G52" s="2">
        <v>90</v>
      </c>
      <c r="H52" s="2">
        <v>100</v>
      </c>
      <c r="I52" s="2">
        <v>100</v>
      </c>
    </row>
    <row r="53" spans="1:9" x14ac:dyDescent="0.25">
      <c r="A53" s="2" t="s">
        <v>27</v>
      </c>
      <c r="B53" s="52" t="s">
        <v>321</v>
      </c>
      <c r="C53" s="2" t="s">
        <v>319</v>
      </c>
      <c r="D53" s="2">
        <v>2.33</v>
      </c>
      <c r="E53" s="2">
        <v>0</v>
      </c>
      <c r="F53" s="2">
        <v>0</v>
      </c>
      <c r="G53" s="2">
        <v>31.58</v>
      </c>
      <c r="H53" s="2">
        <v>56.52</v>
      </c>
      <c r="I53" s="2">
        <v>68</v>
      </c>
    </row>
    <row r="54" spans="1:9" x14ac:dyDescent="0.25">
      <c r="A54" s="2" t="s">
        <v>27</v>
      </c>
      <c r="B54" s="52" t="s">
        <v>321</v>
      </c>
      <c r="C54" s="2" t="s">
        <v>322</v>
      </c>
      <c r="D54" s="2">
        <v>0</v>
      </c>
      <c r="E54" s="2">
        <v>0</v>
      </c>
      <c r="F54" s="2">
        <v>0</v>
      </c>
      <c r="G54" s="2">
        <v>0</v>
      </c>
      <c r="H54" s="2">
        <v>60</v>
      </c>
      <c r="I54" s="2">
        <v>75</v>
      </c>
    </row>
    <row r="55" spans="1:9" x14ac:dyDescent="0.25">
      <c r="A55" s="2" t="s">
        <v>28</v>
      </c>
      <c r="B55" s="52" t="s">
        <v>318</v>
      </c>
      <c r="C55" s="2" t="s">
        <v>319</v>
      </c>
      <c r="D55" s="2">
        <v>0</v>
      </c>
      <c r="E55" s="2">
        <v>2.19</v>
      </c>
      <c r="F55" s="2">
        <v>32.31</v>
      </c>
      <c r="G55" s="2">
        <v>57.02</v>
      </c>
      <c r="H55" s="2">
        <v>47.62</v>
      </c>
      <c r="I55" s="2">
        <v>52.42</v>
      </c>
    </row>
    <row r="56" spans="1:9" x14ac:dyDescent="0.25">
      <c r="A56" s="2" t="s">
        <v>28</v>
      </c>
      <c r="B56" s="52" t="s">
        <v>320</v>
      </c>
      <c r="C56" s="2" t="s">
        <v>319</v>
      </c>
      <c r="D56" s="2">
        <v>0</v>
      </c>
      <c r="E56" s="2">
        <v>86.96</v>
      </c>
      <c r="F56" s="2">
        <v>88.24</v>
      </c>
      <c r="G56" s="2">
        <v>85.19</v>
      </c>
      <c r="H56" s="2">
        <v>86.21</v>
      </c>
      <c r="I56" s="2">
        <v>78.05</v>
      </c>
    </row>
    <row r="57" spans="1:9" x14ac:dyDescent="0.25">
      <c r="A57" s="2" t="s">
        <v>28</v>
      </c>
      <c r="B57" s="52" t="s">
        <v>321</v>
      </c>
      <c r="C57" s="2" t="s">
        <v>319</v>
      </c>
      <c r="D57" s="2">
        <v>0</v>
      </c>
      <c r="E57" s="2">
        <v>0</v>
      </c>
      <c r="F57" s="2">
        <v>0</v>
      </c>
      <c r="G57" s="2">
        <v>12.5</v>
      </c>
      <c r="H57" s="2">
        <v>60</v>
      </c>
      <c r="I57" s="2">
        <v>46.67</v>
      </c>
    </row>
    <row r="58" spans="1:9" x14ac:dyDescent="0.25">
      <c r="A58" s="2" t="s">
        <v>28</v>
      </c>
      <c r="B58" s="52" t="s">
        <v>321</v>
      </c>
      <c r="C58" s="2" t="s">
        <v>322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50</v>
      </c>
    </row>
    <row r="59" spans="1:9" x14ac:dyDescent="0.25">
      <c r="A59" s="2" t="s">
        <v>37</v>
      </c>
      <c r="B59" s="52" t="s">
        <v>3</v>
      </c>
      <c r="C59" s="2" t="s">
        <v>319</v>
      </c>
      <c r="D59" s="2">
        <v>0</v>
      </c>
      <c r="E59" s="2">
        <v>0</v>
      </c>
      <c r="F59" s="2">
        <v>1.02</v>
      </c>
      <c r="G59" s="2">
        <v>2.2999999999999998</v>
      </c>
      <c r="H59" s="2">
        <v>2.63</v>
      </c>
      <c r="I59" s="2">
        <v>63.41</v>
      </c>
    </row>
    <row r="60" spans="1:9" x14ac:dyDescent="0.25">
      <c r="A60" s="2" t="s">
        <v>37</v>
      </c>
      <c r="B60" s="52" t="s">
        <v>321</v>
      </c>
      <c r="C60" s="2" t="s">
        <v>319</v>
      </c>
      <c r="D60" s="2">
        <v>0</v>
      </c>
      <c r="E60" s="2">
        <v>0</v>
      </c>
      <c r="F60" s="2">
        <v>0</v>
      </c>
      <c r="G60" s="2">
        <v>0</v>
      </c>
      <c r="H60" s="2">
        <v>40</v>
      </c>
      <c r="I60" s="2">
        <v>100</v>
      </c>
    </row>
    <row r="61" spans="1:9" x14ac:dyDescent="0.25">
      <c r="A61" s="2" t="s">
        <v>37</v>
      </c>
      <c r="B61" s="52" t="s">
        <v>321</v>
      </c>
      <c r="C61" s="2" t="s">
        <v>322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25">
      <c r="A62" s="2" t="s">
        <v>24</v>
      </c>
      <c r="B62" s="52" t="s">
        <v>318</v>
      </c>
      <c r="C62" s="2" t="s">
        <v>319</v>
      </c>
      <c r="D62" s="2">
        <v>0</v>
      </c>
      <c r="E62" s="2">
        <v>0</v>
      </c>
      <c r="F62" s="2">
        <v>75</v>
      </c>
      <c r="G62" s="2">
        <v>88.89</v>
      </c>
      <c r="H62" s="2">
        <v>50</v>
      </c>
      <c r="I62" s="2">
        <v>20</v>
      </c>
    </row>
    <row r="63" spans="1:9" x14ac:dyDescent="0.25">
      <c r="A63" s="2" t="s">
        <v>24</v>
      </c>
      <c r="B63" s="52" t="s">
        <v>318</v>
      </c>
      <c r="C63" s="2" t="s">
        <v>322</v>
      </c>
      <c r="D63" s="2">
        <v>9.09</v>
      </c>
      <c r="E63" s="2">
        <v>12.5</v>
      </c>
      <c r="F63" s="2">
        <v>38.1</v>
      </c>
      <c r="G63" s="2">
        <v>43.24</v>
      </c>
      <c r="H63" s="2">
        <v>83.33</v>
      </c>
      <c r="I63" s="2">
        <v>7.69</v>
      </c>
    </row>
    <row r="64" spans="1:9" x14ac:dyDescent="0.25">
      <c r="A64" s="2" t="s">
        <v>24</v>
      </c>
      <c r="B64" s="52" t="s">
        <v>320</v>
      </c>
      <c r="C64" s="2" t="s">
        <v>319</v>
      </c>
      <c r="D64" s="2">
        <v>0</v>
      </c>
      <c r="E64" s="2">
        <v>86.96</v>
      </c>
      <c r="F64" s="2">
        <v>96</v>
      </c>
      <c r="G64" s="2">
        <v>100</v>
      </c>
      <c r="H64" s="2">
        <v>93.1</v>
      </c>
      <c r="I64" s="2">
        <v>0</v>
      </c>
    </row>
    <row r="65" spans="1:9" x14ac:dyDescent="0.25">
      <c r="A65" s="2" t="s">
        <v>24</v>
      </c>
      <c r="B65" s="52" t="s">
        <v>320</v>
      </c>
      <c r="C65" s="2" t="s">
        <v>322</v>
      </c>
      <c r="D65" s="2">
        <v>0</v>
      </c>
      <c r="E65" s="2">
        <v>64.290000000000006</v>
      </c>
      <c r="F65" s="2">
        <v>100</v>
      </c>
      <c r="G65" s="2">
        <v>100</v>
      </c>
      <c r="H65" s="2">
        <v>85.71</v>
      </c>
      <c r="I65" s="2">
        <v>0</v>
      </c>
    </row>
    <row r="66" spans="1:9" x14ac:dyDescent="0.25">
      <c r="B66" s="1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activeCell="E10" sqref="E10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4" customFormat="1" ht="37.5" customHeight="1" x14ac:dyDescent="0.25">
      <c r="A1" s="546" t="s">
        <v>262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s="4" customFormat="1" ht="16.5" thickBot="1" x14ac:dyDescent="0.3">
      <c r="A2" s="48" t="s">
        <v>264</v>
      </c>
      <c r="B2" s="48"/>
    </row>
    <row r="3" spans="1:11" s="4" customFormat="1" ht="15.75" customHeight="1" x14ac:dyDescent="0.25">
      <c r="A3" s="555" t="s">
        <v>52</v>
      </c>
      <c r="B3" s="542" t="s">
        <v>74</v>
      </c>
      <c r="C3" s="496" t="s">
        <v>222</v>
      </c>
      <c r="D3" s="496" t="s">
        <v>75</v>
      </c>
      <c r="E3" s="553"/>
      <c r="F3" s="554"/>
      <c r="G3" s="542" t="s">
        <v>76</v>
      </c>
      <c r="H3" s="496" t="s">
        <v>222</v>
      </c>
      <c r="I3" s="496" t="s">
        <v>77</v>
      </c>
      <c r="J3" s="553"/>
      <c r="K3" s="554"/>
    </row>
    <row r="4" spans="1:11" s="4" customFormat="1" ht="32.25" thickBot="1" x14ac:dyDescent="0.3">
      <c r="A4" s="556"/>
      <c r="B4" s="543"/>
      <c r="C4" s="557"/>
      <c r="D4" s="269" t="s">
        <v>15</v>
      </c>
      <c r="E4" s="269" t="s">
        <v>16</v>
      </c>
      <c r="F4" s="99" t="s">
        <v>17</v>
      </c>
      <c r="G4" s="543"/>
      <c r="H4" s="557"/>
      <c r="I4" s="269" t="s">
        <v>15</v>
      </c>
      <c r="J4" s="269" t="s">
        <v>16</v>
      </c>
      <c r="K4" s="99" t="s">
        <v>17</v>
      </c>
    </row>
    <row r="5" spans="1:11" s="4" customFormat="1" x14ac:dyDescent="0.25">
      <c r="A5" s="194" t="s">
        <v>323</v>
      </c>
      <c r="B5" s="183">
        <v>73</v>
      </c>
      <c r="C5" s="98">
        <v>54</v>
      </c>
      <c r="D5" s="98">
        <v>235.37</v>
      </c>
      <c r="E5" s="98">
        <v>0</v>
      </c>
      <c r="F5" s="184">
        <v>9.17</v>
      </c>
      <c r="G5" s="183">
        <v>59</v>
      </c>
      <c r="H5" s="98">
        <v>26</v>
      </c>
      <c r="I5" s="98">
        <v>341.83</v>
      </c>
      <c r="J5" s="98">
        <v>0</v>
      </c>
      <c r="K5" s="184">
        <v>30</v>
      </c>
    </row>
    <row r="6" spans="1:11" s="4" customFormat="1" x14ac:dyDescent="0.25">
      <c r="A6" s="192" t="s">
        <v>324</v>
      </c>
      <c r="B6" s="190">
        <v>61</v>
      </c>
      <c r="C6" s="189">
        <v>33</v>
      </c>
      <c r="D6" s="189">
        <v>133.4</v>
      </c>
      <c r="E6" s="189">
        <v>51.5</v>
      </c>
      <c r="F6" s="191">
        <v>49.23</v>
      </c>
      <c r="G6" s="190">
        <v>18</v>
      </c>
      <c r="H6" s="189">
        <v>12</v>
      </c>
      <c r="I6" s="189">
        <v>76.5</v>
      </c>
      <c r="J6" s="189">
        <v>9</v>
      </c>
      <c r="K6" s="191">
        <v>34.5</v>
      </c>
    </row>
    <row r="7" spans="1:11" s="4" customFormat="1" x14ac:dyDescent="0.25">
      <c r="A7" s="192" t="s">
        <v>325</v>
      </c>
      <c r="B7" s="190">
        <v>71</v>
      </c>
      <c r="C7" s="189">
        <v>39</v>
      </c>
      <c r="D7" s="189">
        <v>175.04</v>
      </c>
      <c r="E7" s="189">
        <v>5</v>
      </c>
      <c r="F7" s="191">
        <v>12.47</v>
      </c>
      <c r="G7" s="190">
        <v>2</v>
      </c>
      <c r="H7" s="189">
        <v>0</v>
      </c>
      <c r="I7" s="189">
        <v>9</v>
      </c>
      <c r="J7" s="189">
        <v>3</v>
      </c>
      <c r="K7" s="191">
        <v>0</v>
      </c>
    </row>
    <row r="8" spans="1:11" x14ac:dyDescent="0.25">
      <c r="A8" s="193" t="s">
        <v>313</v>
      </c>
      <c r="B8" s="185">
        <v>6</v>
      </c>
      <c r="C8" s="2">
        <v>5</v>
      </c>
      <c r="D8" s="2">
        <v>14.23</v>
      </c>
      <c r="E8" s="2">
        <v>0</v>
      </c>
      <c r="F8" s="186">
        <v>1</v>
      </c>
      <c r="G8" s="185">
        <v>11</v>
      </c>
      <c r="H8" s="2">
        <v>7</v>
      </c>
      <c r="I8" s="2">
        <v>30.5</v>
      </c>
      <c r="J8" s="2">
        <v>0</v>
      </c>
      <c r="K8" s="186">
        <v>9</v>
      </c>
    </row>
    <row r="9" spans="1:11" x14ac:dyDescent="0.25">
      <c r="A9" s="193" t="s">
        <v>326</v>
      </c>
      <c r="B9" s="185">
        <v>38</v>
      </c>
      <c r="C9" s="2">
        <v>32</v>
      </c>
      <c r="D9" s="2">
        <v>168.9</v>
      </c>
      <c r="E9" s="2">
        <v>0</v>
      </c>
      <c r="F9" s="186">
        <v>6</v>
      </c>
      <c r="G9" s="185">
        <v>10</v>
      </c>
      <c r="H9" s="2">
        <v>7</v>
      </c>
      <c r="I9" s="2">
        <v>46</v>
      </c>
      <c r="J9" s="2">
        <v>5</v>
      </c>
      <c r="K9" s="186">
        <v>0</v>
      </c>
    </row>
    <row r="10" spans="1:11" ht="16.5" thickBot="1" x14ac:dyDescent="0.3">
      <c r="A10" s="195"/>
      <c r="B10" s="202"/>
      <c r="C10" s="196"/>
      <c r="D10" s="196"/>
      <c r="E10" s="196"/>
      <c r="F10" s="197"/>
      <c r="G10" s="202"/>
      <c r="H10" s="196"/>
      <c r="I10" s="196"/>
      <c r="J10" s="196"/>
      <c r="K10" s="197"/>
    </row>
    <row r="11" spans="1:11" ht="16.5" thickBot="1" x14ac:dyDescent="0.3">
      <c r="A11" s="198" t="s">
        <v>56</v>
      </c>
      <c r="B11" s="203">
        <f>SUM(B5:B10)</f>
        <v>249</v>
      </c>
      <c r="C11" s="200">
        <f>SUM(C5:C10)</f>
        <v>163</v>
      </c>
      <c r="D11" s="200">
        <f t="shared" ref="D11:K11" si="0">SUM(D5:D10)</f>
        <v>726.93999999999994</v>
      </c>
      <c r="E11" s="200">
        <f t="shared" si="0"/>
        <v>56.5</v>
      </c>
      <c r="F11" s="201">
        <f t="shared" si="0"/>
        <v>77.87</v>
      </c>
      <c r="G11" s="203">
        <f t="shared" si="0"/>
        <v>100</v>
      </c>
      <c r="H11" s="200">
        <f t="shared" si="0"/>
        <v>52</v>
      </c>
      <c r="I11" s="200">
        <f t="shared" si="0"/>
        <v>503.83</v>
      </c>
      <c r="J11" s="200">
        <f t="shared" si="0"/>
        <v>17</v>
      </c>
      <c r="K11" s="201">
        <f t="shared" si="0"/>
        <v>73.5</v>
      </c>
    </row>
    <row r="13" spans="1:11" ht="16.5" thickBot="1" x14ac:dyDescent="0.3">
      <c r="A13" s="48" t="s">
        <v>224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75" customHeight="1" x14ac:dyDescent="0.25">
      <c r="A14" s="547" t="s">
        <v>52</v>
      </c>
      <c r="B14" s="544" t="s">
        <v>74</v>
      </c>
      <c r="C14" s="533" t="s">
        <v>222</v>
      </c>
      <c r="D14" s="550" t="s">
        <v>75</v>
      </c>
      <c r="E14" s="551"/>
      <c r="F14" s="552"/>
      <c r="G14" s="544" t="s">
        <v>76</v>
      </c>
      <c r="H14" s="533" t="s">
        <v>222</v>
      </c>
      <c r="I14" s="550" t="s">
        <v>77</v>
      </c>
      <c r="J14" s="551"/>
      <c r="K14" s="552"/>
    </row>
    <row r="15" spans="1:11" ht="32.25" thickBot="1" x14ac:dyDescent="0.3">
      <c r="A15" s="548"/>
      <c r="B15" s="545"/>
      <c r="C15" s="549"/>
      <c r="D15" s="269" t="s">
        <v>15</v>
      </c>
      <c r="E15" s="269" t="s">
        <v>16</v>
      </c>
      <c r="F15" s="99" t="s">
        <v>17</v>
      </c>
      <c r="G15" s="545"/>
      <c r="H15" s="549"/>
      <c r="I15" s="269" t="s">
        <v>15</v>
      </c>
      <c r="J15" s="269" t="s">
        <v>16</v>
      </c>
      <c r="K15" s="99" t="s">
        <v>17</v>
      </c>
    </row>
    <row r="16" spans="1:11" x14ac:dyDescent="0.25">
      <c r="A16" s="194" t="s">
        <v>323</v>
      </c>
      <c r="B16" s="209">
        <v>124</v>
      </c>
      <c r="C16" s="76">
        <v>86</v>
      </c>
      <c r="D16" s="76">
        <v>251.9</v>
      </c>
      <c r="E16" s="76">
        <v>0</v>
      </c>
      <c r="F16" s="210">
        <v>49</v>
      </c>
      <c r="G16" s="209">
        <v>82</v>
      </c>
      <c r="H16" s="76">
        <v>36</v>
      </c>
      <c r="I16" s="76">
        <v>245.5</v>
      </c>
      <c r="J16" s="76">
        <v>0</v>
      </c>
      <c r="K16" s="210">
        <v>43</v>
      </c>
    </row>
    <row r="17" spans="1:11" x14ac:dyDescent="0.25">
      <c r="A17" s="192" t="s">
        <v>324</v>
      </c>
      <c r="B17" s="209">
        <v>201</v>
      </c>
      <c r="C17" s="76">
        <v>102</v>
      </c>
      <c r="D17" s="76">
        <v>87.8</v>
      </c>
      <c r="E17" s="76">
        <v>12</v>
      </c>
      <c r="F17" s="210">
        <v>160.1</v>
      </c>
      <c r="G17" s="209">
        <v>15</v>
      </c>
      <c r="H17" s="76">
        <v>7</v>
      </c>
      <c r="I17" s="76">
        <v>38</v>
      </c>
      <c r="J17" s="76">
        <v>9</v>
      </c>
      <c r="K17" s="210">
        <v>41.2</v>
      </c>
    </row>
    <row r="18" spans="1:11" x14ac:dyDescent="0.25">
      <c r="A18" s="192" t="s">
        <v>325</v>
      </c>
      <c r="B18" s="209">
        <v>75</v>
      </c>
      <c r="C18" s="76">
        <v>34</v>
      </c>
      <c r="D18" s="76">
        <v>119.6</v>
      </c>
      <c r="E18" s="76">
        <v>0</v>
      </c>
      <c r="F18" s="210">
        <v>19</v>
      </c>
      <c r="G18" s="209">
        <v>4</v>
      </c>
      <c r="H18" s="76">
        <v>3</v>
      </c>
      <c r="I18" s="76">
        <v>15</v>
      </c>
      <c r="J18" s="76">
        <v>5</v>
      </c>
      <c r="K18" s="210">
        <v>0</v>
      </c>
    </row>
    <row r="19" spans="1:11" x14ac:dyDescent="0.25">
      <c r="A19" s="193" t="s">
        <v>313</v>
      </c>
      <c r="B19" s="185">
        <v>17</v>
      </c>
      <c r="C19" s="2">
        <v>12</v>
      </c>
      <c r="D19" s="2">
        <v>61.8</v>
      </c>
      <c r="E19" s="2">
        <v>1</v>
      </c>
      <c r="F19" s="186">
        <v>0</v>
      </c>
      <c r="G19" s="185">
        <v>10</v>
      </c>
      <c r="H19" s="2">
        <v>10</v>
      </c>
      <c r="I19" s="2">
        <v>21</v>
      </c>
      <c r="J19" s="2">
        <v>0</v>
      </c>
      <c r="K19" s="186">
        <v>6.2</v>
      </c>
    </row>
    <row r="20" spans="1:11" x14ac:dyDescent="0.25">
      <c r="A20" s="193" t="s">
        <v>326</v>
      </c>
      <c r="B20" s="185">
        <v>68</v>
      </c>
      <c r="C20" s="2">
        <v>53</v>
      </c>
      <c r="D20" s="2">
        <v>279.39999999999998</v>
      </c>
      <c r="E20" s="2">
        <v>5</v>
      </c>
      <c r="F20" s="186">
        <v>14</v>
      </c>
      <c r="G20" s="185">
        <v>19</v>
      </c>
      <c r="H20" s="2">
        <v>14</v>
      </c>
      <c r="I20" s="2">
        <v>84</v>
      </c>
      <c r="J20" s="2">
        <v>25</v>
      </c>
      <c r="K20" s="186">
        <v>0</v>
      </c>
    </row>
    <row r="21" spans="1:11" ht="16.5" thickBot="1" x14ac:dyDescent="0.3">
      <c r="A21" s="195"/>
      <c r="B21" s="202"/>
      <c r="C21" s="196"/>
      <c r="D21" s="196"/>
      <c r="E21" s="196"/>
      <c r="F21" s="197"/>
      <c r="G21" s="202"/>
      <c r="H21" s="196"/>
      <c r="I21" s="196"/>
      <c r="J21" s="196"/>
      <c r="K21" s="197"/>
    </row>
    <row r="22" spans="1:11" ht="16.5" thickBot="1" x14ac:dyDescent="0.3">
      <c r="A22" s="208" t="s">
        <v>56</v>
      </c>
      <c r="B22" s="203">
        <f>SUM(B16:B21)</f>
        <v>485</v>
      </c>
      <c r="C22" s="200">
        <f>SUM(C16:C21)</f>
        <v>287</v>
      </c>
      <c r="D22" s="200">
        <f t="shared" ref="D22:K22" si="1">SUM(D16:D21)</f>
        <v>800.49999999999989</v>
      </c>
      <c r="E22" s="200">
        <f t="shared" si="1"/>
        <v>18</v>
      </c>
      <c r="F22" s="201">
        <f t="shared" si="1"/>
        <v>242.1</v>
      </c>
      <c r="G22" s="203">
        <f t="shared" si="1"/>
        <v>130</v>
      </c>
      <c r="H22" s="200">
        <f t="shared" si="1"/>
        <v>70</v>
      </c>
      <c r="I22" s="200">
        <f t="shared" si="1"/>
        <v>403.5</v>
      </c>
      <c r="J22" s="200">
        <f t="shared" si="1"/>
        <v>39</v>
      </c>
      <c r="K22" s="201">
        <f t="shared" si="1"/>
        <v>90.4</v>
      </c>
    </row>
    <row r="23" spans="1:11" ht="16.5" thickBo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211" t="s">
        <v>263</v>
      </c>
      <c r="B24" s="213">
        <f>+B11-B22</f>
        <v>-236</v>
      </c>
      <c r="C24" s="204">
        <f>+C11-C22</f>
        <v>-124</v>
      </c>
      <c r="D24" s="204">
        <f t="shared" ref="D24:K24" si="2">+D11-D22</f>
        <v>-73.559999999999945</v>
      </c>
      <c r="E24" s="204">
        <f t="shared" si="2"/>
        <v>38.5</v>
      </c>
      <c r="F24" s="205">
        <f t="shared" si="2"/>
        <v>-164.23</v>
      </c>
      <c r="G24" s="213">
        <f t="shared" si="2"/>
        <v>-30</v>
      </c>
      <c r="H24" s="204">
        <f t="shared" si="2"/>
        <v>-18</v>
      </c>
      <c r="I24" s="204">
        <f t="shared" si="2"/>
        <v>100.32999999999998</v>
      </c>
      <c r="J24" s="204">
        <f t="shared" si="2"/>
        <v>-22</v>
      </c>
      <c r="K24" s="205">
        <f t="shared" si="2"/>
        <v>-16.900000000000006</v>
      </c>
    </row>
    <row r="25" spans="1:11" ht="16.5" thickBot="1" x14ac:dyDescent="0.3">
      <c r="A25" s="212" t="s">
        <v>167</v>
      </c>
      <c r="B25" s="214">
        <f>+IFERROR(B24/B22,0)*100</f>
        <v>-48.659793814432987</v>
      </c>
      <c r="C25" s="206">
        <f>+IFERROR(C24/C22,0)*100</f>
        <v>-43.20557491289199</v>
      </c>
      <c r="D25" s="206">
        <f t="shared" ref="D25:K25" si="3">+IFERROR(D24/D22,0)*100</f>
        <v>-9.1892567145533981</v>
      </c>
      <c r="E25" s="206">
        <f t="shared" si="3"/>
        <v>213.88888888888889</v>
      </c>
      <c r="F25" s="207">
        <f t="shared" si="3"/>
        <v>-67.835605121850477</v>
      </c>
      <c r="G25" s="214">
        <f t="shared" si="3"/>
        <v>-23.076923076923077</v>
      </c>
      <c r="H25" s="206">
        <f t="shared" si="3"/>
        <v>-25.714285714285712</v>
      </c>
      <c r="I25" s="206">
        <f t="shared" si="3"/>
        <v>24.864931846344483</v>
      </c>
      <c r="J25" s="206">
        <f t="shared" si="3"/>
        <v>-56.410256410256409</v>
      </c>
      <c r="K25" s="207">
        <f t="shared" si="3"/>
        <v>-18.694690265486731</v>
      </c>
    </row>
    <row r="26" spans="1:11" x14ac:dyDescent="0.25">
      <c r="J26" s="17"/>
      <c r="K26" s="17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B6" sqref="B6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546" t="s">
        <v>265</v>
      </c>
      <c r="B1" s="546"/>
      <c r="C1" s="546"/>
      <c r="D1" s="546"/>
      <c r="E1" s="546"/>
      <c r="F1" s="546"/>
      <c r="G1" s="4"/>
      <c r="H1" s="4"/>
      <c r="I1" s="12"/>
      <c r="J1" s="12"/>
    </row>
    <row r="2" spans="1:10" ht="48" thickBot="1" x14ac:dyDescent="0.3">
      <c r="A2" s="101" t="s">
        <v>47</v>
      </c>
      <c r="B2" s="94" t="s">
        <v>79</v>
      </c>
      <c r="C2" s="94" t="s">
        <v>80</v>
      </c>
      <c r="D2" s="94" t="s">
        <v>81</v>
      </c>
      <c r="E2" s="94" t="s">
        <v>82</v>
      </c>
      <c r="F2" s="95" t="s">
        <v>121</v>
      </c>
      <c r="G2" s="20"/>
      <c r="H2" s="20"/>
    </row>
    <row r="3" spans="1:10" x14ac:dyDescent="0.25">
      <c r="A3" s="310" t="s">
        <v>327</v>
      </c>
      <c r="B3" s="311" t="s">
        <v>328</v>
      </c>
      <c r="C3" s="15" t="s">
        <v>329</v>
      </c>
      <c r="D3" s="312">
        <v>42228</v>
      </c>
      <c r="E3" s="313">
        <v>42627</v>
      </c>
      <c r="F3" s="314" t="s">
        <v>330</v>
      </c>
      <c r="G3" s="16"/>
      <c r="H3" s="16"/>
    </row>
    <row r="4" spans="1:10" ht="29.25" x14ac:dyDescent="0.25">
      <c r="A4" s="310" t="s">
        <v>331</v>
      </c>
      <c r="B4" s="315" t="s">
        <v>332</v>
      </c>
      <c r="C4" s="309" t="s">
        <v>333</v>
      </c>
      <c r="D4" s="312">
        <v>42468</v>
      </c>
      <c r="E4" s="313">
        <v>42685</v>
      </c>
      <c r="F4" s="314" t="s">
        <v>330</v>
      </c>
      <c r="G4" s="16"/>
      <c r="H4" s="16"/>
    </row>
    <row r="5" spans="1:10" x14ac:dyDescent="0.25">
      <c r="A5" s="310"/>
      <c r="B5" s="315"/>
      <c r="C5" s="15"/>
      <c r="D5" s="312"/>
      <c r="E5" s="313"/>
      <c r="F5" s="314"/>
      <c r="G5" s="16"/>
      <c r="H5" s="16"/>
    </row>
    <row r="6" spans="1:10" x14ac:dyDescent="0.25">
      <c r="A6" s="25"/>
      <c r="B6" s="25"/>
      <c r="C6" s="25"/>
      <c r="D6" s="25"/>
      <c r="E6" s="25"/>
      <c r="F6" s="316"/>
      <c r="G6" s="16"/>
      <c r="H6" s="16"/>
    </row>
    <row r="7" spans="1:10" x14ac:dyDescent="0.25">
      <c r="A7" s="15"/>
      <c r="B7" s="15"/>
      <c r="C7" s="15"/>
      <c r="D7" s="15"/>
      <c r="E7" s="15"/>
      <c r="F7" s="317"/>
      <c r="G7" s="16"/>
      <c r="H7" s="16"/>
    </row>
    <row r="8" spans="1:10" ht="16.5" thickBot="1" x14ac:dyDescent="0.3">
      <c r="A8" s="7"/>
      <c r="B8" s="7"/>
      <c r="C8" s="7"/>
      <c r="D8" s="7"/>
      <c r="E8" s="7"/>
      <c r="F8" s="16"/>
      <c r="G8" s="16"/>
      <c r="H8" s="16"/>
    </row>
    <row r="9" spans="1:10" ht="48" thickBot="1" x14ac:dyDescent="0.3">
      <c r="B9" s="102" t="s">
        <v>83</v>
      </c>
      <c r="C9" s="79"/>
      <c r="D9" s="95" t="s">
        <v>84</v>
      </c>
      <c r="E9" s="7"/>
      <c r="F9" s="16"/>
      <c r="G9" s="16"/>
      <c r="H9" s="16"/>
    </row>
    <row r="10" spans="1:10" ht="12.75" customHeight="1" x14ac:dyDescent="0.25">
      <c r="B10" s="25" t="s">
        <v>266</v>
      </c>
      <c r="C10" s="26">
        <v>1</v>
      </c>
      <c r="D10" s="76"/>
      <c r="E10" s="7"/>
      <c r="F10" s="7"/>
      <c r="G10" s="16"/>
      <c r="H10" s="16"/>
    </row>
    <row r="11" spans="1:10" ht="64.5" customHeight="1" x14ac:dyDescent="0.25">
      <c r="B11" s="25" t="s">
        <v>267</v>
      </c>
      <c r="C11" s="27">
        <v>1</v>
      </c>
      <c r="D11" s="2"/>
      <c r="E11" s="7"/>
      <c r="F11" s="7"/>
      <c r="G11" s="16"/>
      <c r="H11" s="16"/>
    </row>
    <row r="12" spans="1:10" x14ac:dyDescent="0.25">
      <c r="B12" s="25" t="s">
        <v>268</v>
      </c>
      <c r="C12" s="27">
        <v>1</v>
      </c>
      <c r="D12" s="2"/>
      <c r="E12" s="7"/>
      <c r="F12" s="7"/>
      <c r="G12" s="7"/>
      <c r="H12" s="7"/>
    </row>
    <row r="13" spans="1:10" x14ac:dyDescent="0.25">
      <c r="B13" s="15" t="s">
        <v>170</v>
      </c>
      <c r="C13" s="27">
        <v>0</v>
      </c>
      <c r="D13" s="2"/>
      <c r="E13" s="7"/>
      <c r="F13" s="7"/>
      <c r="G13" s="7"/>
      <c r="H13" s="7"/>
    </row>
    <row r="14" spans="1:10" x14ac:dyDescent="0.25">
      <c r="B14" s="2" t="s">
        <v>18</v>
      </c>
      <c r="C14" s="27">
        <v>0</v>
      </c>
      <c r="D14" s="2"/>
      <c r="E14" s="7"/>
      <c r="F14" s="7"/>
      <c r="G14" s="7"/>
      <c r="H14" s="7"/>
    </row>
    <row r="15" spans="1:10" x14ac:dyDescent="0.25">
      <c r="B15" s="2" t="s">
        <v>19</v>
      </c>
      <c r="C15" s="27">
        <v>0</v>
      </c>
      <c r="D15" s="2"/>
      <c r="E15" s="7"/>
      <c r="F15" s="7"/>
      <c r="G15" s="7"/>
      <c r="H15" s="7"/>
    </row>
    <row r="16" spans="1:10" x14ac:dyDescent="0.25">
      <c r="B16" s="2" t="s">
        <v>130</v>
      </c>
      <c r="C16" s="27">
        <v>0</v>
      </c>
      <c r="D16" s="2"/>
      <c r="E16" s="7"/>
      <c r="F16" s="7"/>
      <c r="G16" s="7"/>
      <c r="H16" s="7"/>
    </row>
    <row r="17" spans="2:6" ht="16.5" thickBot="1" x14ac:dyDescent="0.3">
      <c r="B17" s="7"/>
      <c r="C17" s="7"/>
      <c r="D17" s="7"/>
      <c r="E17" s="7"/>
      <c r="F17" s="7"/>
    </row>
    <row r="18" spans="2:6" ht="16.5" thickBot="1" x14ac:dyDescent="0.3">
      <c r="B18" s="103" t="s">
        <v>168</v>
      </c>
      <c r="C18" s="104" t="s">
        <v>169</v>
      </c>
      <c r="E18" s="7"/>
      <c r="F18" s="7"/>
    </row>
    <row r="19" spans="2:6" ht="9.75" customHeight="1" x14ac:dyDescent="0.25">
      <c r="B19" s="51">
        <v>2</v>
      </c>
      <c r="C19" s="318">
        <v>47.5</v>
      </c>
      <c r="D19" s="35"/>
      <c r="E19" s="7"/>
      <c r="F19" s="7"/>
    </row>
    <row r="20" spans="2:6" ht="31.5" customHeight="1" x14ac:dyDescent="0.25">
      <c r="D20" s="17"/>
    </row>
    <row r="21" spans="2:6" ht="32.25" customHeight="1" x14ac:dyDescent="0.25">
      <c r="B21" s="51"/>
      <c r="C21" s="25"/>
      <c r="D21" s="35"/>
      <c r="E21" s="7"/>
      <c r="F21" s="7"/>
    </row>
    <row r="22" spans="2:6" x14ac:dyDescent="0.25">
      <c r="D22" s="17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zoomScaleNormal="100" zoomScaleSheetLayoutView="100" workbookViewId="0">
      <selection activeCell="E12" sqref="E12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558" t="s">
        <v>269</v>
      </c>
      <c r="B1" s="558"/>
      <c r="C1" s="558"/>
      <c r="D1" s="558"/>
      <c r="E1" s="558"/>
      <c r="F1" s="558"/>
      <c r="G1" s="28"/>
    </row>
    <row r="2" spans="1:7" ht="32.25" thickBot="1" x14ac:dyDescent="0.3">
      <c r="A2" s="105" t="s">
        <v>47</v>
      </c>
      <c r="B2" s="80" t="s">
        <v>79</v>
      </c>
      <c r="C2" s="80" t="s">
        <v>80</v>
      </c>
      <c r="D2" s="80" t="s">
        <v>81</v>
      </c>
      <c r="E2" s="80" t="s">
        <v>185</v>
      </c>
      <c r="F2" s="81" t="s">
        <v>121</v>
      </c>
      <c r="G2" s="10"/>
    </row>
    <row r="3" spans="1:7" x14ac:dyDescent="0.25">
      <c r="A3" s="319">
        <v>1</v>
      </c>
      <c r="B3" s="320" t="s">
        <v>334</v>
      </c>
      <c r="C3" s="321" t="s">
        <v>335</v>
      </c>
      <c r="D3" s="322">
        <v>42051</v>
      </c>
      <c r="E3" s="323">
        <v>42383</v>
      </c>
      <c r="F3" s="324" t="s">
        <v>336</v>
      </c>
      <c r="G3" s="16"/>
    </row>
    <row r="4" spans="1:7" x14ac:dyDescent="0.25">
      <c r="A4" s="319">
        <v>2</v>
      </c>
      <c r="B4" s="325" t="s">
        <v>337</v>
      </c>
      <c r="C4" s="326" t="s">
        <v>338</v>
      </c>
      <c r="D4" s="322">
        <v>41964</v>
      </c>
      <c r="E4" s="322">
        <v>42383</v>
      </c>
      <c r="F4" s="324" t="s">
        <v>330</v>
      </c>
      <c r="G4" s="16"/>
    </row>
    <row r="5" spans="1:7" x14ac:dyDescent="0.25">
      <c r="A5" s="319">
        <v>3</v>
      </c>
      <c r="B5" s="325" t="s">
        <v>339</v>
      </c>
      <c r="C5" s="326" t="s">
        <v>338</v>
      </c>
      <c r="D5" s="322">
        <v>42117</v>
      </c>
      <c r="E5" s="322">
        <v>42383</v>
      </c>
      <c r="F5" s="324" t="s">
        <v>330</v>
      </c>
      <c r="G5" s="16"/>
    </row>
    <row r="6" spans="1:7" x14ac:dyDescent="0.25">
      <c r="A6" s="319">
        <v>4</v>
      </c>
      <c r="B6" s="325" t="s">
        <v>340</v>
      </c>
      <c r="C6" s="326" t="s">
        <v>341</v>
      </c>
      <c r="D6" s="322">
        <v>42188</v>
      </c>
      <c r="E6" s="322">
        <v>42422</v>
      </c>
      <c r="F6" s="324" t="s">
        <v>330</v>
      </c>
      <c r="G6" s="16"/>
    </row>
    <row r="7" spans="1:7" ht="26.25" x14ac:dyDescent="0.25">
      <c r="A7" s="319">
        <v>5</v>
      </c>
      <c r="B7" s="325" t="s">
        <v>342</v>
      </c>
      <c r="C7" s="327" t="s">
        <v>343</v>
      </c>
      <c r="D7" s="322">
        <v>42060</v>
      </c>
      <c r="E7" s="322">
        <v>42452</v>
      </c>
      <c r="F7" s="324" t="s">
        <v>330</v>
      </c>
      <c r="G7" s="16"/>
    </row>
    <row r="8" spans="1:7" x14ac:dyDescent="0.25">
      <c r="A8" s="319">
        <v>6</v>
      </c>
      <c r="B8" s="325" t="s">
        <v>344</v>
      </c>
      <c r="C8" s="328" t="s">
        <v>345</v>
      </c>
      <c r="D8" s="322">
        <v>42320</v>
      </c>
      <c r="E8" s="322">
        <v>42452</v>
      </c>
      <c r="F8" s="324" t="s">
        <v>330</v>
      </c>
      <c r="G8" s="16"/>
    </row>
    <row r="9" spans="1:7" x14ac:dyDescent="0.25">
      <c r="A9" s="319">
        <v>7</v>
      </c>
      <c r="B9" s="325" t="s">
        <v>346</v>
      </c>
      <c r="C9" s="327" t="s">
        <v>347</v>
      </c>
      <c r="D9" s="322">
        <v>42186</v>
      </c>
      <c r="E9" s="322">
        <v>42506</v>
      </c>
      <c r="F9" s="329" t="s">
        <v>330</v>
      </c>
      <c r="G9" s="16"/>
    </row>
    <row r="10" spans="1:7" x14ac:dyDescent="0.25">
      <c r="A10" s="319">
        <v>8</v>
      </c>
      <c r="B10" s="325" t="s">
        <v>348</v>
      </c>
      <c r="C10" s="326" t="s">
        <v>349</v>
      </c>
      <c r="D10" s="322">
        <v>42408</v>
      </c>
      <c r="E10" s="322">
        <v>1503497</v>
      </c>
      <c r="F10" s="330" t="s">
        <v>330</v>
      </c>
      <c r="G10" s="7"/>
    </row>
    <row r="11" spans="1:7" x14ac:dyDescent="0.25">
      <c r="A11" s="319">
        <v>9</v>
      </c>
      <c r="B11" s="331" t="s">
        <v>350</v>
      </c>
      <c r="C11" s="326" t="s">
        <v>351</v>
      </c>
      <c r="D11" s="322">
        <v>42236</v>
      </c>
      <c r="E11" s="322">
        <v>42545</v>
      </c>
      <c r="F11" s="329" t="s">
        <v>336</v>
      </c>
      <c r="G11" s="7"/>
    </row>
    <row r="12" spans="1:7" ht="53.25" customHeight="1" x14ac:dyDescent="0.25">
      <c r="A12" s="319">
        <v>10</v>
      </c>
      <c r="B12" s="325" t="s">
        <v>352</v>
      </c>
      <c r="C12" s="326" t="s">
        <v>353</v>
      </c>
      <c r="D12" s="322">
        <v>42401</v>
      </c>
      <c r="E12" s="322">
        <v>42545</v>
      </c>
      <c r="F12" s="329" t="s">
        <v>330</v>
      </c>
      <c r="G12" s="7"/>
    </row>
    <row r="13" spans="1:7" ht="26.25" x14ac:dyDescent="0.25">
      <c r="A13" s="319">
        <v>11</v>
      </c>
      <c r="B13" s="325" t="s">
        <v>354</v>
      </c>
      <c r="C13" s="327" t="s">
        <v>355</v>
      </c>
      <c r="D13" s="322">
        <v>42450</v>
      </c>
      <c r="E13" s="322">
        <v>42545</v>
      </c>
      <c r="F13" s="329" t="s">
        <v>330</v>
      </c>
      <c r="G13" s="7"/>
    </row>
    <row r="14" spans="1:7" ht="26.25" x14ac:dyDescent="0.25">
      <c r="A14" s="319">
        <v>12</v>
      </c>
      <c r="B14" s="325" t="s">
        <v>356</v>
      </c>
      <c r="C14" s="327" t="s">
        <v>355</v>
      </c>
      <c r="D14" s="322">
        <v>42390</v>
      </c>
      <c r="E14" s="322">
        <v>42549</v>
      </c>
      <c r="F14" s="330" t="s">
        <v>330</v>
      </c>
      <c r="G14" s="7"/>
    </row>
    <row r="15" spans="1:7" x14ac:dyDescent="0.25">
      <c r="A15" s="319">
        <v>13</v>
      </c>
      <c r="B15" s="325" t="s">
        <v>357</v>
      </c>
      <c r="C15" s="327" t="s">
        <v>347</v>
      </c>
      <c r="D15" s="322">
        <v>42395</v>
      </c>
      <c r="E15" s="322">
        <v>42569</v>
      </c>
      <c r="F15" s="329" t="s">
        <v>336</v>
      </c>
      <c r="G15" s="7"/>
    </row>
    <row r="16" spans="1:7" x14ac:dyDescent="0.25">
      <c r="A16" s="319">
        <v>14</v>
      </c>
      <c r="B16" s="325" t="s">
        <v>358</v>
      </c>
      <c r="C16" s="326" t="s">
        <v>359</v>
      </c>
      <c r="D16" s="322">
        <v>42355</v>
      </c>
      <c r="E16" s="322">
        <v>42676</v>
      </c>
      <c r="F16" s="329" t="s">
        <v>330</v>
      </c>
      <c r="G16" s="7"/>
    </row>
    <row r="17" spans="1:7" x14ac:dyDescent="0.25">
      <c r="A17" s="319">
        <v>15</v>
      </c>
      <c r="B17" s="325" t="s">
        <v>360</v>
      </c>
      <c r="C17" s="326" t="s">
        <v>341</v>
      </c>
      <c r="D17" s="322">
        <v>42479</v>
      </c>
      <c r="E17" s="322">
        <v>42681</v>
      </c>
      <c r="F17" s="329" t="s">
        <v>330</v>
      </c>
      <c r="G17" s="7"/>
    </row>
    <row r="18" spans="1:7" x14ac:dyDescent="0.25">
      <c r="A18" s="319">
        <v>16</v>
      </c>
      <c r="B18" s="325" t="s">
        <v>361</v>
      </c>
      <c r="C18" s="327" t="s">
        <v>362</v>
      </c>
      <c r="D18" s="322">
        <v>42465</v>
      </c>
      <c r="E18" s="322">
        <v>42698</v>
      </c>
      <c r="F18" s="329" t="s">
        <v>330</v>
      </c>
    </row>
    <row r="19" spans="1:7" x14ac:dyDescent="0.25">
      <c r="A19" s="319">
        <v>17</v>
      </c>
      <c r="B19" s="325" t="s">
        <v>363</v>
      </c>
      <c r="C19" s="326" t="s">
        <v>364</v>
      </c>
      <c r="D19" s="322">
        <v>42536</v>
      </c>
      <c r="E19" s="322">
        <v>42719</v>
      </c>
      <c r="F19" s="330" t="s">
        <v>330</v>
      </c>
    </row>
    <row r="20" spans="1:7" x14ac:dyDescent="0.25">
      <c r="A20" s="319">
        <v>18</v>
      </c>
      <c r="B20" s="325" t="s">
        <v>365</v>
      </c>
      <c r="C20" s="326" t="s">
        <v>366</v>
      </c>
      <c r="D20" s="322">
        <v>42436</v>
      </c>
      <c r="E20" s="322">
        <v>42725</v>
      </c>
      <c r="F20" s="329" t="s">
        <v>330</v>
      </c>
    </row>
    <row r="21" spans="1:7" ht="31.5" customHeight="1" x14ac:dyDescent="0.25">
      <c r="A21" s="319">
        <v>19</v>
      </c>
      <c r="B21" s="325" t="s">
        <v>367</v>
      </c>
      <c r="C21" s="327" t="s">
        <v>362</v>
      </c>
      <c r="D21" s="322">
        <v>42445</v>
      </c>
      <c r="E21" s="322">
        <v>42725</v>
      </c>
      <c r="F21" s="329" t="s">
        <v>336</v>
      </c>
    </row>
    <row r="22" spans="1:7" ht="29.25" customHeight="1" thickBot="1" x14ac:dyDescent="0.3">
      <c r="A22" s="59"/>
      <c r="B22" s="59"/>
      <c r="C22" s="59"/>
      <c r="D22" s="59"/>
      <c r="E22" s="59"/>
      <c r="F22" s="60"/>
    </row>
    <row r="23" spans="1:7" ht="48" thickBot="1" x14ac:dyDescent="0.3">
      <c r="A23" s="61"/>
      <c r="B23" s="106" t="s">
        <v>85</v>
      </c>
      <c r="C23" s="107"/>
      <c r="D23" s="108" t="s">
        <v>84</v>
      </c>
      <c r="E23" s="59"/>
      <c r="F23" s="60"/>
    </row>
    <row r="24" spans="1:7" x14ac:dyDescent="0.25">
      <c r="A24" s="61"/>
      <c r="B24" s="64" t="s">
        <v>266</v>
      </c>
      <c r="C24" s="63">
        <v>9</v>
      </c>
      <c r="D24" s="72"/>
      <c r="E24" s="59"/>
      <c r="F24" s="59"/>
    </row>
    <row r="25" spans="1:7" x14ac:dyDescent="0.25">
      <c r="A25" s="61"/>
      <c r="B25" s="64" t="s">
        <v>267</v>
      </c>
      <c r="C25" s="65">
        <v>2</v>
      </c>
      <c r="D25" s="44"/>
      <c r="E25" s="59"/>
      <c r="F25" s="59"/>
    </row>
    <row r="26" spans="1:7" x14ac:dyDescent="0.25">
      <c r="A26" s="61"/>
      <c r="B26" s="64" t="s">
        <v>268</v>
      </c>
      <c r="C26" s="65">
        <v>10</v>
      </c>
      <c r="D26" s="44"/>
      <c r="E26" s="59"/>
      <c r="F26" s="59"/>
    </row>
    <row r="27" spans="1:7" x14ac:dyDescent="0.25">
      <c r="A27" s="61"/>
      <c r="B27" s="62" t="s">
        <v>170</v>
      </c>
      <c r="C27" s="65">
        <v>3</v>
      </c>
      <c r="D27" s="44"/>
      <c r="E27" s="59"/>
      <c r="F27" s="59"/>
    </row>
    <row r="28" spans="1:7" x14ac:dyDescent="0.25">
      <c r="A28" s="61"/>
      <c r="B28" s="44" t="s">
        <v>18</v>
      </c>
      <c r="C28" s="65">
        <v>2</v>
      </c>
      <c r="D28" s="44"/>
      <c r="E28" s="59"/>
      <c r="F28" s="59"/>
    </row>
    <row r="29" spans="1:7" x14ac:dyDescent="0.25">
      <c r="A29" s="61"/>
      <c r="B29" s="44" t="s">
        <v>19</v>
      </c>
      <c r="C29" s="65">
        <v>1</v>
      </c>
      <c r="D29" s="44"/>
      <c r="E29" s="59"/>
      <c r="F29" s="59"/>
    </row>
    <row r="30" spans="1:7" x14ac:dyDescent="0.25">
      <c r="A30" s="61"/>
      <c r="B30" s="44" t="s">
        <v>130</v>
      </c>
      <c r="C30" s="65">
        <v>0</v>
      </c>
      <c r="D30" s="44"/>
      <c r="E30" s="59"/>
      <c r="F30" s="59"/>
    </row>
    <row r="31" spans="1:7" ht="16.5" thickBot="1" x14ac:dyDescent="0.3">
      <c r="A31" s="61"/>
      <c r="B31" s="59"/>
      <c r="C31" s="59"/>
      <c r="D31" s="59"/>
      <c r="E31" s="59"/>
      <c r="F31" s="59"/>
    </row>
    <row r="32" spans="1:7" ht="16.5" thickBot="1" x14ac:dyDescent="0.3">
      <c r="A32" s="61"/>
      <c r="B32" s="109" t="s">
        <v>171</v>
      </c>
      <c r="C32" s="110" t="s">
        <v>172</v>
      </c>
      <c r="E32" s="59"/>
      <c r="F32" s="59"/>
    </row>
    <row r="33" spans="1:6" x14ac:dyDescent="0.25">
      <c r="A33" s="61"/>
      <c r="B33" s="51">
        <v>19</v>
      </c>
      <c r="C33" s="332">
        <v>44.5</v>
      </c>
      <c r="D33" s="66"/>
      <c r="E33" s="59"/>
      <c r="F33" s="59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activeCell="C2" sqref="C2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560" t="s">
        <v>270</v>
      </c>
      <c r="B1" s="560"/>
      <c r="C1" s="560"/>
      <c r="D1" s="560"/>
      <c r="E1" s="560"/>
      <c r="F1" s="560"/>
      <c r="G1" s="560"/>
      <c r="H1" s="560"/>
      <c r="I1" s="560"/>
      <c r="J1" s="173"/>
    </row>
    <row r="2" spans="1:10" s="4" customFormat="1" ht="174" customHeight="1" thickBot="1" x14ac:dyDescent="0.3">
      <c r="A2" s="77" t="s">
        <v>86</v>
      </c>
      <c r="B2" s="94" t="s">
        <v>150</v>
      </c>
      <c r="C2" s="94" t="s">
        <v>87</v>
      </c>
      <c r="D2" s="94" t="s">
        <v>154</v>
      </c>
      <c r="E2" s="94" t="s">
        <v>88</v>
      </c>
      <c r="F2" s="94" t="s">
        <v>89</v>
      </c>
      <c r="G2" s="94" t="s">
        <v>90</v>
      </c>
      <c r="H2" s="94" t="s">
        <v>91</v>
      </c>
      <c r="I2" s="95" t="s">
        <v>92</v>
      </c>
      <c r="J2" s="18"/>
    </row>
    <row r="3" spans="1:10" x14ac:dyDescent="0.25">
      <c r="A3" s="100" t="s">
        <v>173</v>
      </c>
      <c r="B3" s="100">
        <v>14</v>
      </c>
      <c r="C3" s="76">
        <v>1.07</v>
      </c>
      <c r="D3" s="76">
        <v>0.14000000000000001</v>
      </c>
      <c r="E3" s="76">
        <v>3.86</v>
      </c>
      <c r="F3" s="76">
        <v>3</v>
      </c>
      <c r="G3" s="76"/>
      <c r="H3" s="76"/>
      <c r="I3" s="76">
        <v>9</v>
      </c>
      <c r="J3" s="7"/>
    </row>
    <row r="4" spans="1:10" x14ac:dyDescent="0.25">
      <c r="A4" s="14" t="s">
        <v>174</v>
      </c>
      <c r="B4" s="14">
        <v>35</v>
      </c>
      <c r="C4" s="2">
        <v>1.03</v>
      </c>
      <c r="D4" s="2">
        <v>0.02</v>
      </c>
      <c r="E4" s="2">
        <v>3.84</v>
      </c>
      <c r="F4" s="2"/>
      <c r="G4" s="2"/>
      <c r="H4" s="2"/>
      <c r="I4" s="2">
        <v>19</v>
      </c>
      <c r="J4" s="7"/>
    </row>
    <row r="5" spans="1:10" x14ac:dyDescent="0.25">
      <c r="A5" s="14" t="s">
        <v>105</v>
      </c>
      <c r="B5" s="14">
        <v>128</v>
      </c>
      <c r="C5" s="2">
        <v>1.32</v>
      </c>
      <c r="D5" s="2">
        <v>0.66</v>
      </c>
      <c r="E5" s="2">
        <v>3.45</v>
      </c>
      <c r="F5" s="2">
        <v>5</v>
      </c>
      <c r="G5" s="2">
        <v>1</v>
      </c>
      <c r="H5" s="2">
        <v>1</v>
      </c>
      <c r="I5" s="2">
        <v>80</v>
      </c>
      <c r="J5" s="7"/>
    </row>
    <row r="6" spans="1:10" x14ac:dyDescent="0.25">
      <c r="A6" s="143" t="s">
        <v>56</v>
      </c>
      <c r="B6" s="142">
        <f>SUM(B3:B5)</f>
        <v>177</v>
      </c>
      <c r="C6" s="144">
        <f>+IFERROR(($B$3*C3+$B$4*C4+$B$5*C5)/$B$6,0)</f>
        <v>1.2428813559322034</v>
      </c>
      <c r="D6" s="144">
        <f>+IFERROR(($B$3*D3+$B$4*D4+$B$5*D5)/$B$6,0)</f>
        <v>0.49231638418079099</v>
      </c>
      <c r="E6" s="144">
        <f>+IFERROR(($B$3*E3+$B$4*E4+$B$5*E5)/$B$6,0)</f>
        <v>3.5595480225988698</v>
      </c>
      <c r="F6" s="142">
        <f>SUM(F3:F5)</f>
        <v>8</v>
      </c>
      <c r="G6" s="142">
        <f>SUM(G3:G5)</f>
        <v>1</v>
      </c>
      <c r="H6" s="142">
        <f>SUM(H3:H5)</f>
        <v>1</v>
      </c>
      <c r="I6" s="142">
        <f>SUM(I3:I5)</f>
        <v>108</v>
      </c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6.5" customHeight="1" thickBot="1" x14ac:dyDescent="0.3">
      <c r="A8" s="559" t="s">
        <v>93</v>
      </c>
      <c r="B8" s="559"/>
      <c r="C8" s="559"/>
      <c r="D8" s="10"/>
      <c r="E8" s="10"/>
      <c r="F8" s="10"/>
      <c r="G8" s="10"/>
      <c r="H8" s="10"/>
      <c r="I8" s="10"/>
      <c r="J8" s="10"/>
    </row>
    <row r="9" spans="1:10" s="1" customFormat="1" ht="32.25" thickBot="1" x14ac:dyDescent="0.3">
      <c r="A9" s="77" t="s">
        <v>94</v>
      </c>
      <c r="B9" s="92" t="s">
        <v>95</v>
      </c>
      <c r="C9" s="93" t="s">
        <v>151</v>
      </c>
      <c r="D9" s="10"/>
      <c r="E9" s="10"/>
      <c r="F9" s="10"/>
      <c r="G9" s="10"/>
      <c r="H9" s="10"/>
      <c r="I9" s="10"/>
      <c r="J9" s="10"/>
    </row>
    <row r="10" spans="1:10" x14ac:dyDescent="0.25">
      <c r="A10" s="100" t="s">
        <v>175</v>
      </c>
      <c r="B10" s="100">
        <v>9</v>
      </c>
      <c r="C10" s="111">
        <v>7.45</v>
      </c>
      <c r="D10" s="7"/>
      <c r="E10" s="7"/>
      <c r="F10" s="7"/>
      <c r="G10" s="7"/>
      <c r="H10" s="7"/>
      <c r="I10" s="7"/>
      <c r="J10" s="7"/>
    </row>
    <row r="11" spans="1:10" x14ac:dyDescent="0.25">
      <c r="A11" s="14" t="s">
        <v>176</v>
      </c>
      <c r="B11" s="14">
        <v>123</v>
      </c>
      <c r="C11" s="3">
        <v>61.496000000000002</v>
      </c>
      <c r="D11" s="7"/>
      <c r="E11" s="7"/>
      <c r="F11" s="7"/>
      <c r="G11" s="7"/>
      <c r="H11" s="7"/>
      <c r="I11" s="7"/>
      <c r="J11" s="7"/>
    </row>
    <row r="12" spans="1:10" ht="13.5" customHeight="1" x14ac:dyDescent="0.25">
      <c r="A12" s="142" t="s">
        <v>56</v>
      </c>
      <c r="B12" s="73">
        <f>+B10+B11</f>
        <v>132</v>
      </c>
      <c r="C12" s="73">
        <f>+C10+C11</f>
        <v>68.945999999999998</v>
      </c>
    </row>
    <row r="13" spans="1:10" x14ac:dyDescent="0.25">
      <c r="C13" s="17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Normal="100" zoomScaleSheetLayoutView="100" workbookViewId="0">
      <selection activeCell="L12" sqref="L12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546" t="s">
        <v>131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21"/>
      <c r="O1" s="21"/>
      <c r="P1" s="21"/>
      <c r="Q1" s="21"/>
      <c r="R1" s="21"/>
      <c r="S1" s="21"/>
    </row>
    <row r="2" spans="1:19" ht="16.5" thickBot="1" x14ac:dyDescent="0.3">
      <c r="A2" s="247" t="s">
        <v>271</v>
      </c>
      <c r="B2" s="247"/>
      <c r="C2" s="248"/>
      <c r="D2" s="248"/>
      <c r="E2" s="247"/>
      <c r="F2" s="247"/>
      <c r="G2" s="247"/>
      <c r="H2" s="561"/>
      <c r="I2" s="561"/>
      <c r="J2" s="561"/>
      <c r="K2" s="561"/>
      <c r="L2" s="561"/>
      <c r="M2" s="561"/>
    </row>
    <row r="3" spans="1:19" s="5" customFormat="1" ht="66.75" customHeight="1" thickBot="1" x14ac:dyDescent="0.3">
      <c r="A3" s="249" t="s">
        <v>52</v>
      </c>
      <c r="B3" s="250" t="s">
        <v>56</v>
      </c>
      <c r="C3" s="250" t="s">
        <v>96</v>
      </c>
      <c r="D3" s="250" t="s">
        <v>97</v>
      </c>
      <c r="E3" s="250" t="s">
        <v>155</v>
      </c>
      <c r="F3" s="250" t="s">
        <v>157</v>
      </c>
      <c r="G3" s="251" t="s">
        <v>156</v>
      </c>
      <c r="H3" s="250" t="s">
        <v>222</v>
      </c>
      <c r="I3" s="249" t="s">
        <v>96</v>
      </c>
      <c r="J3" s="250" t="s">
        <v>97</v>
      </c>
      <c r="K3" s="250" t="s">
        <v>155</v>
      </c>
      <c r="L3" s="250" t="s">
        <v>157</v>
      </c>
      <c r="M3" s="251" t="s">
        <v>156</v>
      </c>
    </row>
    <row r="4" spans="1:19" s="5" customFormat="1" x14ac:dyDescent="0.25">
      <c r="A4" s="252" t="s">
        <v>323</v>
      </c>
      <c r="B4" s="333">
        <f>SUM(C4:G4)</f>
        <v>289.45299999999997</v>
      </c>
      <c r="C4" s="334">
        <v>39.265000000000001</v>
      </c>
      <c r="D4" s="334">
        <v>57.692</v>
      </c>
      <c r="E4" s="334"/>
      <c r="F4" s="334">
        <v>127.13800000000001</v>
      </c>
      <c r="G4" s="335">
        <v>65.358000000000004</v>
      </c>
      <c r="H4" s="336">
        <f t="shared" ref="H4:H15" si="0">SUM(I4:M4)</f>
        <v>153.23599999999999</v>
      </c>
      <c r="I4" s="337">
        <v>12.989000000000001</v>
      </c>
      <c r="J4" s="338">
        <v>28.936</v>
      </c>
      <c r="K4" s="338"/>
      <c r="L4" s="338">
        <v>69.501999999999995</v>
      </c>
      <c r="M4" s="339">
        <v>41.808999999999997</v>
      </c>
    </row>
    <row r="5" spans="1:19" s="5" customFormat="1" ht="30" x14ac:dyDescent="0.25">
      <c r="A5" s="253" t="s">
        <v>324</v>
      </c>
      <c r="B5" s="333">
        <f>SUM(C5:G5)</f>
        <v>150.56200000000001</v>
      </c>
      <c r="C5" s="340">
        <v>34</v>
      </c>
      <c r="D5" s="340">
        <v>51.280999999999999</v>
      </c>
      <c r="E5" s="340"/>
      <c r="F5" s="340">
        <v>58.079000000000001</v>
      </c>
      <c r="G5" s="341">
        <v>7.202</v>
      </c>
      <c r="H5" s="342">
        <f t="shared" si="0"/>
        <v>55.948</v>
      </c>
      <c r="I5" s="343">
        <v>5</v>
      </c>
      <c r="J5" s="340">
        <v>16</v>
      </c>
      <c r="K5" s="340"/>
      <c r="L5" s="340">
        <v>30</v>
      </c>
      <c r="M5" s="344">
        <v>4.9480000000000004</v>
      </c>
    </row>
    <row r="6" spans="1:19" s="5" customFormat="1" x14ac:dyDescent="0.25">
      <c r="A6" s="253" t="s">
        <v>325</v>
      </c>
      <c r="B6" s="333">
        <f t="shared" ref="B6:B15" si="1">SUM(C6:G6)</f>
        <v>55.551000000000002</v>
      </c>
      <c r="C6" s="340">
        <v>7.3</v>
      </c>
      <c r="D6" s="340">
        <v>16.501000000000001</v>
      </c>
      <c r="E6" s="340"/>
      <c r="F6" s="340">
        <v>27.5</v>
      </c>
      <c r="G6" s="341">
        <v>4.25</v>
      </c>
      <c r="H6" s="342">
        <f t="shared" si="0"/>
        <v>22.500999999999998</v>
      </c>
      <c r="I6" s="343"/>
      <c r="J6" s="340">
        <v>10.000999999999999</v>
      </c>
      <c r="K6" s="340"/>
      <c r="L6" s="340">
        <v>11.5</v>
      </c>
      <c r="M6" s="344">
        <v>1</v>
      </c>
    </row>
    <row r="7" spans="1:19" s="5" customFormat="1" ht="30" x14ac:dyDescent="0.25">
      <c r="A7" s="253" t="s">
        <v>368</v>
      </c>
      <c r="B7" s="333">
        <f t="shared" si="1"/>
        <v>30.992999999999999</v>
      </c>
      <c r="C7" s="340">
        <v>2</v>
      </c>
      <c r="D7" s="340">
        <v>8</v>
      </c>
      <c r="E7" s="340"/>
      <c r="F7" s="340">
        <v>20.992999999999999</v>
      </c>
      <c r="G7" s="341"/>
      <c r="H7" s="342">
        <f t="shared" si="0"/>
        <v>20.993000000000002</v>
      </c>
      <c r="I7" s="343">
        <v>1</v>
      </c>
      <c r="J7" s="340">
        <v>6</v>
      </c>
      <c r="K7" s="340"/>
      <c r="L7" s="340">
        <v>13.993</v>
      </c>
      <c r="M7" s="344"/>
    </row>
    <row r="8" spans="1:19" s="5" customFormat="1" x14ac:dyDescent="0.25">
      <c r="A8" s="253" t="s">
        <v>326</v>
      </c>
      <c r="B8" s="333">
        <f t="shared" si="1"/>
        <v>127.75</v>
      </c>
      <c r="C8" s="340">
        <v>11.6</v>
      </c>
      <c r="D8" s="340">
        <v>28.5</v>
      </c>
      <c r="E8" s="340"/>
      <c r="F8" s="340">
        <v>71.701999999999998</v>
      </c>
      <c r="G8" s="341">
        <v>15.948</v>
      </c>
      <c r="H8" s="342">
        <f t="shared" si="0"/>
        <v>79.174999999999997</v>
      </c>
      <c r="I8" s="343">
        <v>4</v>
      </c>
      <c r="J8" s="340">
        <v>16.5</v>
      </c>
      <c r="K8" s="340"/>
      <c r="L8" s="340">
        <v>46.701000000000001</v>
      </c>
      <c r="M8" s="344">
        <v>11.974</v>
      </c>
    </row>
    <row r="9" spans="1:19" s="5" customFormat="1" x14ac:dyDescent="0.25">
      <c r="A9" s="253" t="s">
        <v>305</v>
      </c>
      <c r="B9" s="333">
        <f t="shared" si="1"/>
        <v>14.44</v>
      </c>
      <c r="C9" s="340">
        <v>1</v>
      </c>
      <c r="D9" s="340">
        <v>3.44</v>
      </c>
      <c r="E9" s="340"/>
      <c r="F9" s="340">
        <v>7</v>
      </c>
      <c r="G9" s="341">
        <v>3</v>
      </c>
      <c r="H9" s="342">
        <f t="shared" si="0"/>
        <v>6.4399999999999995</v>
      </c>
      <c r="I9" s="343"/>
      <c r="J9" s="340">
        <v>1.44</v>
      </c>
      <c r="K9" s="340"/>
      <c r="L9" s="340">
        <v>5</v>
      </c>
      <c r="M9" s="344"/>
    </row>
    <row r="10" spans="1:19" s="5" customFormat="1" x14ac:dyDescent="0.25">
      <c r="A10" s="253"/>
      <c r="B10" s="333">
        <f t="shared" si="1"/>
        <v>0</v>
      </c>
      <c r="C10" s="340"/>
      <c r="D10" s="340"/>
      <c r="E10" s="340"/>
      <c r="F10" s="340"/>
      <c r="G10" s="341"/>
      <c r="H10" s="342">
        <f t="shared" si="0"/>
        <v>0</v>
      </c>
      <c r="I10" s="343"/>
      <c r="J10" s="340"/>
      <c r="K10" s="340"/>
      <c r="L10" s="340"/>
      <c r="M10" s="344"/>
    </row>
    <row r="11" spans="1:19" s="5" customFormat="1" x14ac:dyDescent="0.25">
      <c r="A11" s="253"/>
      <c r="B11" s="333">
        <f t="shared" si="1"/>
        <v>0</v>
      </c>
      <c r="C11" s="340"/>
      <c r="D11" s="340"/>
      <c r="E11" s="340"/>
      <c r="F11" s="340"/>
      <c r="G11" s="341"/>
      <c r="H11" s="342">
        <f t="shared" si="0"/>
        <v>0</v>
      </c>
      <c r="I11" s="343"/>
      <c r="J11" s="340"/>
      <c r="K11" s="340"/>
      <c r="L11" s="340"/>
      <c r="M11" s="344"/>
    </row>
    <row r="12" spans="1:19" s="5" customFormat="1" x14ac:dyDescent="0.25">
      <c r="A12" s="253"/>
      <c r="B12" s="333">
        <f t="shared" si="1"/>
        <v>0</v>
      </c>
      <c r="C12" s="340"/>
      <c r="D12" s="340"/>
      <c r="E12" s="340"/>
      <c r="F12" s="340"/>
      <c r="G12" s="341"/>
      <c r="H12" s="342">
        <f t="shared" si="0"/>
        <v>0</v>
      </c>
      <c r="I12" s="343"/>
      <c r="J12" s="340"/>
      <c r="K12" s="340"/>
      <c r="L12" s="340"/>
      <c r="M12" s="344"/>
    </row>
    <row r="13" spans="1:19" s="5" customFormat="1" x14ac:dyDescent="0.25">
      <c r="A13" s="253"/>
      <c r="B13" s="333">
        <f t="shared" si="1"/>
        <v>0</v>
      </c>
      <c r="C13" s="340"/>
      <c r="D13" s="340"/>
      <c r="E13" s="340"/>
      <c r="F13" s="340"/>
      <c r="G13" s="341"/>
      <c r="H13" s="342">
        <f t="shared" si="0"/>
        <v>0</v>
      </c>
      <c r="I13" s="343"/>
      <c r="J13" s="340"/>
      <c r="K13" s="340"/>
      <c r="L13" s="340"/>
      <c r="M13" s="344"/>
    </row>
    <row r="14" spans="1:19" s="5" customFormat="1" x14ac:dyDescent="0.25">
      <c r="A14" s="253"/>
      <c r="B14" s="333">
        <f t="shared" si="1"/>
        <v>0</v>
      </c>
      <c r="C14" s="340"/>
      <c r="D14" s="340"/>
      <c r="E14" s="340"/>
      <c r="F14" s="340"/>
      <c r="G14" s="341"/>
      <c r="H14" s="342">
        <f t="shared" si="0"/>
        <v>0</v>
      </c>
      <c r="I14" s="343"/>
      <c r="J14" s="340"/>
      <c r="K14" s="340"/>
      <c r="L14" s="340"/>
      <c r="M14" s="344"/>
    </row>
    <row r="15" spans="1:19" ht="18.75" customHeight="1" x14ac:dyDescent="0.25">
      <c r="A15" s="254" t="s">
        <v>56</v>
      </c>
      <c r="B15" s="333">
        <f t="shared" si="1"/>
        <v>668.74900000000002</v>
      </c>
      <c r="C15" s="345">
        <f>SUM(C4:C14)</f>
        <v>95.164999999999992</v>
      </c>
      <c r="D15" s="345">
        <f>SUM(D4:D14)</f>
        <v>165.41399999999999</v>
      </c>
      <c r="E15" s="345">
        <f>SUM(E4:E14)</f>
        <v>0</v>
      </c>
      <c r="F15" s="345">
        <f>SUM(F4:F14)</f>
        <v>312.41200000000003</v>
      </c>
      <c r="G15" s="346">
        <f>SUM(G4:G14)</f>
        <v>95.75800000000001</v>
      </c>
      <c r="H15" s="342">
        <f t="shared" si="0"/>
        <v>338.29300000000001</v>
      </c>
      <c r="I15" s="347">
        <f>SUM(I4:I14)</f>
        <v>22.989000000000001</v>
      </c>
      <c r="J15" s="345">
        <f>SUM(J4:J14)</f>
        <v>78.876999999999995</v>
      </c>
      <c r="K15" s="345">
        <f>SUM(K4:K14)</f>
        <v>0</v>
      </c>
      <c r="L15" s="345">
        <f>SUM(L4:L14)</f>
        <v>176.696</v>
      </c>
      <c r="M15" s="348">
        <f>SUM(M4:M14)</f>
        <v>59.730999999999995</v>
      </c>
    </row>
    <row r="16" spans="1:19" ht="20.25" customHeight="1" x14ac:dyDescent="0.25">
      <c r="A16" s="254" t="s">
        <v>177</v>
      </c>
      <c r="B16" s="349">
        <v>100</v>
      </c>
      <c r="C16" s="345">
        <f t="shared" ref="C16:H16" si="2">+IFERROR(C15/$B$15,0)*100</f>
        <v>14.230301652787517</v>
      </c>
      <c r="D16" s="345">
        <f t="shared" si="2"/>
        <v>24.734840724995475</v>
      </c>
      <c r="E16" s="345">
        <f t="shared" si="2"/>
        <v>0</v>
      </c>
      <c r="F16" s="345">
        <f t="shared" si="2"/>
        <v>46.715882939638043</v>
      </c>
      <c r="G16" s="346">
        <f t="shared" si="2"/>
        <v>14.318974682578967</v>
      </c>
      <c r="H16" s="350">
        <f t="shared" si="2"/>
        <v>50.585944801412786</v>
      </c>
      <c r="I16" s="347">
        <f>+IFERROR(I15/$H$15,0)*100</f>
        <v>6.7955884396070863</v>
      </c>
      <c r="J16" s="347">
        <f t="shared" ref="J16:M16" si="3">+IFERROR(J15/$H$15,0)*100</f>
        <v>23.316178578924184</v>
      </c>
      <c r="K16" s="347">
        <f t="shared" si="3"/>
        <v>0</v>
      </c>
      <c r="L16" s="347">
        <f t="shared" si="3"/>
        <v>52.231645348854393</v>
      </c>
      <c r="M16" s="350">
        <f t="shared" si="3"/>
        <v>17.656587632614329</v>
      </c>
    </row>
    <row r="17" spans="1:13" ht="33.75" customHeight="1" x14ac:dyDescent="0.25">
      <c r="A17" s="255" t="s">
        <v>369</v>
      </c>
      <c r="B17" s="351">
        <v>658.54399999999998</v>
      </c>
      <c r="C17" s="352">
        <v>94.424000000000007</v>
      </c>
      <c r="D17" s="352">
        <v>161.07400000000001</v>
      </c>
      <c r="E17" s="352">
        <v>0</v>
      </c>
      <c r="F17" s="352">
        <v>310.73700000000002</v>
      </c>
      <c r="G17" s="353">
        <v>92.308999999999997</v>
      </c>
      <c r="H17" s="354">
        <v>326.98899999999998</v>
      </c>
      <c r="I17" s="355">
        <v>22.303000000000001</v>
      </c>
      <c r="J17" s="352">
        <v>71.736999999999995</v>
      </c>
      <c r="K17" s="352">
        <v>0</v>
      </c>
      <c r="L17" s="353">
        <v>179.31899999999999</v>
      </c>
      <c r="M17" s="356">
        <v>53.63</v>
      </c>
    </row>
    <row r="18" spans="1:13" ht="33.75" customHeight="1" x14ac:dyDescent="0.25">
      <c r="A18" s="256" t="s">
        <v>370</v>
      </c>
      <c r="B18" s="357">
        <v>100</v>
      </c>
      <c r="C18" s="357">
        <v>14.3</v>
      </c>
      <c r="D18" s="357">
        <v>24.5</v>
      </c>
      <c r="E18" s="357">
        <v>0</v>
      </c>
      <c r="F18" s="357">
        <v>47.2</v>
      </c>
      <c r="G18" s="358">
        <v>14</v>
      </c>
      <c r="H18" s="359">
        <v>49.7</v>
      </c>
      <c r="I18" s="360">
        <v>6.8</v>
      </c>
      <c r="J18" s="357">
        <v>21.9</v>
      </c>
      <c r="K18" s="357">
        <v>0</v>
      </c>
      <c r="L18" s="357">
        <v>54.8</v>
      </c>
      <c r="M18" s="361">
        <v>16.399999999999999</v>
      </c>
    </row>
    <row r="19" spans="1:13" ht="32.25" customHeight="1" x14ac:dyDescent="0.25">
      <c r="A19" s="257" t="s">
        <v>272</v>
      </c>
      <c r="B19" s="362">
        <f>+B15-B17</f>
        <v>10.205000000000041</v>
      </c>
      <c r="C19" s="362">
        <f t="shared" ref="C19:M19" si="4">+C15-C17</f>
        <v>0.74099999999998545</v>
      </c>
      <c r="D19" s="362">
        <f t="shared" si="4"/>
        <v>4.339999999999975</v>
      </c>
      <c r="E19" s="362">
        <f t="shared" si="4"/>
        <v>0</v>
      </c>
      <c r="F19" s="362">
        <f t="shared" si="4"/>
        <v>1.6750000000000114</v>
      </c>
      <c r="G19" s="363">
        <f t="shared" si="4"/>
        <v>3.4490000000000123</v>
      </c>
      <c r="H19" s="364">
        <f>+H15-H17</f>
        <v>11.30400000000003</v>
      </c>
      <c r="I19" s="365">
        <f t="shared" si="4"/>
        <v>0.68599999999999994</v>
      </c>
      <c r="J19" s="362">
        <f t="shared" si="4"/>
        <v>7.1400000000000006</v>
      </c>
      <c r="K19" s="362">
        <f t="shared" si="4"/>
        <v>0</v>
      </c>
      <c r="L19" s="362">
        <f t="shared" si="4"/>
        <v>-2.6229999999999905</v>
      </c>
      <c r="M19" s="366">
        <f t="shared" si="4"/>
        <v>6.100999999999992</v>
      </c>
    </row>
    <row r="20" spans="1:13" ht="39" customHeight="1" thickBot="1" x14ac:dyDescent="0.3">
      <c r="A20" s="258" t="s">
        <v>273</v>
      </c>
      <c r="B20" s="367">
        <f t="shared" ref="B20:L20" si="5">+B16-B18</f>
        <v>0</v>
      </c>
      <c r="C20" s="367">
        <f>+C16-C18</f>
        <v>-6.9698347212483469E-2</v>
      </c>
      <c r="D20" s="367">
        <f>+D16-D18</f>
        <v>0.23484072499547537</v>
      </c>
      <c r="E20" s="367">
        <f t="shared" si="5"/>
        <v>0</v>
      </c>
      <c r="F20" s="367">
        <f t="shared" si="5"/>
        <v>-0.48411706036196023</v>
      </c>
      <c r="G20" s="368">
        <f t="shared" si="5"/>
        <v>0.31897468257896655</v>
      </c>
      <c r="H20" s="369">
        <f>+H16-H18</f>
        <v>0.88594480141278353</v>
      </c>
      <c r="I20" s="370">
        <f t="shared" si="5"/>
        <v>-4.4115603929135716E-3</v>
      </c>
      <c r="J20" s="367">
        <f t="shared" si="5"/>
        <v>1.4161785789241854</v>
      </c>
      <c r="K20" s="367">
        <f t="shared" si="5"/>
        <v>0</v>
      </c>
      <c r="L20" s="367">
        <f t="shared" si="5"/>
        <v>-2.5683546511456044</v>
      </c>
      <c r="M20" s="371">
        <f>+M16-M18</f>
        <v>1.2565876326143304</v>
      </c>
    </row>
    <row r="21" spans="1:13" x14ac:dyDescent="0.25">
      <c r="A21" s="259" t="s">
        <v>229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1:13" x14ac:dyDescent="0.25">
      <c r="A22" s="247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activeCell="D15" sqref="D15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562" t="s">
        <v>274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</row>
    <row r="2" spans="1:11" ht="16.5" thickBot="1" x14ac:dyDescent="0.3">
      <c r="A2" s="48" t="s">
        <v>264</v>
      </c>
      <c r="B2" s="48"/>
      <c r="C2" s="67"/>
      <c r="D2" s="67"/>
      <c r="E2" s="67"/>
      <c r="F2" s="67"/>
      <c r="G2" s="67"/>
      <c r="H2" s="67"/>
      <c r="I2" s="67"/>
      <c r="J2" s="67"/>
      <c r="K2" s="67"/>
    </row>
    <row r="3" spans="1:11" ht="15.75" customHeight="1" x14ac:dyDescent="0.25">
      <c r="A3" s="576" t="s">
        <v>52</v>
      </c>
      <c r="B3" s="572" t="s">
        <v>98</v>
      </c>
      <c r="C3" s="578" t="s">
        <v>222</v>
      </c>
      <c r="D3" s="567" t="s">
        <v>99</v>
      </c>
      <c r="E3" s="568"/>
      <c r="F3" s="569"/>
      <c r="G3" s="574" t="s">
        <v>100</v>
      </c>
      <c r="H3" s="578" t="s">
        <v>222</v>
      </c>
      <c r="I3" s="567" t="s">
        <v>101</v>
      </c>
      <c r="J3" s="568"/>
      <c r="K3" s="569"/>
    </row>
    <row r="4" spans="1:11" ht="32.25" thickBot="1" x14ac:dyDescent="0.3">
      <c r="A4" s="577"/>
      <c r="B4" s="573"/>
      <c r="C4" s="579"/>
      <c r="D4" s="113" t="s">
        <v>15</v>
      </c>
      <c r="E4" s="113" t="s">
        <v>16</v>
      </c>
      <c r="F4" s="114" t="s">
        <v>17</v>
      </c>
      <c r="G4" s="575"/>
      <c r="H4" s="579"/>
      <c r="I4" s="113" t="s">
        <v>15</v>
      </c>
      <c r="J4" s="113" t="s">
        <v>16</v>
      </c>
      <c r="K4" s="114" t="s">
        <v>17</v>
      </c>
    </row>
    <row r="5" spans="1:11" x14ac:dyDescent="0.25">
      <c r="A5" s="194" t="s">
        <v>323</v>
      </c>
      <c r="B5" s="215">
        <v>21</v>
      </c>
      <c r="C5" s="112">
        <v>16</v>
      </c>
      <c r="D5" s="112">
        <v>94</v>
      </c>
      <c r="E5" s="112">
        <v>0</v>
      </c>
      <c r="F5" s="216">
        <v>47</v>
      </c>
      <c r="G5" s="215">
        <v>4</v>
      </c>
      <c r="H5" s="112">
        <v>0</v>
      </c>
      <c r="I5" s="112">
        <v>16</v>
      </c>
      <c r="J5" s="112">
        <v>0</v>
      </c>
      <c r="K5" s="216">
        <v>0</v>
      </c>
    </row>
    <row r="6" spans="1:11" ht="31.5" x14ac:dyDescent="0.25">
      <c r="A6" s="192" t="s">
        <v>324</v>
      </c>
      <c r="B6" s="217">
        <v>51</v>
      </c>
      <c r="C6" s="68">
        <v>19</v>
      </c>
      <c r="D6" s="68">
        <v>105</v>
      </c>
      <c r="E6" s="68">
        <v>30</v>
      </c>
      <c r="F6" s="218">
        <v>520</v>
      </c>
      <c r="G6" s="217">
        <v>16</v>
      </c>
      <c r="H6" s="68">
        <v>4</v>
      </c>
      <c r="I6" s="68">
        <v>63</v>
      </c>
      <c r="J6" s="68">
        <v>1110</v>
      </c>
      <c r="K6" s="218">
        <v>245</v>
      </c>
    </row>
    <row r="7" spans="1:11" x14ac:dyDescent="0.25">
      <c r="A7" s="192" t="s">
        <v>325</v>
      </c>
      <c r="B7" s="217">
        <v>22</v>
      </c>
      <c r="C7" s="68">
        <v>13</v>
      </c>
      <c r="D7" s="68">
        <v>80</v>
      </c>
      <c r="E7" s="68">
        <v>0</v>
      </c>
      <c r="F7" s="218">
        <v>37</v>
      </c>
      <c r="G7" s="217">
        <v>9</v>
      </c>
      <c r="H7" s="68">
        <v>4</v>
      </c>
      <c r="I7" s="68">
        <v>43</v>
      </c>
      <c r="J7" s="68">
        <v>0</v>
      </c>
      <c r="K7" s="218">
        <v>0</v>
      </c>
    </row>
    <row r="8" spans="1:11" x14ac:dyDescent="0.25">
      <c r="A8" s="193" t="s">
        <v>313</v>
      </c>
      <c r="B8" s="219">
        <v>7</v>
      </c>
      <c r="C8" s="44">
        <v>6</v>
      </c>
      <c r="D8" s="44">
        <v>35</v>
      </c>
      <c r="E8" s="44">
        <v>0</v>
      </c>
      <c r="F8" s="220">
        <v>0</v>
      </c>
      <c r="G8" s="219">
        <v>6</v>
      </c>
      <c r="H8" s="44">
        <v>5</v>
      </c>
      <c r="I8" s="44">
        <v>16</v>
      </c>
      <c r="J8" s="44">
        <v>2</v>
      </c>
      <c r="K8" s="220">
        <v>0</v>
      </c>
    </row>
    <row r="9" spans="1:11" x14ac:dyDescent="0.25">
      <c r="A9" s="193" t="s">
        <v>326</v>
      </c>
      <c r="B9" s="219">
        <v>45</v>
      </c>
      <c r="C9" s="44">
        <v>23</v>
      </c>
      <c r="D9" s="44">
        <v>187</v>
      </c>
      <c r="E9" s="44">
        <v>60</v>
      </c>
      <c r="F9" s="220">
        <v>49</v>
      </c>
      <c r="G9" s="219">
        <v>12</v>
      </c>
      <c r="H9" s="44">
        <v>6</v>
      </c>
      <c r="I9" s="44">
        <v>43</v>
      </c>
      <c r="J9" s="44">
        <v>240</v>
      </c>
      <c r="K9" s="220">
        <v>0</v>
      </c>
    </row>
    <row r="10" spans="1:11" ht="16.5" thickBot="1" x14ac:dyDescent="0.3">
      <c r="A10" s="372" t="s">
        <v>371</v>
      </c>
      <c r="B10" s="221">
        <v>30</v>
      </c>
      <c r="C10" s="222">
        <v>28</v>
      </c>
      <c r="D10" s="222">
        <v>148</v>
      </c>
      <c r="E10" s="222">
        <v>0</v>
      </c>
      <c r="F10" s="223">
        <v>0</v>
      </c>
      <c r="G10" s="225">
        <v>3</v>
      </c>
      <c r="H10" s="226">
        <v>1</v>
      </c>
      <c r="I10" s="226">
        <v>7</v>
      </c>
      <c r="J10" s="226">
        <v>0</v>
      </c>
      <c r="K10" s="227">
        <v>6</v>
      </c>
    </row>
    <row r="11" spans="1:11" ht="18" customHeight="1" thickBot="1" x14ac:dyDescent="0.3">
      <c r="A11" s="224" t="s">
        <v>56</v>
      </c>
      <c r="B11" s="203">
        <f>SUM(B5:B10)</f>
        <v>176</v>
      </c>
      <c r="C11" s="200">
        <f>SUM(C5:C10)</f>
        <v>105</v>
      </c>
      <c r="D11" s="200">
        <f>SUM(D5:D10)</f>
        <v>649</v>
      </c>
      <c r="E11" s="200">
        <f t="shared" ref="E11:K11" si="0">SUM(E5:E10)</f>
        <v>90</v>
      </c>
      <c r="F11" s="201">
        <f t="shared" si="0"/>
        <v>653</v>
      </c>
      <c r="G11" s="199">
        <f t="shared" si="0"/>
        <v>50</v>
      </c>
      <c r="H11" s="200">
        <f t="shared" si="0"/>
        <v>20</v>
      </c>
      <c r="I11" s="200">
        <f t="shared" si="0"/>
        <v>188</v>
      </c>
      <c r="J11" s="200">
        <f t="shared" si="0"/>
        <v>1352</v>
      </c>
      <c r="K11" s="201">
        <f t="shared" si="0"/>
        <v>251</v>
      </c>
    </row>
    <row r="12" spans="1:11" x14ac:dyDescent="0.25">
      <c r="A12" s="59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16.5" thickBot="1" x14ac:dyDescent="0.3">
      <c r="A13" s="246" t="s">
        <v>224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15.75" customHeight="1" x14ac:dyDescent="0.25">
      <c r="A14" s="563" t="s">
        <v>52</v>
      </c>
      <c r="B14" s="572" t="s">
        <v>98</v>
      </c>
      <c r="C14" s="565"/>
      <c r="D14" s="567" t="s">
        <v>99</v>
      </c>
      <c r="E14" s="568"/>
      <c r="F14" s="569"/>
      <c r="G14" s="574" t="s">
        <v>100</v>
      </c>
      <c r="H14" s="570" t="s">
        <v>100</v>
      </c>
      <c r="I14" s="567" t="s">
        <v>101</v>
      </c>
      <c r="J14" s="568"/>
      <c r="K14" s="569"/>
    </row>
    <row r="15" spans="1:11" ht="32.25" thickBot="1" x14ac:dyDescent="0.3">
      <c r="A15" s="564"/>
      <c r="B15" s="573"/>
      <c r="C15" s="566"/>
      <c r="D15" s="113" t="s">
        <v>15</v>
      </c>
      <c r="E15" s="113" t="s">
        <v>16</v>
      </c>
      <c r="F15" s="114" t="s">
        <v>17</v>
      </c>
      <c r="G15" s="575"/>
      <c r="H15" s="571"/>
      <c r="I15" s="113" t="s">
        <v>15</v>
      </c>
      <c r="J15" s="113" t="s">
        <v>16</v>
      </c>
      <c r="K15" s="114" t="s">
        <v>17</v>
      </c>
    </row>
    <row r="16" spans="1:11" x14ac:dyDescent="0.25">
      <c r="A16" s="194" t="s">
        <v>323</v>
      </c>
      <c r="B16" s="373">
        <v>27</v>
      </c>
      <c r="C16" s="115"/>
      <c r="D16" s="374">
        <v>153</v>
      </c>
      <c r="E16" s="374">
        <v>0</v>
      </c>
      <c r="F16" s="375">
        <v>345</v>
      </c>
      <c r="G16" s="373">
        <v>65</v>
      </c>
      <c r="H16" s="376">
        <v>1</v>
      </c>
      <c r="I16" s="374">
        <v>9</v>
      </c>
      <c r="J16" s="374">
        <v>3</v>
      </c>
      <c r="K16" s="375">
        <v>55</v>
      </c>
    </row>
    <row r="17" spans="1:11" ht="31.5" x14ac:dyDescent="0.25">
      <c r="A17" s="192" t="s">
        <v>324</v>
      </c>
      <c r="B17" s="373">
        <v>15</v>
      </c>
      <c r="C17" s="115"/>
      <c r="D17" s="374">
        <v>75</v>
      </c>
      <c r="E17" s="374">
        <v>0</v>
      </c>
      <c r="F17" s="375">
        <v>229</v>
      </c>
      <c r="G17" s="373">
        <v>57</v>
      </c>
      <c r="H17" s="376">
        <v>1</v>
      </c>
      <c r="I17" s="374">
        <v>11</v>
      </c>
      <c r="J17" s="374">
        <v>42</v>
      </c>
      <c r="K17" s="375">
        <v>40</v>
      </c>
    </row>
    <row r="18" spans="1:11" x14ac:dyDescent="0.25">
      <c r="A18" s="192" t="s">
        <v>325</v>
      </c>
      <c r="B18" s="217">
        <v>9</v>
      </c>
      <c r="C18" s="69"/>
      <c r="D18" s="68">
        <v>45</v>
      </c>
      <c r="E18" s="68">
        <v>0</v>
      </c>
      <c r="F18" s="218">
        <v>37</v>
      </c>
      <c r="G18" s="217">
        <v>14</v>
      </c>
      <c r="H18" s="68">
        <v>0</v>
      </c>
      <c r="I18" s="68">
        <v>3</v>
      </c>
      <c r="J18" s="68">
        <v>0</v>
      </c>
      <c r="K18" s="218">
        <v>13</v>
      </c>
    </row>
    <row r="19" spans="1:11" x14ac:dyDescent="0.25">
      <c r="A19" s="193" t="s">
        <v>313</v>
      </c>
      <c r="B19" s="219">
        <v>1</v>
      </c>
      <c r="C19" s="44"/>
      <c r="D19" s="44">
        <v>10</v>
      </c>
      <c r="E19" s="44">
        <v>0</v>
      </c>
      <c r="F19" s="220">
        <v>16</v>
      </c>
      <c r="G19" s="219">
        <v>16</v>
      </c>
      <c r="H19" s="44">
        <v>0</v>
      </c>
      <c r="I19" s="44">
        <v>3</v>
      </c>
      <c r="J19" s="44">
        <v>0</v>
      </c>
      <c r="K19" s="220">
        <v>17</v>
      </c>
    </row>
    <row r="20" spans="1:11" x14ac:dyDescent="0.25">
      <c r="A20" s="193" t="s">
        <v>326</v>
      </c>
      <c r="B20" s="219">
        <v>27</v>
      </c>
      <c r="C20" s="44"/>
      <c r="D20" s="44">
        <v>135</v>
      </c>
      <c r="E20" s="44">
        <v>0</v>
      </c>
      <c r="F20" s="220">
        <v>92</v>
      </c>
      <c r="G20" s="219">
        <v>31</v>
      </c>
      <c r="H20" s="44">
        <v>1</v>
      </c>
      <c r="I20" s="44">
        <v>13</v>
      </c>
      <c r="J20" s="44">
        <v>3</v>
      </c>
      <c r="K20" s="220">
        <v>0</v>
      </c>
    </row>
    <row r="21" spans="1:11" ht="16.5" thickBot="1" x14ac:dyDescent="0.3">
      <c r="A21" s="372" t="s">
        <v>371</v>
      </c>
      <c r="B21" s="221">
        <v>17</v>
      </c>
      <c r="C21" s="222"/>
      <c r="D21" s="222">
        <v>85</v>
      </c>
      <c r="E21" s="222">
        <v>0</v>
      </c>
      <c r="F21" s="223">
        <v>133</v>
      </c>
      <c r="G21" s="221">
        <v>8</v>
      </c>
      <c r="H21" s="222">
        <v>0</v>
      </c>
      <c r="I21" s="222">
        <v>4</v>
      </c>
      <c r="J21" s="222">
        <v>0</v>
      </c>
      <c r="K21" s="223">
        <v>4</v>
      </c>
    </row>
    <row r="22" spans="1:11" ht="16.5" thickBot="1" x14ac:dyDescent="0.3">
      <c r="A22" s="224" t="s">
        <v>56</v>
      </c>
      <c r="B22" s="203">
        <f>SUM(B16:B21)</f>
        <v>96</v>
      </c>
      <c r="C22" s="200">
        <f>SUM(C16:C21)</f>
        <v>0</v>
      </c>
      <c r="D22" s="200">
        <f t="shared" ref="D22:K22" si="1">SUM(D16:D21)</f>
        <v>503</v>
      </c>
      <c r="E22" s="200">
        <f t="shared" si="1"/>
        <v>0</v>
      </c>
      <c r="F22" s="201">
        <f t="shared" si="1"/>
        <v>852</v>
      </c>
      <c r="G22" s="203">
        <f t="shared" si="1"/>
        <v>191</v>
      </c>
      <c r="H22" s="200">
        <f t="shared" si="1"/>
        <v>3</v>
      </c>
      <c r="I22" s="200">
        <f t="shared" si="1"/>
        <v>43</v>
      </c>
      <c r="J22" s="200">
        <f t="shared" si="1"/>
        <v>48</v>
      </c>
      <c r="K22" s="201">
        <f t="shared" si="1"/>
        <v>129</v>
      </c>
    </row>
    <row r="23" spans="1:11" ht="16.5" thickBot="1" x14ac:dyDescent="0.3">
      <c r="A23" s="61"/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18.75" customHeight="1" x14ac:dyDescent="0.25">
      <c r="A24" s="228" t="s">
        <v>5</v>
      </c>
      <c r="B24" s="213">
        <f t="shared" ref="B24:K24" si="2">+B11-B22</f>
        <v>80</v>
      </c>
      <c r="C24" s="204">
        <f t="shared" si="2"/>
        <v>105</v>
      </c>
      <c r="D24" s="204">
        <f t="shared" si="2"/>
        <v>146</v>
      </c>
      <c r="E24" s="204">
        <f t="shared" si="2"/>
        <v>90</v>
      </c>
      <c r="F24" s="205">
        <f t="shared" si="2"/>
        <v>-199</v>
      </c>
      <c r="G24" s="213">
        <f t="shared" si="2"/>
        <v>-141</v>
      </c>
      <c r="H24" s="204">
        <f t="shared" si="2"/>
        <v>17</v>
      </c>
      <c r="I24" s="204">
        <f t="shared" si="2"/>
        <v>145</v>
      </c>
      <c r="J24" s="204">
        <f t="shared" si="2"/>
        <v>1304</v>
      </c>
      <c r="K24" s="205">
        <f t="shared" si="2"/>
        <v>122</v>
      </c>
    </row>
    <row r="25" spans="1:11" ht="20.25" customHeight="1" thickBot="1" x14ac:dyDescent="0.3">
      <c r="A25" s="229" t="s">
        <v>78</v>
      </c>
      <c r="B25" s="214">
        <f t="shared" ref="B25:K25" si="3">+IFERROR(B24/B22,0)*100</f>
        <v>83.333333333333343</v>
      </c>
      <c r="C25" s="206">
        <f t="shared" si="3"/>
        <v>0</v>
      </c>
      <c r="D25" s="206">
        <f t="shared" si="3"/>
        <v>29.025844930417495</v>
      </c>
      <c r="E25" s="206">
        <f t="shared" si="3"/>
        <v>0</v>
      </c>
      <c r="F25" s="207">
        <f t="shared" si="3"/>
        <v>-23.356807511737092</v>
      </c>
      <c r="G25" s="214">
        <f t="shared" si="3"/>
        <v>-73.821989528795811</v>
      </c>
      <c r="H25" s="206">
        <f t="shared" si="3"/>
        <v>566.66666666666674</v>
      </c>
      <c r="I25" s="206">
        <f t="shared" si="3"/>
        <v>337.2093023255814</v>
      </c>
      <c r="J25" s="206">
        <f t="shared" si="3"/>
        <v>2716.666666666667</v>
      </c>
      <c r="K25" s="207">
        <f t="shared" si="3"/>
        <v>94.573643410852711</v>
      </c>
    </row>
    <row r="26" spans="1:11" x14ac:dyDescent="0.25">
      <c r="J26" s="17"/>
      <c r="K26" s="17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activeCell="C3" sqref="C3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525" t="s">
        <v>275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</row>
    <row r="2" spans="1:12" ht="107.25" customHeight="1" x14ac:dyDescent="0.25">
      <c r="A2" s="39" t="s">
        <v>102</v>
      </c>
      <c r="B2" s="39" t="s">
        <v>103</v>
      </c>
      <c r="C2" s="39" t="s">
        <v>228</v>
      </c>
      <c r="D2" s="39" t="s">
        <v>227</v>
      </c>
      <c r="E2" s="39" t="s">
        <v>228</v>
      </c>
      <c r="F2" s="39" t="s">
        <v>158</v>
      </c>
      <c r="G2" s="39" t="s">
        <v>222</v>
      </c>
      <c r="H2" s="39" t="s">
        <v>159</v>
      </c>
      <c r="I2" s="39" t="s">
        <v>222</v>
      </c>
      <c r="J2" s="39" t="s">
        <v>160</v>
      </c>
      <c r="K2" s="39" t="s">
        <v>222</v>
      </c>
      <c r="L2" s="1"/>
    </row>
    <row r="3" spans="1:12" ht="21" customHeight="1" x14ac:dyDescent="0.25">
      <c r="A3" s="45" t="s">
        <v>179</v>
      </c>
      <c r="B3" s="2">
        <v>749</v>
      </c>
      <c r="C3" s="2">
        <v>523</v>
      </c>
      <c r="D3" s="2">
        <v>732</v>
      </c>
      <c r="E3" s="2">
        <v>511</v>
      </c>
      <c r="F3" s="2">
        <v>307</v>
      </c>
      <c r="G3" s="2">
        <v>162</v>
      </c>
      <c r="H3" s="2">
        <v>34</v>
      </c>
      <c r="I3" s="2">
        <v>19</v>
      </c>
      <c r="J3" s="2">
        <v>9</v>
      </c>
      <c r="K3" s="2">
        <v>5</v>
      </c>
    </row>
    <row r="4" spans="1:12" ht="24.75" customHeight="1" x14ac:dyDescent="0.25">
      <c r="A4" s="45" t="s">
        <v>180</v>
      </c>
      <c r="B4" s="2">
        <v>1103</v>
      </c>
      <c r="C4" s="2">
        <v>746</v>
      </c>
      <c r="D4" s="2">
        <v>1078</v>
      </c>
      <c r="E4" s="2">
        <v>732</v>
      </c>
      <c r="F4" s="2">
        <v>430</v>
      </c>
      <c r="G4" s="2">
        <v>203</v>
      </c>
      <c r="H4" s="2">
        <v>14</v>
      </c>
      <c r="I4" s="2">
        <v>3</v>
      </c>
      <c r="J4" s="2">
        <v>8</v>
      </c>
      <c r="K4" s="2">
        <v>3</v>
      </c>
    </row>
    <row r="5" spans="1:12" ht="19.5" customHeight="1" x14ac:dyDescent="0.25">
      <c r="A5" s="45" t="s">
        <v>181</v>
      </c>
      <c r="B5" s="2">
        <v>98</v>
      </c>
      <c r="C5" s="2">
        <v>53</v>
      </c>
      <c r="D5" s="2">
        <v>96</v>
      </c>
      <c r="E5" s="2">
        <v>52</v>
      </c>
      <c r="F5" s="2">
        <v>82</v>
      </c>
      <c r="G5" s="2">
        <v>23</v>
      </c>
      <c r="H5" s="2">
        <v>0</v>
      </c>
      <c r="I5" s="2">
        <v>0</v>
      </c>
      <c r="J5" s="2">
        <v>3</v>
      </c>
      <c r="K5" s="2">
        <v>0</v>
      </c>
    </row>
    <row r="6" spans="1:12" ht="21" customHeight="1" x14ac:dyDescent="0.25">
      <c r="A6" s="45" t="s">
        <v>182</v>
      </c>
      <c r="B6" s="2">
        <v>237</v>
      </c>
      <c r="C6" s="2">
        <v>158</v>
      </c>
      <c r="D6" s="2">
        <v>233</v>
      </c>
      <c r="E6" s="2">
        <v>157</v>
      </c>
      <c r="F6" s="2">
        <v>66</v>
      </c>
      <c r="G6" s="2">
        <v>17</v>
      </c>
      <c r="H6" s="2">
        <v>0</v>
      </c>
      <c r="I6" s="2">
        <v>0</v>
      </c>
      <c r="J6" s="2">
        <v>18</v>
      </c>
      <c r="K6" s="2">
        <v>0</v>
      </c>
    </row>
    <row r="7" spans="1:12" ht="18.75" customHeight="1" x14ac:dyDescent="0.25">
      <c r="A7" s="131" t="s">
        <v>56</v>
      </c>
      <c r="B7" s="50">
        <f>SUM(B3:B6)</f>
        <v>2187</v>
      </c>
      <c r="C7" s="50">
        <f t="shared" ref="C7:E7" si="0">SUM(C3:C6)</f>
        <v>1480</v>
      </c>
      <c r="D7" s="50">
        <f t="shared" si="0"/>
        <v>2139</v>
      </c>
      <c r="E7" s="50">
        <f t="shared" si="0"/>
        <v>1452</v>
      </c>
      <c r="F7" s="50">
        <f>SUM(F3:F6)</f>
        <v>885</v>
      </c>
      <c r="G7" s="50"/>
      <c r="H7" s="50">
        <f>SUM(H3:H6)</f>
        <v>48</v>
      </c>
      <c r="I7" s="50"/>
      <c r="J7" s="50"/>
      <c r="K7" s="50">
        <f>SUM(K3:K6)</f>
        <v>8</v>
      </c>
    </row>
    <row r="8" spans="1:12" x14ac:dyDescent="0.25">
      <c r="H8" s="17"/>
      <c r="I8" s="17"/>
      <c r="J8" s="17"/>
      <c r="K8" s="17"/>
    </row>
    <row r="9" spans="1:12" x14ac:dyDescent="0.25">
      <c r="A9" s="17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B19" sqref="B19:K19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580" t="s">
        <v>276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 ht="17.25" customHeight="1" thickBot="1" x14ac:dyDescent="0.3">
      <c r="A2" s="71" t="s">
        <v>277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81.75" customHeight="1" thickBot="1" x14ac:dyDescent="0.3">
      <c r="A3" s="120" t="s">
        <v>104</v>
      </c>
      <c r="B3" s="121" t="s">
        <v>6</v>
      </c>
      <c r="C3" s="121" t="s">
        <v>7</v>
      </c>
      <c r="D3" s="122" t="s">
        <v>8</v>
      </c>
      <c r="E3" s="121" t="s">
        <v>9</v>
      </c>
      <c r="F3" s="121" t="s">
        <v>10</v>
      </c>
      <c r="G3" s="121" t="s">
        <v>11</v>
      </c>
      <c r="H3" s="121" t="s">
        <v>217</v>
      </c>
      <c r="I3" s="121" t="s">
        <v>218</v>
      </c>
      <c r="J3" s="123" t="s">
        <v>105</v>
      </c>
      <c r="K3" s="124" t="s">
        <v>56</v>
      </c>
    </row>
    <row r="4" spans="1:11" x14ac:dyDescent="0.25">
      <c r="A4" s="44" t="s">
        <v>287</v>
      </c>
      <c r="B4" s="72">
        <v>9</v>
      </c>
      <c r="C4" s="72">
        <v>13</v>
      </c>
      <c r="D4" s="72">
        <v>12</v>
      </c>
      <c r="E4" s="72">
        <v>5</v>
      </c>
      <c r="F4" s="72">
        <v>4</v>
      </c>
      <c r="G4" s="72"/>
      <c r="H4" s="72">
        <v>7</v>
      </c>
      <c r="I4" s="72"/>
      <c r="J4" s="72">
        <v>350</v>
      </c>
      <c r="K4" s="72">
        <f>SUM(B4:J4)</f>
        <v>400</v>
      </c>
    </row>
    <row r="5" spans="1:11" x14ac:dyDescent="0.25">
      <c r="A5" s="72" t="s">
        <v>288</v>
      </c>
      <c r="B5" s="44">
        <v>4</v>
      </c>
      <c r="C5" s="44">
        <v>2</v>
      </c>
      <c r="D5" s="44">
        <v>2</v>
      </c>
      <c r="E5" s="44">
        <v>1</v>
      </c>
      <c r="F5" s="44"/>
      <c r="G5" s="44"/>
      <c r="H5" s="44">
        <v>2</v>
      </c>
      <c r="I5" s="44"/>
      <c r="J5" s="44">
        <v>109</v>
      </c>
      <c r="K5" s="44">
        <v>120</v>
      </c>
    </row>
    <row r="6" spans="1:11" x14ac:dyDescent="0.25">
      <c r="A6" t="s">
        <v>286</v>
      </c>
      <c r="B6" s="44">
        <v>5</v>
      </c>
      <c r="C6" s="44">
        <v>13</v>
      </c>
      <c r="D6" s="44">
        <v>5</v>
      </c>
      <c r="E6" s="44">
        <v>76</v>
      </c>
      <c r="F6" s="44">
        <v>2</v>
      </c>
      <c r="G6" s="44"/>
      <c r="H6" s="44">
        <v>44</v>
      </c>
      <c r="I6" s="44"/>
      <c r="J6" s="44">
        <v>703</v>
      </c>
      <c r="K6" s="44">
        <f>SUM(B6:J6)</f>
        <v>848</v>
      </c>
    </row>
    <row r="7" spans="1:11" x14ac:dyDescent="0.25">
      <c r="A7" s="44" t="s">
        <v>289</v>
      </c>
      <c r="B7" s="44">
        <v>5</v>
      </c>
      <c r="C7" s="44">
        <v>7</v>
      </c>
      <c r="D7" s="44">
        <v>3</v>
      </c>
      <c r="E7" s="44">
        <v>260</v>
      </c>
      <c r="F7" s="44">
        <v>6</v>
      </c>
      <c r="G7" s="44"/>
      <c r="H7" s="44">
        <v>43</v>
      </c>
      <c r="I7" s="44"/>
      <c r="J7" s="44">
        <v>528</v>
      </c>
      <c r="K7" s="44">
        <f>SUM(B7:J7)</f>
        <v>852</v>
      </c>
    </row>
    <row r="8" spans="1:11" x14ac:dyDescent="0.25">
      <c r="A8" s="44" t="s">
        <v>290</v>
      </c>
      <c r="B8" s="44">
        <v>20</v>
      </c>
      <c r="C8" s="44">
        <v>1</v>
      </c>
      <c r="D8" s="44">
        <v>9</v>
      </c>
      <c r="E8" s="44"/>
      <c r="F8" s="44"/>
      <c r="G8" s="44"/>
      <c r="H8" s="44">
        <v>2</v>
      </c>
      <c r="I8" s="44"/>
      <c r="J8" s="44">
        <v>227</v>
      </c>
      <c r="K8" s="44">
        <v>259</v>
      </c>
    </row>
    <row r="9" spans="1:11" x14ac:dyDescent="0.25">
      <c r="A9" s="44" t="s">
        <v>291</v>
      </c>
      <c r="B9" s="44"/>
      <c r="C9" s="44">
        <v>3</v>
      </c>
      <c r="D9" s="44">
        <v>1</v>
      </c>
      <c r="E9" s="44">
        <v>1</v>
      </c>
      <c r="F9" s="44">
        <v>2</v>
      </c>
      <c r="G9" s="44"/>
      <c r="H9" s="44">
        <v>5</v>
      </c>
      <c r="I9" s="44"/>
      <c r="J9" s="44">
        <v>29</v>
      </c>
      <c r="K9" s="44">
        <f>SUM(B9:J9)</f>
        <v>41</v>
      </c>
    </row>
    <row r="10" spans="1:11" x14ac:dyDescent="0.25">
      <c r="A10" s="50" t="s">
        <v>56</v>
      </c>
      <c r="B10" s="50">
        <f>SUM(B4:B9)</f>
        <v>43</v>
      </c>
      <c r="C10" s="50">
        <f t="shared" ref="C10:J10" si="0">SUM(C4:C9)</f>
        <v>39</v>
      </c>
      <c r="D10" s="50">
        <f t="shared" si="0"/>
        <v>32</v>
      </c>
      <c r="E10" s="50">
        <f t="shared" si="0"/>
        <v>343</v>
      </c>
      <c r="F10" s="50">
        <f t="shared" si="0"/>
        <v>14</v>
      </c>
      <c r="G10" s="50">
        <f t="shared" si="0"/>
        <v>0</v>
      </c>
      <c r="H10" s="50">
        <f t="shared" si="0"/>
        <v>103</v>
      </c>
      <c r="I10" s="50">
        <f t="shared" si="0"/>
        <v>0</v>
      </c>
      <c r="J10" s="50">
        <f t="shared" si="0"/>
        <v>1946</v>
      </c>
      <c r="K10" s="50">
        <f>SUM(K4:K9)</f>
        <v>2520</v>
      </c>
    </row>
    <row r="11" spans="1:11" ht="9.75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6.5" thickBot="1" x14ac:dyDescent="0.3">
      <c r="A12" s="71" t="s">
        <v>225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79.5" thickBot="1" x14ac:dyDescent="0.3">
      <c r="A13" s="120" t="s">
        <v>104</v>
      </c>
      <c r="B13" s="121" t="s">
        <v>6</v>
      </c>
      <c r="C13" s="121" t="s">
        <v>7</v>
      </c>
      <c r="D13" s="122" t="s">
        <v>8</v>
      </c>
      <c r="E13" s="121" t="s">
        <v>9</v>
      </c>
      <c r="F13" s="121" t="s">
        <v>10</v>
      </c>
      <c r="G13" s="121" t="s">
        <v>11</v>
      </c>
      <c r="H13" s="121" t="s">
        <v>217</v>
      </c>
      <c r="I13" s="121" t="s">
        <v>218</v>
      </c>
      <c r="J13" s="123" t="s">
        <v>105</v>
      </c>
      <c r="K13" s="124" t="s">
        <v>56</v>
      </c>
    </row>
    <row r="14" spans="1:11" x14ac:dyDescent="0.25">
      <c r="A14" s="44" t="s">
        <v>287</v>
      </c>
      <c r="B14" s="44">
        <v>13</v>
      </c>
      <c r="C14" s="44">
        <v>8</v>
      </c>
      <c r="D14" s="44">
        <v>17</v>
      </c>
      <c r="E14" s="44">
        <v>7</v>
      </c>
      <c r="F14" s="44">
        <v>3</v>
      </c>
      <c r="G14" s="44">
        <v>0</v>
      </c>
      <c r="H14" s="44">
        <v>5</v>
      </c>
      <c r="I14" s="44">
        <v>1</v>
      </c>
      <c r="J14" s="44">
        <v>485</v>
      </c>
      <c r="K14" s="44">
        <v>539</v>
      </c>
    </row>
    <row r="15" spans="1:11" x14ac:dyDescent="0.25">
      <c r="A15" s="72" t="s">
        <v>288</v>
      </c>
      <c r="B15" s="44">
        <v>0</v>
      </c>
      <c r="C15" s="44">
        <v>5</v>
      </c>
      <c r="D15" s="44">
        <v>2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130</v>
      </c>
      <c r="K15" s="44">
        <v>138</v>
      </c>
    </row>
    <row r="16" spans="1:11" x14ac:dyDescent="0.25">
      <c r="A16" t="s">
        <v>286</v>
      </c>
      <c r="B16" s="72">
        <v>4</v>
      </c>
      <c r="C16" s="72">
        <v>13</v>
      </c>
      <c r="D16" s="72">
        <v>4</v>
      </c>
      <c r="E16" s="72">
        <v>97</v>
      </c>
      <c r="F16" s="72">
        <v>6</v>
      </c>
      <c r="G16" s="72">
        <v>0</v>
      </c>
      <c r="H16" s="72">
        <v>46</v>
      </c>
      <c r="I16" s="72">
        <v>2</v>
      </c>
      <c r="J16" s="72">
        <v>702</v>
      </c>
      <c r="K16" s="72">
        <v>874</v>
      </c>
    </row>
    <row r="17" spans="1:11" x14ac:dyDescent="0.25">
      <c r="A17" s="44" t="s">
        <v>289</v>
      </c>
      <c r="B17" s="44">
        <v>6</v>
      </c>
      <c r="C17" s="44">
        <v>7</v>
      </c>
      <c r="D17" s="44">
        <v>4</v>
      </c>
      <c r="E17" s="44">
        <v>243</v>
      </c>
      <c r="F17" s="44">
        <v>3</v>
      </c>
      <c r="G17" s="44">
        <v>0</v>
      </c>
      <c r="H17" s="44">
        <v>28</v>
      </c>
      <c r="I17" s="44">
        <v>1</v>
      </c>
      <c r="J17" s="44">
        <v>414</v>
      </c>
      <c r="K17" s="44">
        <v>706</v>
      </c>
    </row>
    <row r="18" spans="1:11" x14ac:dyDescent="0.25">
      <c r="A18" s="44" t="s">
        <v>290</v>
      </c>
      <c r="B18" s="44">
        <v>7</v>
      </c>
      <c r="C18" s="44">
        <v>8</v>
      </c>
      <c r="D18" s="44">
        <v>12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284</v>
      </c>
      <c r="K18" s="44">
        <v>311</v>
      </c>
    </row>
    <row r="19" spans="1:11" x14ac:dyDescent="0.25">
      <c r="A19" s="44" t="s">
        <v>291</v>
      </c>
      <c r="B19" s="44">
        <v>3</v>
      </c>
      <c r="C19" s="44">
        <v>1</v>
      </c>
      <c r="D19" s="44">
        <v>1</v>
      </c>
      <c r="E19" s="44">
        <v>0</v>
      </c>
      <c r="F19" s="44">
        <v>0</v>
      </c>
      <c r="G19" s="44">
        <v>0</v>
      </c>
      <c r="H19" s="44">
        <v>1</v>
      </c>
      <c r="I19" s="44">
        <v>0</v>
      </c>
      <c r="J19" s="44">
        <v>39</v>
      </c>
      <c r="K19" s="44">
        <v>45</v>
      </c>
    </row>
    <row r="20" spans="1:11" x14ac:dyDescent="0.25">
      <c r="A20" s="50" t="s">
        <v>56</v>
      </c>
      <c r="B20" s="50">
        <f>SUM(B14:B19)</f>
        <v>33</v>
      </c>
      <c r="C20" s="50">
        <f t="shared" ref="C20:K20" si="1">SUM(C14:C19)</f>
        <v>42</v>
      </c>
      <c r="D20" s="50">
        <f t="shared" si="1"/>
        <v>40</v>
      </c>
      <c r="E20" s="50">
        <f t="shared" si="1"/>
        <v>347</v>
      </c>
      <c r="F20" s="50">
        <f t="shared" si="1"/>
        <v>12</v>
      </c>
      <c r="G20" s="50">
        <f t="shared" si="1"/>
        <v>0</v>
      </c>
      <c r="H20" s="50"/>
      <c r="I20" s="50"/>
      <c r="J20" s="50">
        <f t="shared" si="1"/>
        <v>2054</v>
      </c>
      <c r="K20" s="50">
        <f t="shared" si="1"/>
        <v>2613</v>
      </c>
    </row>
    <row r="21" spans="1:11" ht="6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1" ht="17.25" customHeight="1" x14ac:dyDescent="0.25">
      <c r="A22" s="50" t="s">
        <v>183</v>
      </c>
      <c r="B22" s="50">
        <f>+B10-B20</f>
        <v>10</v>
      </c>
      <c r="C22" s="50">
        <f t="shared" ref="C22:K22" si="2">+C10-C20</f>
        <v>-3</v>
      </c>
      <c r="D22" s="50">
        <f t="shared" si="2"/>
        <v>-8</v>
      </c>
      <c r="E22" s="50">
        <f t="shared" si="2"/>
        <v>-4</v>
      </c>
      <c r="F22" s="50">
        <f t="shared" si="2"/>
        <v>2</v>
      </c>
      <c r="G22" s="50">
        <f t="shared" si="2"/>
        <v>0</v>
      </c>
      <c r="H22" s="50"/>
      <c r="I22" s="50"/>
      <c r="J22" s="50">
        <f t="shared" si="2"/>
        <v>-108</v>
      </c>
      <c r="K22" s="50">
        <f t="shared" si="2"/>
        <v>-93</v>
      </c>
    </row>
    <row r="23" spans="1:11" ht="18" customHeight="1" x14ac:dyDescent="0.25">
      <c r="A23" s="73" t="s">
        <v>178</v>
      </c>
      <c r="B23" s="136">
        <f t="shared" ref="B23:K23" si="3">+IFERROR(B22/B20,0)*100</f>
        <v>30.303030303030305</v>
      </c>
      <c r="C23" s="136">
        <f t="shared" si="3"/>
        <v>-7.1428571428571423</v>
      </c>
      <c r="D23" s="136">
        <f t="shared" si="3"/>
        <v>-20</v>
      </c>
      <c r="E23" s="136">
        <f t="shared" si="3"/>
        <v>-1.1527377521613833</v>
      </c>
      <c r="F23" s="136">
        <f t="shared" si="3"/>
        <v>16.666666666666664</v>
      </c>
      <c r="G23" s="136">
        <f t="shared" si="3"/>
        <v>0</v>
      </c>
      <c r="H23" s="136"/>
      <c r="I23" s="136"/>
      <c r="J23" s="136">
        <f t="shared" si="3"/>
        <v>-5.2580331061343726</v>
      </c>
      <c r="K23" s="136">
        <f t="shared" si="3"/>
        <v>-3.5591274397244548</v>
      </c>
    </row>
    <row r="24" spans="1:11" x14ac:dyDescent="0.25">
      <c r="J24" s="17"/>
      <c r="K24" s="17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1" zoomScaleNormal="100" zoomScaleSheetLayoutView="100" workbookViewId="0">
      <pane xSplit="18840" topLeftCell="O1"/>
      <selection activeCell="D26" sqref="D26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582" t="s">
        <v>278</v>
      </c>
      <c r="B1" s="582"/>
      <c r="C1" s="582"/>
      <c r="D1" s="582"/>
      <c r="E1" s="22"/>
      <c r="F1" s="22"/>
      <c r="G1" s="22"/>
      <c r="H1" s="22"/>
      <c r="I1" s="22"/>
    </row>
    <row r="2" spans="1:11" ht="19.5" thickBot="1" x14ac:dyDescent="0.35">
      <c r="A2" s="48" t="s">
        <v>277</v>
      </c>
      <c r="B2" s="22"/>
      <c r="C2" s="22"/>
      <c r="D2" s="22"/>
      <c r="E2" s="22"/>
      <c r="F2" s="22"/>
      <c r="G2" s="22"/>
      <c r="H2" s="22"/>
      <c r="I2" s="22"/>
    </row>
    <row r="3" spans="1:11" ht="16.5" thickBot="1" x14ac:dyDescent="0.3">
      <c r="A3" s="125" t="s">
        <v>106</v>
      </c>
      <c r="B3" s="90" t="s">
        <v>12</v>
      </c>
      <c r="C3" s="90" t="s">
        <v>14</v>
      </c>
      <c r="D3" s="117" t="s">
        <v>13</v>
      </c>
      <c r="E3" s="10"/>
      <c r="F3" s="10"/>
      <c r="G3" s="10"/>
      <c r="H3" s="11"/>
      <c r="I3" s="11"/>
      <c r="K3" s="7"/>
    </row>
    <row r="4" spans="1:11" x14ac:dyDescent="0.25">
      <c r="A4" s="76" t="s">
        <v>287</v>
      </c>
      <c r="B4" s="76"/>
      <c r="C4" s="76" t="s">
        <v>292</v>
      </c>
      <c r="D4" s="76"/>
      <c r="E4" s="7"/>
      <c r="F4" s="7"/>
      <c r="G4" s="7"/>
      <c r="H4" s="7"/>
      <c r="I4" s="7"/>
      <c r="K4" s="7"/>
    </row>
    <row r="5" spans="1:11" x14ac:dyDescent="0.25">
      <c r="A5" s="2"/>
      <c r="B5" s="2"/>
      <c r="C5" s="2"/>
      <c r="D5" s="2"/>
      <c r="E5" s="7"/>
      <c r="F5" s="7"/>
      <c r="G5" s="7"/>
      <c r="H5" s="7"/>
      <c r="I5" s="7"/>
      <c r="K5" s="8"/>
    </row>
    <row r="6" spans="1:11" x14ac:dyDescent="0.25">
      <c r="A6" s="2"/>
      <c r="B6" s="2"/>
      <c r="C6" s="2"/>
      <c r="D6" s="2"/>
      <c r="E6" s="7"/>
      <c r="F6" s="7"/>
      <c r="G6" s="7"/>
      <c r="H6" s="7"/>
      <c r="I6" s="7"/>
      <c r="K6" s="8"/>
    </row>
    <row r="7" spans="1:11" x14ac:dyDescent="0.25">
      <c r="A7" s="2"/>
      <c r="B7" s="2"/>
      <c r="C7" s="2"/>
      <c r="D7" s="2"/>
      <c r="E7" s="7"/>
      <c r="F7" s="7"/>
      <c r="G7" s="7"/>
      <c r="H7" s="7"/>
      <c r="I7" s="7"/>
      <c r="K7" s="8"/>
    </row>
    <row r="8" spans="1:11" x14ac:dyDescent="0.25">
      <c r="A8" s="2"/>
      <c r="B8" s="2"/>
      <c r="C8" s="2"/>
      <c r="D8" s="2"/>
      <c r="E8" s="7"/>
      <c r="F8" s="7"/>
      <c r="G8" s="7"/>
      <c r="H8" s="7"/>
      <c r="I8" s="7"/>
      <c r="K8" s="8"/>
    </row>
    <row r="9" spans="1:11" x14ac:dyDescent="0.25">
      <c r="A9" s="2"/>
      <c r="B9" s="2"/>
      <c r="C9" s="2"/>
      <c r="D9" s="2"/>
      <c r="E9" s="7"/>
      <c r="F9" s="7"/>
      <c r="G9" s="7"/>
      <c r="H9" s="7"/>
      <c r="I9" s="7"/>
      <c r="K9" s="8"/>
    </row>
    <row r="10" spans="1:11" x14ac:dyDescent="0.25">
      <c r="A10" s="50" t="s">
        <v>56</v>
      </c>
      <c r="B10" s="50">
        <f>SUM(B4:B9)</f>
        <v>0</v>
      </c>
      <c r="C10" s="50">
        <v>27</v>
      </c>
      <c r="D10" s="50">
        <f>SUM(D4:D9)</f>
        <v>0</v>
      </c>
      <c r="E10" s="7"/>
      <c r="F10" s="7"/>
      <c r="G10" s="7"/>
      <c r="H10" s="7"/>
      <c r="I10" s="7"/>
      <c r="K10" s="8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K11" s="8"/>
    </row>
    <row r="12" spans="1:11" ht="16.5" thickBot="1" x14ac:dyDescent="0.3">
      <c r="A12" s="48" t="s">
        <v>225</v>
      </c>
      <c r="B12" s="7"/>
      <c r="C12" s="7"/>
      <c r="D12" s="7"/>
      <c r="E12" s="7"/>
      <c r="F12" s="7"/>
      <c r="G12" s="7"/>
      <c r="H12" s="7"/>
      <c r="I12" s="7"/>
      <c r="K12" s="8"/>
    </row>
    <row r="13" spans="1:11" ht="16.5" thickBot="1" x14ac:dyDescent="0.3">
      <c r="A13" s="125" t="s">
        <v>106</v>
      </c>
      <c r="B13" s="90" t="s">
        <v>12</v>
      </c>
      <c r="C13" s="90" t="s">
        <v>14</v>
      </c>
      <c r="D13" s="117" t="s">
        <v>13</v>
      </c>
      <c r="E13" s="7"/>
      <c r="F13" s="7"/>
      <c r="G13" s="7"/>
      <c r="H13" s="7"/>
      <c r="I13" s="7"/>
      <c r="K13" s="8"/>
    </row>
    <row r="14" spans="1:11" x14ac:dyDescent="0.25">
      <c r="A14" s="261" t="s">
        <v>287</v>
      </c>
      <c r="B14" s="261" t="s">
        <v>293</v>
      </c>
      <c r="C14" s="262"/>
      <c r="D14" s="76"/>
      <c r="E14" s="7"/>
      <c r="F14" s="7"/>
      <c r="G14" s="7"/>
      <c r="H14" s="7"/>
      <c r="I14" s="7"/>
      <c r="K14" s="8"/>
    </row>
    <row r="15" spans="1:11" x14ac:dyDescent="0.25">
      <c r="A15" s="263" t="s">
        <v>287</v>
      </c>
      <c r="B15" s="264"/>
      <c r="C15" s="264" t="s">
        <v>294</v>
      </c>
      <c r="D15" s="2"/>
      <c r="E15" s="7"/>
      <c r="F15" s="7"/>
      <c r="G15" s="7"/>
      <c r="H15" s="7"/>
      <c r="I15" s="7"/>
      <c r="K15" s="8"/>
    </row>
    <row r="16" spans="1:11" x14ac:dyDescent="0.25">
      <c r="A16" s="2"/>
      <c r="B16" s="2"/>
      <c r="C16" s="2"/>
      <c r="D16" s="2"/>
      <c r="E16" s="7"/>
      <c r="F16" s="7"/>
      <c r="G16" s="7"/>
      <c r="H16" s="7"/>
      <c r="I16" s="7"/>
      <c r="K16" s="8"/>
    </row>
    <row r="17" spans="1:11" x14ac:dyDescent="0.25">
      <c r="A17" s="2"/>
      <c r="B17" s="2"/>
      <c r="C17" s="2"/>
      <c r="D17" s="2"/>
      <c r="E17" s="7"/>
      <c r="F17" s="7"/>
      <c r="G17" s="7"/>
      <c r="H17" s="7"/>
      <c r="I17" s="7"/>
      <c r="K17" s="8"/>
    </row>
    <row r="18" spans="1:11" x14ac:dyDescent="0.25">
      <c r="A18" s="2"/>
      <c r="B18" s="2"/>
      <c r="C18" s="2"/>
      <c r="D18" s="2"/>
      <c r="E18" s="7"/>
      <c r="F18" s="7"/>
      <c r="G18" s="7"/>
      <c r="H18" s="7"/>
      <c r="I18" s="7"/>
      <c r="K18" s="8"/>
    </row>
    <row r="19" spans="1:11" x14ac:dyDescent="0.25">
      <c r="A19" s="2"/>
      <c r="B19" s="2"/>
      <c r="C19" s="2"/>
      <c r="D19" s="2"/>
      <c r="E19" s="7"/>
      <c r="F19" s="7"/>
      <c r="G19" s="7"/>
      <c r="H19" s="7"/>
      <c r="I19" s="7"/>
      <c r="K19" s="8"/>
    </row>
    <row r="20" spans="1:11" x14ac:dyDescent="0.25">
      <c r="A20" s="50" t="s">
        <v>56</v>
      </c>
      <c r="B20" s="50">
        <v>3</v>
      </c>
      <c r="C20" s="50">
        <v>1</v>
      </c>
      <c r="D20" s="50">
        <f>SUM(D14:D19)</f>
        <v>0</v>
      </c>
      <c r="E20" s="7"/>
      <c r="F20" s="7"/>
      <c r="G20" s="7"/>
      <c r="H20" s="7"/>
      <c r="I20" s="7"/>
      <c r="K20" s="8"/>
    </row>
    <row r="21" spans="1:11" x14ac:dyDescent="0.25">
      <c r="B21" s="7"/>
      <c r="C21" s="7"/>
      <c r="D21" s="7"/>
      <c r="E21" s="7"/>
      <c r="F21" s="7"/>
      <c r="G21" s="7"/>
      <c r="H21" s="7"/>
      <c r="I21" s="7"/>
      <c r="K21" s="8"/>
    </row>
    <row r="22" spans="1:11" x14ac:dyDescent="0.25">
      <c r="A22" s="50" t="s">
        <v>183</v>
      </c>
      <c r="B22" s="50">
        <f>+B10-B20</f>
        <v>-3</v>
      </c>
      <c r="C22" s="50">
        <f>+C10-C20</f>
        <v>26</v>
      </c>
      <c r="D22" s="50">
        <f>+D10-D20</f>
        <v>0</v>
      </c>
      <c r="E22" s="7"/>
      <c r="F22" s="7"/>
      <c r="G22" s="7"/>
      <c r="H22" s="7"/>
      <c r="I22" s="7"/>
      <c r="K22" s="8"/>
    </row>
    <row r="23" spans="1:11" x14ac:dyDescent="0.25">
      <c r="A23" s="73" t="s">
        <v>178</v>
      </c>
      <c r="B23" s="136">
        <f>+IFERROR(B22/B20,0)*100</f>
        <v>-100</v>
      </c>
      <c r="C23" s="136">
        <f>+IFERROR(C22/C20,0)*100</f>
        <v>2600</v>
      </c>
      <c r="D23" s="136">
        <f>+IFERROR(D22/D20,0)*100</f>
        <v>0</v>
      </c>
      <c r="E23" s="7"/>
      <c r="F23" s="7"/>
      <c r="G23" s="7"/>
      <c r="H23" s="7"/>
      <c r="I23" s="7"/>
      <c r="K23" s="8"/>
    </row>
    <row r="24" spans="1:11" x14ac:dyDescent="0.25">
      <c r="K24" s="8"/>
    </row>
    <row r="25" spans="1:11" x14ac:dyDescent="0.25">
      <c r="K25" s="8"/>
    </row>
    <row r="26" spans="1:11" x14ac:dyDescent="0.25">
      <c r="K26" s="8"/>
    </row>
    <row r="27" spans="1:11" x14ac:dyDescent="0.25">
      <c r="K27" s="8"/>
    </row>
    <row r="28" spans="1:11" x14ac:dyDescent="0.25">
      <c r="K28" s="8"/>
    </row>
    <row r="29" spans="1:11" x14ac:dyDescent="0.25">
      <c r="K29" s="8"/>
    </row>
    <row r="30" spans="1:11" x14ac:dyDescent="0.25">
      <c r="K30" s="8"/>
    </row>
    <row r="31" spans="1:11" x14ac:dyDescent="0.25">
      <c r="K31" s="8"/>
    </row>
    <row r="32" spans="1:11" x14ac:dyDescent="0.25">
      <c r="K32" s="8"/>
    </row>
    <row r="33" spans="11:11" x14ac:dyDescent="0.25">
      <c r="K33" s="8"/>
    </row>
    <row r="34" spans="11:11" x14ac:dyDescent="0.25">
      <c r="K34" s="8"/>
    </row>
    <row r="35" spans="11:11" x14ac:dyDescent="0.25">
      <c r="K35" s="8"/>
    </row>
    <row r="36" spans="11:11" x14ac:dyDescent="0.25">
      <c r="K36" s="8"/>
    </row>
    <row r="37" spans="11:11" x14ac:dyDescent="0.25">
      <c r="K37" s="8"/>
    </row>
    <row r="38" spans="11:11" x14ac:dyDescent="0.25">
      <c r="K38" s="9"/>
    </row>
    <row r="39" spans="11:11" x14ac:dyDescent="0.25">
      <c r="K39" s="7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16" workbookViewId="0">
      <selection activeCell="D27" sqref="D27"/>
    </sheetView>
  </sheetViews>
  <sheetFormatPr defaultRowHeight="15.75" x14ac:dyDescent="0.25"/>
  <cols>
    <col min="1" max="1" width="12.125" style="158" customWidth="1"/>
    <col min="2" max="2" width="26.625" style="158" customWidth="1"/>
    <col min="3" max="5" width="8" style="158" customWidth="1"/>
    <col min="6" max="6" width="11.5" style="158" customWidth="1"/>
    <col min="7" max="8" width="8" style="158" customWidth="1"/>
    <col min="9" max="9" width="7.75" style="158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179" t="s">
        <v>189</v>
      </c>
      <c r="B1" s="180"/>
      <c r="C1" s="180"/>
      <c r="D1" s="180"/>
      <c r="E1" s="180"/>
      <c r="F1" s="180"/>
    </row>
    <row r="2" spans="1:20" ht="20.100000000000001" customHeight="1" x14ac:dyDescent="0.25">
      <c r="A2" s="178" t="s">
        <v>190</v>
      </c>
      <c r="B2" s="485" t="s">
        <v>232</v>
      </c>
      <c r="C2" s="485"/>
      <c r="D2" s="485"/>
      <c r="E2" s="485"/>
      <c r="F2" s="485"/>
      <c r="G2" s="160"/>
      <c r="H2" s="160"/>
      <c r="I2" s="159"/>
      <c r="J2" s="161"/>
      <c r="K2" s="161"/>
    </row>
    <row r="3" spans="1:20" ht="20.100000000000001" customHeight="1" x14ac:dyDescent="0.25">
      <c r="A3" s="178" t="s">
        <v>208</v>
      </c>
      <c r="B3" s="484" t="s">
        <v>207</v>
      </c>
      <c r="C3" s="484"/>
      <c r="D3" s="484"/>
      <c r="E3" s="484"/>
      <c r="F3" s="484"/>
      <c r="G3" s="159"/>
      <c r="H3" s="159"/>
      <c r="I3" s="159"/>
      <c r="J3" s="161"/>
      <c r="K3" s="161"/>
    </row>
    <row r="4" spans="1:20" ht="27.75" customHeight="1" x14ac:dyDescent="0.25">
      <c r="A4" s="178" t="s">
        <v>209</v>
      </c>
      <c r="B4" s="486" t="s">
        <v>233</v>
      </c>
      <c r="C4" s="486"/>
      <c r="D4" s="486"/>
      <c r="E4" s="486"/>
      <c r="F4" s="486"/>
    </row>
    <row r="5" spans="1:20" ht="34.5" customHeight="1" x14ac:dyDescent="0.25">
      <c r="A5" s="178" t="s">
        <v>210</v>
      </c>
      <c r="B5" s="480" t="s">
        <v>234</v>
      </c>
      <c r="C5" s="480"/>
      <c r="D5" s="480"/>
      <c r="E5" s="480"/>
      <c r="F5" s="480"/>
      <c r="G5" s="159"/>
      <c r="H5" s="159"/>
      <c r="I5" s="159"/>
      <c r="J5" s="161"/>
      <c r="K5" s="161"/>
    </row>
    <row r="6" spans="1:20" ht="24.75" customHeight="1" x14ac:dyDescent="0.25">
      <c r="A6" s="178" t="s">
        <v>211</v>
      </c>
      <c r="B6" s="484" t="s">
        <v>235</v>
      </c>
      <c r="C6" s="484"/>
      <c r="D6" s="484"/>
      <c r="E6" s="484"/>
      <c r="F6" s="484"/>
      <c r="G6" s="159"/>
      <c r="H6" s="159"/>
      <c r="I6" s="159"/>
      <c r="J6" s="161"/>
      <c r="K6" s="161"/>
    </row>
    <row r="7" spans="1:20" ht="20.100000000000001" customHeight="1" x14ac:dyDescent="0.25">
      <c r="A7" s="178" t="s">
        <v>212</v>
      </c>
      <c r="B7" s="484" t="s">
        <v>236</v>
      </c>
      <c r="C7" s="484"/>
      <c r="D7" s="484"/>
      <c r="E7" s="484"/>
      <c r="F7" s="484"/>
      <c r="G7" s="159"/>
      <c r="H7" s="159"/>
      <c r="I7" s="159"/>
      <c r="J7" s="161"/>
      <c r="K7" s="161"/>
    </row>
    <row r="8" spans="1:20" ht="20.100000000000001" customHeight="1" x14ac:dyDescent="0.25">
      <c r="A8" s="178" t="s">
        <v>191</v>
      </c>
      <c r="B8" s="484" t="s">
        <v>237</v>
      </c>
      <c r="C8" s="484"/>
      <c r="D8" s="484"/>
      <c r="E8" s="484"/>
      <c r="F8" s="484"/>
      <c r="G8" s="159"/>
      <c r="H8" s="159"/>
      <c r="I8" s="159"/>
      <c r="J8" s="161"/>
      <c r="K8" s="161"/>
      <c r="L8" s="7"/>
      <c r="M8" s="7"/>
      <c r="N8" s="7"/>
    </row>
    <row r="9" spans="1:20" ht="37.5" customHeight="1" x14ac:dyDescent="0.25">
      <c r="A9" s="178" t="s">
        <v>203</v>
      </c>
      <c r="B9" s="480" t="s">
        <v>238</v>
      </c>
      <c r="C9" s="480"/>
      <c r="D9" s="480"/>
      <c r="E9" s="480"/>
      <c r="F9" s="480"/>
      <c r="G9" s="159"/>
      <c r="H9" s="159"/>
      <c r="I9" s="159"/>
      <c r="J9" s="161"/>
      <c r="K9" s="161"/>
      <c r="L9" s="7"/>
      <c r="M9" s="7"/>
      <c r="N9" s="7"/>
    </row>
    <row r="10" spans="1:20" ht="37.5" customHeight="1" x14ac:dyDescent="0.25">
      <c r="A10" s="178" t="s">
        <v>204</v>
      </c>
      <c r="B10" s="480" t="s">
        <v>239</v>
      </c>
      <c r="C10" s="480"/>
      <c r="D10" s="480"/>
      <c r="E10" s="480"/>
      <c r="F10" s="480"/>
      <c r="G10" s="159"/>
      <c r="H10" s="159"/>
      <c r="I10" s="159"/>
      <c r="J10" s="161"/>
      <c r="K10" s="161"/>
      <c r="L10" s="7"/>
      <c r="M10" s="7"/>
      <c r="N10" s="7"/>
    </row>
    <row r="11" spans="1:20" ht="20.100000000000001" customHeight="1" x14ac:dyDescent="0.25">
      <c r="A11" s="178" t="s">
        <v>192</v>
      </c>
      <c r="B11" s="484" t="s">
        <v>240</v>
      </c>
      <c r="C11" s="484"/>
      <c r="D11" s="484"/>
      <c r="E11" s="484"/>
      <c r="F11" s="484"/>
      <c r="G11" s="162"/>
      <c r="H11" s="162"/>
      <c r="I11" s="162"/>
      <c r="J11" s="162"/>
      <c r="K11" s="162"/>
      <c r="L11" s="7"/>
      <c r="M11" s="7"/>
      <c r="N11" s="7"/>
    </row>
    <row r="12" spans="1:20" ht="20.100000000000001" customHeight="1" x14ac:dyDescent="0.25">
      <c r="A12" s="178" t="s">
        <v>205</v>
      </c>
      <c r="B12" s="480" t="s">
        <v>241</v>
      </c>
      <c r="C12" s="480"/>
      <c r="D12" s="480"/>
      <c r="E12" s="480"/>
      <c r="F12" s="480"/>
      <c r="G12" s="162"/>
      <c r="H12" s="162"/>
      <c r="I12" s="162"/>
      <c r="J12" s="162"/>
      <c r="K12" s="162"/>
      <c r="L12" s="7"/>
      <c r="M12" s="7"/>
      <c r="N12" s="7"/>
    </row>
    <row r="13" spans="1:20" ht="31.5" customHeight="1" x14ac:dyDescent="0.25">
      <c r="A13" s="178" t="s">
        <v>206</v>
      </c>
      <c r="B13" s="490" t="s">
        <v>242</v>
      </c>
      <c r="C13" s="490"/>
      <c r="D13" s="490"/>
      <c r="E13" s="490"/>
      <c r="F13" s="490"/>
      <c r="G13" s="174"/>
      <c r="H13" s="174"/>
      <c r="I13" s="174"/>
      <c r="J13" s="161"/>
      <c r="K13" s="161"/>
      <c r="L13" s="7"/>
      <c r="M13" s="7"/>
      <c r="N13" s="7"/>
    </row>
    <row r="14" spans="1:20" ht="23.25" customHeight="1" x14ac:dyDescent="0.25">
      <c r="A14" s="178" t="s">
        <v>193</v>
      </c>
      <c r="B14" s="491" t="s">
        <v>213</v>
      </c>
      <c r="C14" s="491"/>
      <c r="D14" s="491"/>
      <c r="E14" s="491"/>
      <c r="F14" s="491"/>
      <c r="G14" s="163"/>
      <c r="H14" s="163"/>
      <c r="I14" s="163"/>
      <c r="J14" s="163"/>
      <c r="K14" s="163"/>
    </row>
    <row r="15" spans="1:20" ht="32.25" customHeight="1" x14ac:dyDescent="0.25">
      <c r="A15" s="178" t="s">
        <v>194</v>
      </c>
      <c r="B15" s="492" t="s">
        <v>253</v>
      </c>
      <c r="C15" s="492"/>
      <c r="D15" s="492"/>
      <c r="E15" s="492"/>
      <c r="F15" s="492"/>
      <c r="G15" s="164"/>
      <c r="H15" s="164"/>
      <c r="I15" s="164"/>
      <c r="J15" s="164"/>
      <c r="K15" s="164"/>
      <c r="L15" s="7"/>
      <c r="M15" s="7"/>
      <c r="N15" s="7"/>
    </row>
    <row r="16" spans="1:20" ht="33.75" customHeight="1" x14ac:dyDescent="0.25">
      <c r="A16" s="178" t="s">
        <v>216</v>
      </c>
      <c r="B16" s="493" t="s">
        <v>252</v>
      </c>
      <c r="C16" s="493"/>
      <c r="D16" s="493"/>
      <c r="E16" s="493"/>
      <c r="F16" s="493"/>
      <c r="G16" s="165"/>
      <c r="H16" s="165"/>
      <c r="I16" s="165"/>
      <c r="J16" s="165"/>
      <c r="K16" s="166"/>
      <c r="L16" s="166"/>
      <c r="M16" s="166"/>
      <c r="N16" s="166"/>
      <c r="O16" s="166"/>
      <c r="P16" s="166"/>
      <c r="Q16" s="166"/>
      <c r="R16" s="166"/>
      <c r="S16" s="166"/>
      <c r="T16" s="166"/>
    </row>
    <row r="17" spans="1:11" ht="27" customHeight="1" x14ac:dyDescent="0.25">
      <c r="A17" s="178" t="s">
        <v>195</v>
      </c>
      <c r="B17" s="481" t="s">
        <v>251</v>
      </c>
      <c r="C17" s="481"/>
      <c r="D17" s="481"/>
      <c r="E17" s="481"/>
      <c r="F17" s="481"/>
      <c r="G17" s="167"/>
      <c r="H17" s="167"/>
      <c r="I17" s="167"/>
      <c r="J17" s="167"/>
      <c r="K17" s="167"/>
    </row>
    <row r="18" spans="1:11" ht="20.100000000000001" customHeight="1" x14ac:dyDescent="0.25">
      <c r="A18" s="178" t="s">
        <v>214</v>
      </c>
      <c r="B18" s="481" t="s">
        <v>250</v>
      </c>
      <c r="C18" s="481"/>
      <c r="D18" s="481"/>
      <c r="E18" s="481"/>
      <c r="F18" s="481"/>
      <c r="G18" s="167"/>
      <c r="H18" s="167"/>
      <c r="I18" s="167"/>
      <c r="J18" s="168"/>
      <c r="K18" s="168"/>
    </row>
    <row r="19" spans="1:11" ht="24.75" customHeight="1" x14ac:dyDescent="0.25">
      <c r="A19" s="178" t="s">
        <v>196</v>
      </c>
      <c r="B19" s="482" t="s">
        <v>249</v>
      </c>
      <c r="C19" s="482"/>
      <c r="D19" s="482"/>
      <c r="E19" s="482"/>
      <c r="F19" s="482"/>
      <c r="G19" s="175"/>
      <c r="H19" s="175"/>
      <c r="I19" s="175"/>
      <c r="J19" s="169"/>
      <c r="K19" s="169"/>
    </row>
    <row r="20" spans="1:11" ht="42" customHeight="1" x14ac:dyDescent="0.25">
      <c r="A20" s="178" t="s">
        <v>197</v>
      </c>
      <c r="B20" s="483" t="s">
        <v>248</v>
      </c>
      <c r="C20" s="483"/>
      <c r="D20" s="483"/>
      <c r="E20" s="483"/>
      <c r="F20" s="483"/>
      <c r="G20" s="176"/>
      <c r="H20" s="176"/>
      <c r="I20" s="176"/>
      <c r="J20" s="170"/>
      <c r="K20" s="170"/>
    </row>
    <row r="21" spans="1:11" ht="34.5" customHeight="1" x14ac:dyDescent="0.25">
      <c r="A21" s="178" t="s">
        <v>215</v>
      </c>
      <c r="B21" s="482" t="s">
        <v>247</v>
      </c>
      <c r="C21" s="482"/>
      <c r="D21" s="482"/>
      <c r="E21" s="482"/>
      <c r="F21" s="482"/>
      <c r="G21" s="175"/>
      <c r="H21" s="175"/>
      <c r="I21" s="175"/>
      <c r="J21" s="169"/>
      <c r="K21" s="169"/>
    </row>
    <row r="22" spans="1:11" ht="51.75" customHeight="1" x14ac:dyDescent="0.25">
      <c r="A22" s="178" t="s">
        <v>198</v>
      </c>
      <c r="B22" s="482" t="s">
        <v>246</v>
      </c>
      <c r="C22" s="482"/>
      <c r="D22" s="482"/>
      <c r="E22" s="482"/>
      <c r="F22" s="482"/>
      <c r="G22" s="175"/>
      <c r="H22" s="175"/>
      <c r="I22" s="175"/>
      <c r="J22" s="169"/>
      <c r="K22" s="169"/>
    </row>
    <row r="23" spans="1:11" ht="20.100000000000001" customHeight="1" x14ac:dyDescent="0.25">
      <c r="A23" s="178" t="s">
        <v>199</v>
      </c>
      <c r="B23" s="488" t="s">
        <v>245</v>
      </c>
      <c r="C23" s="488"/>
      <c r="D23" s="488"/>
      <c r="E23" s="488"/>
      <c r="F23" s="488"/>
      <c r="G23" s="177"/>
      <c r="H23" s="177"/>
      <c r="I23" s="177"/>
      <c r="J23" s="171"/>
      <c r="K23" s="171"/>
    </row>
    <row r="24" spans="1:11" ht="20.100000000000001" customHeight="1" x14ac:dyDescent="0.25">
      <c r="A24" s="178" t="s">
        <v>200</v>
      </c>
      <c r="B24" s="489" t="s">
        <v>244</v>
      </c>
      <c r="C24" s="489"/>
      <c r="D24" s="489"/>
      <c r="E24" s="489"/>
      <c r="F24" s="489"/>
      <c r="G24" s="164"/>
      <c r="H24" s="164"/>
      <c r="I24" s="164"/>
      <c r="J24" s="172"/>
      <c r="K24" s="172"/>
    </row>
    <row r="25" spans="1:11" ht="20.100000000000001" customHeight="1" x14ac:dyDescent="0.25">
      <c r="A25" s="178" t="s">
        <v>201</v>
      </c>
      <c r="B25" s="487" t="s">
        <v>243</v>
      </c>
      <c r="C25" s="487"/>
      <c r="D25" s="487"/>
      <c r="E25" s="487"/>
      <c r="F25" s="487"/>
      <c r="G25" s="164"/>
      <c r="H25" s="164"/>
      <c r="I25" s="164"/>
      <c r="J25" s="172"/>
      <c r="K25" s="172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view="pageBreakPreview" zoomScaleNormal="100" zoomScaleSheetLayoutView="100" workbookViewId="0">
      <selection activeCell="B6" sqref="B6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546" t="s">
        <v>279</v>
      </c>
      <c r="B1" s="546"/>
      <c r="C1" s="546"/>
      <c r="D1" s="546"/>
      <c r="E1" s="546"/>
      <c r="F1" s="546"/>
    </row>
    <row r="2" spans="1:6" ht="16.5" thickBot="1" x14ac:dyDescent="0.3">
      <c r="A2" s="377" t="s">
        <v>49</v>
      </c>
      <c r="B2" s="1"/>
      <c r="C2" s="1"/>
      <c r="D2" s="1"/>
      <c r="E2" s="1"/>
      <c r="F2" s="1"/>
    </row>
    <row r="3" spans="1:6" ht="32.25" thickBot="1" x14ac:dyDescent="0.3">
      <c r="A3" s="77" t="s">
        <v>52</v>
      </c>
      <c r="B3" s="94" t="s">
        <v>80</v>
      </c>
      <c r="C3" s="94" t="s">
        <v>132</v>
      </c>
      <c r="D3" s="94" t="s">
        <v>128</v>
      </c>
      <c r="E3" s="94" t="s">
        <v>107</v>
      </c>
      <c r="F3" s="95" t="s">
        <v>108</v>
      </c>
    </row>
    <row r="4" spans="1:6" ht="31.5" x14ac:dyDescent="0.25">
      <c r="A4" s="378" t="s">
        <v>295</v>
      </c>
      <c r="B4" s="272" t="s">
        <v>372</v>
      </c>
      <c r="C4" s="272" t="s">
        <v>372</v>
      </c>
      <c r="D4" s="272" t="s">
        <v>373</v>
      </c>
      <c r="E4" s="379" t="s">
        <v>374</v>
      </c>
      <c r="F4" s="23" t="s">
        <v>375</v>
      </c>
    </row>
    <row r="5" spans="1:6" ht="31.5" x14ac:dyDescent="0.25">
      <c r="A5" s="378" t="s">
        <v>295</v>
      </c>
      <c r="B5" s="272" t="s">
        <v>376</v>
      </c>
      <c r="C5" s="272" t="s">
        <v>376</v>
      </c>
      <c r="D5" s="272" t="s">
        <v>373</v>
      </c>
      <c r="E5" s="379" t="s">
        <v>374</v>
      </c>
      <c r="F5" s="23" t="s">
        <v>375</v>
      </c>
    </row>
    <row r="6" spans="1:6" x14ac:dyDescent="0.25">
      <c r="A6" s="378" t="s">
        <v>295</v>
      </c>
      <c r="B6" s="272" t="s">
        <v>377</v>
      </c>
      <c r="C6" s="272" t="s">
        <v>377</v>
      </c>
      <c r="D6" s="272" t="s">
        <v>373</v>
      </c>
      <c r="E6" s="379" t="s">
        <v>374</v>
      </c>
      <c r="F6" s="23" t="s">
        <v>375</v>
      </c>
    </row>
    <row r="7" spans="1:6" x14ac:dyDescent="0.25">
      <c r="A7" s="378" t="s">
        <v>297</v>
      </c>
      <c r="B7" s="272" t="s">
        <v>378</v>
      </c>
      <c r="C7" s="272" t="s">
        <v>378</v>
      </c>
      <c r="D7" s="272" t="s">
        <v>373</v>
      </c>
      <c r="E7" s="379" t="s">
        <v>374</v>
      </c>
      <c r="F7" s="23" t="s">
        <v>375</v>
      </c>
    </row>
    <row r="8" spans="1:6" x14ac:dyDescent="0.25">
      <c r="A8" s="378" t="s">
        <v>297</v>
      </c>
      <c r="B8" s="272" t="s">
        <v>378</v>
      </c>
      <c r="C8" s="272" t="s">
        <v>378</v>
      </c>
      <c r="D8" s="272" t="s">
        <v>373</v>
      </c>
      <c r="E8" s="379" t="s">
        <v>379</v>
      </c>
      <c r="F8" s="23" t="s">
        <v>375</v>
      </c>
    </row>
    <row r="9" spans="1:6" x14ac:dyDescent="0.25">
      <c r="A9" s="378" t="s">
        <v>297</v>
      </c>
      <c r="B9" s="272" t="s">
        <v>380</v>
      </c>
      <c r="C9" s="272" t="s">
        <v>381</v>
      </c>
      <c r="D9" s="272" t="s">
        <v>373</v>
      </c>
      <c r="E9" s="379" t="s">
        <v>374</v>
      </c>
      <c r="F9" s="23" t="s">
        <v>375</v>
      </c>
    </row>
    <row r="10" spans="1:6" ht="78.75" x14ac:dyDescent="0.25">
      <c r="A10" s="378" t="s">
        <v>297</v>
      </c>
      <c r="B10" s="272" t="s">
        <v>382</v>
      </c>
      <c r="C10" s="272" t="s">
        <v>382</v>
      </c>
      <c r="D10" s="272" t="s">
        <v>373</v>
      </c>
      <c r="E10" s="379" t="s">
        <v>374</v>
      </c>
      <c r="F10" s="23" t="s">
        <v>375</v>
      </c>
    </row>
    <row r="11" spans="1:6" x14ac:dyDescent="0.25">
      <c r="A11" s="378" t="s">
        <v>297</v>
      </c>
      <c r="B11" s="272" t="s">
        <v>383</v>
      </c>
      <c r="C11" s="272" t="s">
        <v>383</v>
      </c>
      <c r="D11" s="272" t="s">
        <v>373</v>
      </c>
      <c r="E11" s="379" t="s">
        <v>374</v>
      </c>
      <c r="F11" s="23" t="s">
        <v>375</v>
      </c>
    </row>
    <row r="12" spans="1:6" x14ac:dyDescent="0.25">
      <c r="A12" s="378" t="s">
        <v>297</v>
      </c>
      <c r="B12" s="272" t="s">
        <v>384</v>
      </c>
      <c r="C12" s="272" t="s">
        <v>384</v>
      </c>
      <c r="D12" s="272" t="s">
        <v>373</v>
      </c>
      <c r="E12" s="379" t="s">
        <v>374</v>
      </c>
      <c r="F12" s="23" t="s">
        <v>375</v>
      </c>
    </row>
    <row r="13" spans="1:6" ht="31.5" x14ac:dyDescent="0.25">
      <c r="A13" s="378" t="s">
        <v>297</v>
      </c>
      <c r="B13" s="272" t="s">
        <v>385</v>
      </c>
      <c r="C13" s="272" t="s">
        <v>386</v>
      </c>
      <c r="D13" s="272" t="s">
        <v>373</v>
      </c>
      <c r="E13" s="379" t="s">
        <v>374</v>
      </c>
      <c r="F13" s="23" t="s">
        <v>375</v>
      </c>
    </row>
    <row r="14" spans="1:6" ht="31.5" x14ac:dyDescent="0.25">
      <c r="A14" s="378" t="s">
        <v>297</v>
      </c>
      <c r="B14" s="272" t="s">
        <v>385</v>
      </c>
      <c r="C14" s="272" t="s">
        <v>386</v>
      </c>
      <c r="D14" s="272" t="s">
        <v>387</v>
      </c>
      <c r="E14" s="379" t="s">
        <v>374</v>
      </c>
      <c r="F14" s="23" t="s">
        <v>375</v>
      </c>
    </row>
    <row r="15" spans="1:6" x14ac:dyDescent="0.25">
      <c r="A15" s="378" t="s">
        <v>297</v>
      </c>
      <c r="B15" s="272" t="s">
        <v>388</v>
      </c>
      <c r="C15" s="272" t="s">
        <v>388</v>
      </c>
      <c r="D15" s="272" t="s">
        <v>373</v>
      </c>
      <c r="E15" s="379" t="s">
        <v>374</v>
      </c>
      <c r="F15" s="23" t="s">
        <v>375</v>
      </c>
    </row>
    <row r="16" spans="1:6" ht="47.25" x14ac:dyDescent="0.25">
      <c r="A16" s="378" t="s">
        <v>297</v>
      </c>
      <c r="B16" s="272" t="s">
        <v>389</v>
      </c>
      <c r="C16" s="272" t="s">
        <v>390</v>
      </c>
      <c r="D16" s="272" t="s">
        <v>373</v>
      </c>
      <c r="E16" s="379" t="s">
        <v>374</v>
      </c>
      <c r="F16" s="23" t="s">
        <v>375</v>
      </c>
    </row>
    <row r="17" spans="1:6" x14ac:dyDescent="0.25">
      <c r="A17" s="378" t="s">
        <v>297</v>
      </c>
      <c r="B17" s="272" t="s">
        <v>389</v>
      </c>
      <c r="C17" s="272" t="s">
        <v>391</v>
      </c>
      <c r="D17" s="272" t="s">
        <v>373</v>
      </c>
      <c r="E17" s="379" t="s">
        <v>374</v>
      </c>
      <c r="F17" s="23" t="s">
        <v>375</v>
      </c>
    </row>
    <row r="18" spans="1:6" ht="31.5" x14ac:dyDescent="0.25">
      <c r="A18" s="378" t="s">
        <v>297</v>
      </c>
      <c r="B18" s="272" t="s">
        <v>392</v>
      </c>
      <c r="C18" s="272" t="s">
        <v>392</v>
      </c>
      <c r="D18" s="272" t="s">
        <v>373</v>
      </c>
      <c r="E18" s="379" t="s">
        <v>374</v>
      </c>
      <c r="F18" s="23" t="s">
        <v>375</v>
      </c>
    </row>
    <row r="19" spans="1:6" ht="31.5" x14ac:dyDescent="0.25">
      <c r="A19" s="378" t="s">
        <v>297</v>
      </c>
      <c r="B19" s="272" t="s">
        <v>393</v>
      </c>
      <c r="C19" s="272" t="s">
        <v>393</v>
      </c>
      <c r="D19" s="272" t="s">
        <v>373</v>
      </c>
      <c r="E19" s="379" t="s">
        <v>374</v>
      </c>
      <c r="F19" s="23" t="s">
        <v>375</v>
      </c>
    </row>
    <row r="20" spans="1:6" ht="31.5" x14ac:dyDescent="0.25">
      <c r="A20" s="378" t="s">
        <v>297</v>
      </c>
      <c r="B20" s="272" t="s">
        <v>394</v>
      </c>
      <c r="C20" s="272" t="s">
        <v>394</v>
      </c>
      <c r="D20" s="272" t="s">
        <v>373</v>
      </c>
      <c r="E20" s="379" t="s">
        <v>374</v>
      </c>
      <c r="F20" s="23" t="s">
        <v>375</v>
      </c>
    </row>
    <row r="21" spans="1:6" ht="31.5" x14ac:dyDescent="0.25">
      <c r="A21" s="378" t="s">
        <v>297</v>
      </c>
      <c r="B21" s="272" t="s">
        <v>395</v>
      </c>
      <c r="C21" s="272" t="s">
        <v>395</v>
      </c>
      <c r="D21" s="272" t="s">
        <v>373</v>
      </c>
      <c r="E21" s="379" t="s">
        <v>374</v>
      </c>
      <c r="F21" s="23" t="s">
        <v>375</v>
      </c>
    </row>
    <row r="22" spans="1:6" ht="31.5" x14ac:dyDescent="0.25">
      <c r="A22" s="378" t="s">
        <v>297</v>
      </c>
      <c r="B22" s="272" t="s">
        <v>396</v>
      </c>
      <c r="C22" s="272" t="s">
        <v>396</v>
      </c>
      <c r="D22" s="272" t="s">
        <v>373</v>
      </c>
      <c r="E22" s="379" t="s">
        <v>374</v>
      </c>
      <c r="F22" s="23" t="s">
        <v>375</v>
      </c>
    </row>
    <row r="23" spans="1:6" ht="31.5" x14ac:dyDescent="0.25">
      <c r="A23" s="378" t="s">
        <v>297</v>
      </c>
      <c r="B23" s="272" t="s">
        <v>397</v>
      </c>
      <c r="C23" s="272" t="s">
        <v>397</v>
      </c>
      <c r="D23" s="272" t="s">
        <v>373</v>
      </c>
      <c r="E23" s="379" t="s">
        <v>374</v>
      </c>
      <c r="F23" s="23" t="s">
        <v>375</v>
      </c>
    </row>
    <row r="24" spans="1:6" ht="31.5" x14ac:dyDescent="0.25">
      <c r="A24" s="378" t="s">
        <v>297</v>
      </c>
      <c r="B24" s="272" t="s">
        <v>398</v>
      </c>
      <c r="C24" s="272" t="s">
        <v>398</v>
      </c>
      <c r="D24" s="272" t="s">
        <v>373</v>
      </c>
      <c r="E24" s="379" t="s">
        <v>374</v>
      </c>
      <c r="F24" s="23" t="s">
        <v>375</v>
      </c>
    </row>
    <row r="25" spans="1:6" ht="31.5" x14ac:dyDescent="0.25">
      <c r="A25" s="378" t="s">
        <v>297</v>
      </c>
      <c r="B25" s="272" t="s">
        <v>399</v>
      </c>
      <c r="C25" s="272" t="s">
        <v>399</v>
      </c>
      <c r="D25" s="272" t="s">
        <v>373</v>
      </c>
      <c r="E25" s="379" t="s">
        <v>374</v>
      </c>
      <c r="F25" s="23" t="s">
        <v>375</v>
      </c>
    </row>
    <row r="26" spans="1:6" ht="31.5" x14ac:dyDescent="0.25">
      <c r="A26" s="378" t="s">
        <v>297</v>
      </c>
      <c r="B26" s="272" t="s">
        <v>400</v>
      </c>
      <c r="C26" s="272" t="s">
        <v>400</v>
      </c>
      <c r="D26" s="272" t="s">
        <v>373</v>
      </c>
      <c r="E26" s="379" t="s">
        <v>374</v>
      </c>
      <c r="F26" s="23" t="s">
        <v>375</v>
      </c>
    </row>
    <row r="27" spans="1:6" ht="31.5" x14ac:dyDescent="0.25">
      <c r="A27" s="378" t="s">
        <v>297</v>
      </c>
      <c r="B27" s="272" t="s">
        <v>401</v>
      </c>
      <c r="C27" s="272" t="s">
        <v>401</v>
      </c>
      <c r="D27" s="272" t="s">
        <v>373</v>
      </c>
      <c r="E27" s="379" t="s">
        <v>374</v>
      </c>
      <c r="F27" s="23" t="s">
        <v>375</v>
      </c>
    </row>
    <row r="28" spans="1:6" ht="31.5" x14ac:dyDescent="0.25">
      <c r="A28" s="378" t="s">
        <v>297</v>
      </c>
      <c r="B28" s="272" t="s">
        <v>402</v>
      </c>
      <c r="C28" s="272" t="s">
        <v>402</v>
      </c>
      <c r="D28" s="272" t="s">
        <v>373</v>
      </c>
      <c r="E28" s="379" t="s">
        <v>374</v>
      </c>
      <c r="F28" s="23" t="s">
        <v>375</v>
      </c>
    </row>
    <row r="29" spans="1:6" ht="31.5" x14ac:dyDescent="0.25">
      <c r="A29" s="378" t="s">
        <v>297</v>
      </c>
      <c r="B29" s="272" t="s">
        <v>403</v>
      </c>
      <c r="C29" s="272" t="s">
        <v>403</v>
      </c>
      <c r="D29" s="272" t="s">
        <v>373</v>
      </c>
      <c r="E29" s="379" t="s">
        <v>374</v>
      </c>
      <c r="F29" s="23" t="s">
        <v>375</v>
      </c>
    </row>
    <row r="30" spans="1:6" ht="31.5" x14ac:dyDescent="0.25">
      <c r="A30" s="378" t="s">
        <v>297</v>
      </c>
      <c r="B30" s="272" t="s">
        <v>404</v>
      </c>
      <c r="C30" s="272" t="s">
        <v>404</v>
      </c>
      <c r="D30" s="272" t="s">
        <v>373</v>
      </c>
      <c r="E30" s="379" t="s">
        <v>374</v>
      </c>
      <c r="F30" s="23" t="s">
        <v>375</v>
      </c>
    </row>
    <row r="31" spans="1:6" ht="31.5" x14ac:dyDescent="0.25">
      <c r="A31" s="378" t="s">
        <v>297</v>
      </c>
      <c r="B31" s="272" t="s">
        <v>405</v>
      </c>
      <c r="C31" s="272" t="s">
        <v>405</v>
      </c>
      <c r="D31" s="272" t="s">
        <v>373</v>
      </c>
      <c r="E31" s="379" t="s">
        <v>374</v>
      </c>
      <c r="F31" s="23" t="s">
        <v>375</v>
      </c>
    </row>
    <row r="32" spans="1:6" ht="31.5" x14ac:dyDescent="0.25">
      <c r="A32" s="378" t="s">
        <v>297</v>
      </c>
      <c r="B32" s="272" t="s">
        <v>406</v>
      </c>
      <c r="C32" s="272" t="s">
        <v>406</v>
      </c>
      <c r="D32" s="272" t="s">
        <v>373</v>
      </c>
      <c r="E32" s="379" t="s">
        <v>374</v>
      </c>
      <c r="F32" s="23" t="s">
        <v>375</v>
      </c>
    </row>
    <row r="33" spans="1:6" ht="31.5" x14ac:dyDescent="0.25">
      <c r="A33" s="378" t="s">
        <v>297</v>
      </c>
      <c r="B33" s="272" t="s">
        <v>407</v>
      </c>
      <c r="C33" s="272" t="s">
        <v>407</v>
      </c>
      <c r="D33" s="272" t="s">
        <v>373</v>
      </c>
      <c r="E33" s="379" t="s">
        <v>374</v>
      </c>
      <c r="F33" s="23" t="s">
        <v>375</v>
      </c>
    </row>
    <row r="34" spans="1:6" ht="31.5" x14ac:dyDescent="0.25">
      <c r="A34" s="378" t="s">
        <v>297</v>
      </c>
      <c r="B34" s="272" t="s">
        <v>408</v>
      </c>
      <c r="C34" s="272" t="s">
        <v>408</v>
      </c>
      <c r="D34" s="272" t="s">
        <v>373</v>
      </c>
      <c r="E34" s="379" t="s">
        <v>374</v>
      </c>
      <c r="F34" s="23" t="s">
        <v>375</v>
      </c>
    </row>
    <row r="35" spans="1:6" ht="31.5" x14ac:dyDescent="0.25">
      <c r="A35" s="378" t="s">
        <v>297</v>
      </c>
      <c r="B35" s="272" t="s">
        <v>409</v>
      </c>
      <c r="C35" s="272" t="s">
        <v>409</v>
      </c>
      <c r="D35" s="272" t="s">
        <v>373</v>
      </c>
      <c r="E35" s="379" t="s">
        <v>374</v>
      </c>
      <c r="F35" s="23" t="s">
        <v>375</v>
      </c>
    </row>
    <row r="36" spans="1:6" ht="31.5" x14ac:dyDescent="0.25">
      <c r="A36" s="378" t="s">
        <v>297</v>
      </c>
      <c r="B36" s="272" t="s">
        <v>410</v>
      </c>
      <c r="C36" s="272" t="s">
        <v>410</v>
      </c>
      <c r="D36" s="272" t="s">
        <v>373</v>
      </c>
      <c r="E36" s="379" t="s">
        <v>374</v>
      </c>
      <c r="F36" s="23" t="s">
        <v>375</v>
      </c>
    </row>
    <row r="37" spans="1:6" x14ac:dyDescent="0.25">
      <c r="A37" s="378" t="s">
        <v>299</v>
      </c>
      <c r="B37" s="272" t="s">
        <v>26</v>
      </c>
      <c r="C37" s="272" t="s">
        <v>26</v>
      </c>
      <c r="D37" s="272" t="s">
        <v>373</v>
      </c>
      <c r="E37" s="379" t="s">
        <v>374</v>
      </c>
      <c r="F37" s="23" t="s">
        <v>375</v>
      </c>
    </row>
    <row r="38" spans="1:6" x14ac:dyDescent="0.25">
      <c r="A38" s="378" t="s">
        <v>299</v>
      </c>
      <c r="B38" s="272" t="s">
        <v>411</v>
      </c>
      <c r="C38" s="272" t="s">
        <v>26</v>
      </c>
      <c r="D38" s="272" t="s">
        <v>387</v>
      </c>
      <c r="E38" s="379" t="s">
        <v>374</v>
      </c>
      <c r="F38" s="23" t="s">
        <v>375</v>
      </c>
    </row>
    <row r="39" spans="1:6" ht="31.5" x14ac:dyDescent="0.25">
      <c r="A39" s="378" t="s">
        <v>301</v>
      </c>
      <c r="B39" s="272" t="s">
        <v>412</v>
      </c>
      <c r="C39" s="272" t="s">
        <v>413</v>
      </c>
      <c r="D39" s="272" t="s">
        <v>373</v>
      </c>
      <c r="E39" s="379" t="s">
        <v>374</v>
      </c>
      <c r="F39" s="23" t="s">
        <v>375</v>
      </c>
    </row>
    <row r="40" spans="1:6" ht="31.5" x14ac:dyDescent="0.25">
      <c r="A40" s="378" t="s">
        <v>301</v>
      </c>
      <c r="B40" s="272" t="s">
        <v>412</v>
      </c>
      <c r="C40" s="272" t="s">
        <v>413</v>
      </c>
      <c r="D40" s="272" t="s">
        <v>387</v>
      </c>
      <c r="E40" s="379" t="s">
        <v>374</v>
      </c>
      <c r="F40" s="23" t="s">
        <v>375</v>
      </c>
    </row>
    <row r="41" spans="1:6" ht="31.5" x14ac:dyDescent="0.25">
      <c r="A41" s="378" t="s">
        <v>301</v>
      </c>
      <c r="B41" s="272" t="s">
        <v>412</v>
      </c>
      <c r="C41" s="272" t="s">
        <v>414</v>
      </c>
      <c r="D41" s="272" t="s">
        <v>373</v>
      </c>
      <c r="E41" s="379" t="s">
        <v>374</v>
      </c>
      <c r="F41" s="23" t="s">
        <v>375</v>
      </c>
    </row>
    <row r="42" spans="1:6" ht="31.5" x14ac:dyDescent="0.25">
      <c r="A42" s="378" t="s">
        <v>303</v>
      </c>
      <c r="B42" s="272" t="s">
        <v>415</v>
      </c>
      <c r="C42" s="272" t="s">
        <v>416</v>
      </c>
      <c r="D42" s="272" t="s">
        <v>373</v>
      </c>
      <c r="E42" s="379" t="s">
        <v>379</v>
      </c>
      <c r="F42" s="23" t="s">
        <v>375</v>
      </c>
    </row>
    <row r="43" spans="1:6" ht="31.5" x14ac:dyDescent="0.25">
      <c r="A43" s="378" t="s">
        <v>303</v>
      </c>
      <c r="B43" s="272" t="s">
        <v>417</v>
      </c>
      <c r="C43" s="272" t="s">
        <v>418</v>
      </c>
      <c r="D43" s="272" t="s">
        <v>373</v>
      </c>
      <c r="E43" s="379" t="s">
        <v>374</v>
      </c>
      <c r="F43" s="23" t="s">
        <v>375</v>
      </c>
    </row>
    <row r="44" spans="1:6" ht="31.5" x14ac:dyDescent="0.25">
      <c r="A44" s="378" t="s">
        <v>303</v>
      </c>
      <c r="B44" s="272" t="s">
        <v>417</v>
      </c>
      <c r="C44" s="272" t="s">
        <v>418</v>
      </c>
      <c r="D44" s="272" t="s">
        <v>387</v>
      </c>
      <c r="E44" s="379" t="s">
        <v>374</v>
      </c>
      <c r="F44" s="23" t="s">
        <v>375</v>
      </c>
    </row>
    <row r="45" spans="1:6" ht="31.5" x14ac:dyDescent="0.25">
      <c r="A45" s="378" t="s">
        <v>303</v>
      </c>
      <c r="B45" s="272" t="s">
        <v>419</v>
      </c>
      <c r="C45" s="272" t="s">
        <v>420</v>
      </c>
      <c r="D45" s="272" t="s">
        <v>373</v>
      </c>
      <c r="E45" s="379" t="s">
        <v>374</v>
      </c>
      <c r="F45" s="23" t="s">
        <v>375</v>
      </c>
    </row>
    <row r="46" spans="1:6" ht="47.25" x14ac:dyDescent="0.25">
      <c r="A46" s="378" t="s">
        <v>303</v>
      </c>
      <c r="B46" s="272" t="s">
        <v>421</v>
      </c>
      <c r="C46" s="272" t="s">
        <v>422</v>
      </c>
      <c r="D46" s="272" t="s">
        <v>373</v>
      </c>
      <c r="E46" s="379" t="s">
        <v>374</v>
      </c>
      <c r="F46" s="23" t="s">
        <v>375</v>
      </c>
    </row>
    <row r="47" spans="1:6" ht="78.75" x14ac:dyDescent="0.25">
      <c r="A47" s="378" t="s">
        <v>303</v>
      </c>
      <c r="B47" s="272" t="s">
        <v>423</v>
      </c>
      <c r="C47" s="272" t="s">
        <v>424</v>
      </c>
      <c r="D47" s="272" t="s">
        <v>373</v>
      </c>
      <c r="E47" s="379" t="s">
        <v>374</v>
      </c>
      <c r="F47" s="23" t="s">
        <v>375</v>
      </c>
    </row>
    <row r="48" spans="1:6" ht="47.25" x14ac:dyDescent="0.25">
      <c r="A48" s="378" t="s">
        <v>303</v>
      </c>
      <c r="B48" s="272" t="s">
        <v>425</v>
      </c>
      <c r="C48" s="272" t="s">
        <v>426</v>
      </c>
      <c r="D48" s="272" t="s">
        <v>373</v>
      </c>
      <c r="E48" s="379" t="s">
        <v>374</v>
      </c>
      <c r="F48" s="23" t="s">
        <v>375</v>
      </c>
    </row>
    <row r="49" spans="1:6" x14ac:dyDescent="0.25">
      <c r="A49" s="378" t="s">
        <v>303</v>
      </c>
      <c r="B49" s="272" t="s">
        <v>427</v>
      </c>
      <c r="C49" s="272" t="s">
        <v>428</v>
      </c>
      <c r="D49" s="272" t="s">
        <v>373</v>
      </c>
      <c r="E49" s="379" t="s">
        <v>374</v>
      </c>
      <c r="F49" s="23" t="s">
        <v>375</v>
      </c>
    </row>
    <row r="50" spans="1:6" ht="31.5" x14ac:dyDescent="0.25">
      <c r="A50" s="378" t="s">
        <v>303</v>
      </c>
      <c r="B50" s="272" t="s">
        <v>429</v>
      </c>
      <c r="C50" s="272" t="s">
        <v>430</v>
      </c>
      <c r="D50" s="272" t="s">
        <v>373</v>
      </c>
      <c r="E50" s="379" t="s">
        <v>374</v>
      </c>
      <c r="F50" s="23" t="s">
        <v>375</v>
      </c>
    </row>
    <row r="51" spans="1:6" ht="63" x14ac:dyDescent="0.25">
      <c r="A51" s="378" t="s">
        <v>303</v>
      </c>
      <c r="B51" s="272" t="s">
        <v>431</v>
      </c>
      <c r="C51" s="272" t="s">
        <v>432</v>
      </c>
      <c r="D51" s="272" t="s">
        <v>373</v>
      </c>
      <c r="E51" s="379" t="s">
        <v>374</v>
      </c>
      <c r="F51" s="23" t="s">
        <v>375</v>
      </c>
    </row>
    <row r="52" spans="1:6" ht="78.75" x14ac:dyDescent="0.25">
      <c r="A52" s="378" t="s">
        <v>303</v>
      </c>
      <c r="B52" s="272" t="s">
        <v>433</v>
      </c>
      <c r="C52" s="272" t="s">
        <v>434</v>
      </c>
      <c r="D52" s="272" t="s">
        <v>373</v>
      </c>
      <c r="E52" s="379" t="s">
        <v>435</v>
      </c>
      <c r="F52" s="23" t="s">
        <v>375</v>
      </c>
    </row>
    <row r="53" spans="1:6" ht="47.25" x14ac:dyDescent="0.25">
      <c r="A53" s="378" t="s">
        <v>303</v>
      </c>
      <c r="B53" s="272" t="s">
        <v>436</v>
      </c>
      <c r="C53" s="272" t="s">
        <v>437</v>
      </c>
      <c r="D53" s="272" t="s">
        <v>373</v>
      </c>
      <c r="E53" s="379" t="s">
        <v>374</v>
      </c>
      <c r="F53" s="23" t="s">
        <v>375</v>
      </c>
    </row>
    <row r="54" spans="1:6" ht="47.25" x14ac:dyDescent="0.25">
      <c r="A54" s="378" t="s">
        <v>303</v>
      </c>
      <c r="B54" s="272" t="s">
        <v>438</v>
      </c>
      <c r="C54" s="272" t="s">
        <v>439</v>
      </c>
      <c r="D54" s="272" t="s">
        <v>373</v>
      </c>
      <c r="E54" s="379" t="s">
        <v>374</v>
      </c>
      <c r="F54" s="23" t="s">
        <v>375</v>
      </c>
    </row>
    <row r="55" spans="1:6" ht="78.75" x14ac:dyDescent="0.25">
      <c r="A55" s="378" t="s">
        <v>303</v>
      </c>
      <c r="B55" s="272" t="s">
        <v>440</v>
      </c>
      <c r="C55" s="272" t="s">
        <v>441</v>
      </c>
      <c r="D55" s="272" t="s">
        <v>373</v>
      </c>
      <c r="E55" s="379" t="s">
        <v>442</v>
      </c>
      <c r="F55" s="23" t="s">
        <v>375</v>
      </c>
    </row>
    <row r="56" spans="1:6" ht="78.75" x14ac:dyDescent="0.25">
      <c r="A56" s="378" t="s">
        <v>303</v>
      </c>
      <c r="B56" s="272" t="s">
        <v>443</v>
      </c>
      <c r="C56" s="272" t="s">
        <v>444</v>
      </c>
      <c r="D56" s="272" t="s">
        <v>373</v>
      </c>
      <c r="E56" s="379" t="s">
        <v>374</v>
      </c>
      <c r="F56" s="23" t="s">
        <v>375</v>
      </c>
    </row>
    <row r="57" spans="1:6" ht="31.5" x14ac:dyDescent="0.25">
      <c r="A57" s="378" t="s">
        <v>303</v>
      </c>
      <c r="B57" s="272" t="s">
        <v>445</v>
      </c>
      <c r="C57" s="272" t="s">
        <v>446</v>
      </c>
      <c r="D57" s="272" t="s">
        <v>373</v>
      </c>
      <c r="E57" s="379" t="s">
        <v>374</v>
      </c>
      <c r="F57" s="23" t="s">
        <v>375</v>
      </c>
    </row>
    <row r="58" spans="1:6" ht="31.5" x14ac:dyDescent="0.25">
      <c r="A58" s="378" t="s">
        <v>303</v>
      </c>
      <c r="B58" s="272" t="s">
        <v>445</v>
      </c>
      <c r="C58" s="272" t="s">
        <v>446</v>
      </c>
      <c r="D58" s="272" t="s">
        <v>387</v>
      </c>
      <c r="E58" s="379" t="s">
        <v>374</v>
      </c>
      <c r="F58" s="23" t="s">
        <v>375</v>
      </c>
    </row>
    <row r="59" spans="1:6" ht="47.25" x14ac:dyDescent="0.25">
      <c r="A59" s="378" t="s">
        <v>303</v>
      </c>
      <c r="B59" s="272" t="s">
        <v>447</v>
      </c>
      <c r="C59" s="272" t="s">
        <v>448</v>
      </c>
      <c r="D59" s="272" t="s">
        <v>373</v>
      </c>
      <c r="E59" s="379" t="s">
        <v>379</v>
      </c>
      <c r="F59" s="23" t="s">
        <v>375</v>
      </c>
    </row>
    <row r="60" spans="1:6" ht="47.25" x14ac:dyDescent="0.25">
      <c r="A60" s="378" t="s">
        <v>303</v>
      </c>
      <c r="B60" s="272" t="s">
        <v>447</v>
      </c>
      <c r="C60" s="272" t="s">
        <v>448</v>
      </c>
      <c r="D60" s="272" t="s">
        <v>387</v>
      </c>
      <c r="E60" s="379" t="s">
        <v>379</v>
      </c>
      <c r="F60" s="23" t="s">
        <v>375</v>
      </c>
    </row>
    <row r="61" spans="1:6" ht="47.25" x14ac:dyDescent="0.25">
      <c r="A61" s="378" t="s">
        <v>303</v>
      </c>
      <c r="B61" s="272" t="s">
        <v>449</v>
      </c>
      <c r="C61" s="272" t="s">
        <v>450</v>
      </c>
      <c r="D61" s="272" t="s">
        <v>373</v>
      </c>
      <c r="E61" s="379" t="s">
        <v>435</v>
      </c>
      <c r="F61" s="23" t="s">
        <v>375</v>
      </c>
    </row>
    <row r="62" spans="1:6" ht="94.5" x14ac:dyDescent="0.25">
      <c r="A62" s="378" t="s">
        <v>303</v>
      </c>
      <c r="B62" s="272" t="s">
        <v>451</v>
      </c>
      <c r="C62" s="272" t="s">
        <v>452</v>
      </c>
      <c r="D62" s="272" t="s">
        <v>373</v>
      </c>
      <c r="E62" s="379" t="s">
        <v>453</v>
      </c>
      <c r="F62" s="23" t="s">
        <v>375</v>
      </c>
    </row>
    <row r="63" spans="1:6" ht="63" x14ac:dyDescent="0.25">
      <c r="A63" s="378" t="s">
        <v>303</v>
      </c>
      <c r="B63" s="272" t="s">
        <v>454</v>
      </c>
      <c r="C63" s="272" t="s">
        <v>455</v>
      </c>
      <c r="D63" s="272" t="s">
        <v>373</v>
      </c>
      <c r="E63" s="379" t="s">
        <v>435</v>
      </c>
      <c r="F63" s="23" t="s">
        <v>375</v>
      </c>
    </row>
    <row r="64" spans="1:6" ht="63" x14ac:dyDescent="0.25">
      <c r="A64" s="378" t="s">
        <v>303</v>
      </c>
      <c r="B64" s="272" t="s">
        <v>456</v>
      </c>
      <c r="C64" s="272" t="s">
        <v>457</v>
      </c>
      <c r="D64" s="272" t="s">
        <v>373</v>
      </c>
      <c r="E64" s="379" t="s">
        <v>379</v>
      </c>
      <c r="F64" s="23" t="s">
        <v>375</v>
      </c>
    </row>
    <row r="65" spans="1:6" ht="63" x14ac:dyDescent="0.25">
      <c r="A65" s="378" t="s">
        <v>303</v>
      </c>
      <c r="B65" s="272" t="s">
        <v>458</v>
      </c>
      <c r="C65" s="272" t="s">
        <v>459</v>
      </c>
      <c r="D65" s="272" t="s">
        <v>373</v>
      </c>
      <c r="E65" s="379" t="s">
        <v>374</v>
      </c>
      <c r="F65" s="23" t="s">
        <v>375</v>
      </c>
    </row>
    <row r="66" spans="1:6" ht="63" x14ac:dyDescent="0.25">
      <c r="A66" s="378" t="s">
        <v>303</v>
      </c>
      <c r="B66" s="272" t="s">
        <v>460</v>
      </c>
      <c r="C66" s="272" t="s">
        <v>461</v>
      </c>
      <c r="D66" s="272" t="s">
        <v>373</v>
      </c>
      <c r="E66" s="379" t="s">
        <v>442</v>
      </c>
      <c r="F66" s="23" t="s">
        <v>375</v>
      </c>
    </row>
    <row r="67" spans="1:6" ht="63" x14ac:dyDescent="0.25">
      <c r="A67" s="378" t="s">
        <v>303</v>
      </c>
      <c r="B67" s="272" t="s">
        <v>454</v>
      </c>
      <c r="C67" s="272" t="s">
        <v>462</v>
      </c>
      <c r="D67" s="272" t="s">
        <v>373</v>
      </c>
      <c r="E67" s="379" t="s">
        <v>442</v>
      </c>
      <c r="F67" s="23" t="s">
        <v>375</v>
      </c>
    </row>
    <row r="68" spans="1:6" ht="63" x14ac:dyDescent="0.25">
      <c r="A68" s="378" t="s">
        <v>303</v>
      </c>
      <c r="B68" s="272" t="s">
        <v>463</v>
      </c>
      <c r="C68" s="272" t="s">
        <v>464</v>
      </c>
      <c r="D68" s="272" t="s">
        <v>373</v>
      </c>
      <c r="E68" s="379" t="s">
        <v>442</v>
      </c>
      <c r="F68" s="23" t="s">
        <v>375</v>
      </c>
    </row>
    <row r="69" spans="1:6" ht="63" x14ac:dyDescent="0.25">
      <c r="A69" s="378" t="s">
        <v>303</v>
      </c>
      <c r="B69" s="272" t="s">
        <v>465</v>
      </c>
      <c r="C69" s="272" t="s">
        <v>466</v>
      </c>
      <c r="D69" s="272" t="s">
        <v>373</v>
      </c>
      <c r="E69" s="379" t="s">
        <v>442</v>
      </c>
      <c r="F69" s="23" t="s">
        <v>375</v>
      </c>
    </row>
    <row r="70" spans="1:6" ht="63" x14ac:dyDescent="0.25">
      <c r="A70" s="378" t="s">
        <v>303</v>
      </c>
      <c r="B70" s="272" t="s">
        <v>467</v>
      </c>
      <c r="C70" s="272" t="s">
        <v>468</v>
      </c>
      <c r="D70" s="272" t="s">
        <v>373</v>
      </c>
      <c r="E70" s="379" t="s">
        <v>469</v>
      </c>
      <c r="F70" s="23" t="s">
        <v>375</v>
      </c>
    </row>
    <row r="71" spans="1:6" ht="63" x14ac:dyDescent="0.25">
      <c r="A71" s="378" t="s">
        <v>303</v>
      </c>
      <c r="B71" s="272" t="s">
        <v>470</v>
      </c>
      <c r="C71" s="272" t="s">
        <v>471</v>
      </c>
      <c r="D71" s="272" t="s">
        <v>373</v>
      </c>
      <c r="E71" s="379" t="s">
        <v>469</v>
      </c>
      <c r="F71" s="23" t="s">
        <v>375</v>
      </c>
    </row>
    <row r="72" spans="1:6" ht="63" x14ac:dyDescent="0.25">
      <c r="A72" s="378" t="s">
        <v>303</v>
      </c>
      <c r="B72" s="272" t="s">
        <v>472</v>
      </c>
      <c r="C72" s="272" t="s">
        <v>473</v>
      </c>
      <c r="D72" s="272" t="s">
        <v>373</v>
      </c>
      <c r="E72" s="379" t="s">
        <v>435</v>
      </c>
      <c r="F72" s="23" t="s">
        <v>375</v>
      </c>
    </row>
    <row r="73" spans="1:6" ht="78.75" x14ac:dyDescent="0.25">
      <c r="A73" s="378" t="s">
        <v>303</v>
      </c>
      <c r="B73" s="272" t="s">
        <v>474</v>
      </c>
      <c r="C73" s="272" t="s">
        <v>475</v>
      </c>
      <c r="D73" s="272" t="s">
        <v>373</v>
      </c>
      <c r="E73" s="379" t="s">
        <v>435</v>
      </c>
      <c r="F73" s="23" t="s">
        <v>375</v>
      </c>
    </row>
    <row r="74" spans="1:6" ht="110.25" x14ac:dyDescent="0.25">
      <c r="A74" s="378" t="s">
        <v>303</v>
      </c>
      <c r="B74" s="272" t="s">
        <v>474</v>
      </c>
      <c r="C74" s="272" t="s">
        <v>476</v>
      </c>
      <c r="D74" s="272" t="s">
        <v>373</v>
      </c>
      <c r="E74" s="379" t="s">
        <v>477</v>
      </c>
      <c r="F74" s="23" t="s">
        <v>375</v>
      </c>
    </row>
    <row r="75" spans="1:6" ht="110.25" x14ac:dyDescent="0.25">
      <c r="A75" s="378" t="s">
        <v>303</v>
      </c>
      <c r="B75" s="272" t="s">
        <v>474</v>
      </c>
      <c r="C75" s="272" t="s">
        <v>478</v>
      </c>
      <c r="D75" s="272" t="s">
        <v>373</v>
      </c>
      <c r="E75" s="379" t="s">
        <v>453</v>
      </c>
      <c r="F75" s="23" t="s">
        <v>375</v>
      </c>
    </row>
    <row r="76" spans="1:6" ht="78.75" x14ac:dyDescent="0.25">
      <c r="A76" s="378" t="s">
        <v>303</v>
      </c>
      <c r="B76" s="272" t="s">
        <v>479</v>
      </c>
      <c r="C76" s="272" t="s">
        <v>480</v>
      </c>
      <c r="D76" s="272" t="s">
        <v>373</v>
      </c>
      <c r="E76" s="379" t="s">
        <v>374</v>
      </c>
      <c r="F76" s="23" t="s">
        <v>375</v>
      </c>
    </row>
    <row r="77" spans="1:6" ht="94.5" x14ac:dyDescent="0.25">
      <c r="A77" s="378" t="s">
        <v>303</v>
      </c>
      <c r="B77" s="272" t="s">
        <v>481</v>
      </c>
      <c r="C77" s="272" t="s">
        <v>482</v>
      </c>
      <c r="D77" s="272" t="s">
        <v>373</v>
      </c>
      <c r="E77" s="379" t="s">
        <v>435</v>
      </c>
      <c r="F77" s="23" t="s">
        <v>375</v>
      </c>
    </row>
    <row r="78" spans="1:6" ht="63" x14ac:dyDescent="0.25">
      <c r="A78" s="378" t="s">
        <v>303</v>
      </c>
      <c r="B78" s="272" t="s">
        <v>483</v>
      </c>
      <c r="C78" s="272" t="s">
        <v>484</v>
      </c>
      <c r="D78" s="272" t="s">
        <v>373</v>
      </c>
      <c r="E78" s="379" t="s">
        <v>374</v>
      </c>
      <c r="F78" s="23" t="s">
        <v>375</v>
      </c>
    </row>
    <row r="79" spans="1:6" ht="63" x14ac:dyDescent="0.25">
      <c r="A79" s="378" t="s">
        <v>303</v>
      </c>
      <c r="B79" s="272" t="s">
        <v>485</v>
      </c>
      <c r="C79" s="272" t="s">
        <v>486</v>
      </c>
      <c r="D79" s="272" t="s">
        <v>373</v>
      </c>
      <c r="E79" s="379" t="s">
        <v>374</v>
      </c>
      <c r="F79" s="23" t="s">
        <v>375</v>
      </c>
    </row>
    <row r="80" spans="1:6" ht="94.5" x14ac:dyDescent="0.25">
      <c r="A80" s="378" t="s">
        <v>303</v>
      </c>
      <c r="B80" s="272" t="s">
        <v>481</v>
      </c>
      <c r="C80" s="272" t="s">
        <v>487</v>
      </c>
      <c r="D80" s="272" t="s">
        <v>373</v>
      </c>
      <c r="E80" s="379" t="s">
        <v>442</v>
      </c>
      <c r="F80" s="23" t="s">
        <v>375</v>
      </c>
    </row>
    <row r="81" spans="1:6" ht="63" x14ac:dyDescent="0.25">
      <c r="A81" s="378" t="s">
        <v>303</v>
      </c>
      <c r="B81" s="272" t="s">
        <v>488</v>
      </c>
      <c r="C81" s="272" t="s">
        <v>489</v>
      </c>
      <c r="D81" s="272" t="s">
        <v>373</v>
      </c>
      <c r="E81" s="379" t="s">
        <v>374</v>
      </c>
      <c r="F81" s="23" t="s">
        <v>375</v>
      </c>
    </row>
    <row r="82" spans="1:6" ht="63" x14ac:dyDescent="0.25">
      <c r="A82" s="378" t="s">
        <v>303</v>
      </c>
      <c r="B82" s="272" t="s">
        <v>490</v>
      </c>
      <c r="C82" s="272" t="s">
        <v>491</v>
      </c>
      <c r="D82" s="272" t="s">
        <v>373</v>
      </c>
      <c r="E82" s="379" t="s">
        <v>374</v>
      </c>
      <c r="F82" s="23" t="s">
        <v>375</v>
      </c>
    </row>
    <row r="83" spans="1:6" ht="63" x14ac:dyDescent="0.25">
      <c r="A83" s="378" t="s">
        <v>303</v>
      </c>
      <c r="B83" s="272" t="s">
        <v>492</v>
      </c>
      <c r="C83" s="272" t="s">
        <v>493</v>
      </c>
      <c r="D83" s="272" t="s">
        <v>373</v>
      </c>
      <c r="E83" s="379" t="s">
        <v>374</v>
      </c>
      <c r="F83" s="23" t="s">
        <v>375</v>
      </c>
    </row>
    <row r="84" spans="1:6" ht="63" x14ac:dyDescent="0.25">
      <c r="A84" s="378" t="s">
        <v>303</v>
      </c>
      <c r="B84" s="272" t="s">
        <v>494</v>
      </c>
      <c r="C84" s="272" t="s">
        <v>495</v>
      </c>
      <c r="D84" s="272" t="s">
        <v>373</v>
      </c>
      <c r="E84" s="379" t="s">
        <v>374</v>
      </c>
      <c r="F84" s="23" t="s">
        <v>375</v>
      </c>
    </row>
    <row r="85" spans="1:6" x14ac:dyDescent="0.25">
      <c r="A85" s="378" t="s">
        <v>303</v>
      </c>
      <c r="B85" s="272" t="s">
        <v>496</v>
      </c>
      <c r="C85" s="272" t="s">
        <v>497</v>
      </c>
      <c r="D85" s="272" t="s">
        <v>373</v>
      </c>
      <c r="E85" s="379" t="s">
        <v>374</v>
      </c>
      <c r="F85" s="23" t="s">
        <v>375</v>
      </c>
    </row>
    <row r="86" spans="1:6" ht="47.25" x14ac:dyDescent="0.25">
      <c r="A86" s="378" t="s">
        <v>303</v>
      </c>
      <c r="B86" s="272" t="s">
        <v>498</v>
      </c>
      <c r="C86" s="272" t="s">
        <v>499</v>
      </c>
      <c r="D86" s="272" t="s">
        <v>373</v>
      </c>
      <c r="E86" s="379" t="s">
        <v>374</v>
      </c>
      <c r="F86" s="23" t="s">
        <v>375</v>
      </c>
    </row>
    <row r="87" spans="1:6" ht="63" x14ac:dyDescent="0.25">
      <c r="A87" s="378" t="s">
        <v>303</v>
      </c>
      <c r="B87" s="272" t="s">
        <v>500</v>
      </c>
      <c r="C87" s="272" t="s">
        <v>501</v>
      </c>
      <c r="D87" s="272" t="s">
        <v>373</v>
      </c>
      <c r="E87" s="379" t="s">
        <v>374</v>
      </c>
      <c r="F87" s="23" t="s">
        <v>375</v>
      </c>
    </row>
    <row r="88" spans="1:6" ht="31.5" x14ac:dyDescent="0.25">
      <c r="A88" s="378" t="s">
        <v>303</v>
      </c>
      <c r="B88" s="272" t="s">
        <v>502</v>
      </c>
      <c r="C88" s="272" t="s">
        <v>503</v>
      </c>
      <c r="D88" s="272" t="s">
        <v>373</v>
      </c>
      <c r="E88" s="379" t="s">
        <v>374</v>
      </c>
      <c r="F88" s="23" t="s">
        <v>375</v>
      </c>
    </row>
    <row r="89" spans="1:6" ht="31.5" x14ac:dyDescent="0.25">
      <c r="A89" s="378" t="s">
        <v>303</v>
      </c>
      <c r="B89" s="272" t="s">
        <v>504</v>
      </c>
      <c r="C89" s="272" t="s">
        <v>505</v>
      </c>
      <c r="D89" s="272" t="s">
        <v>373</v>
      </c>
      <c r="E89" s="379" t="s">
        <v>374</v>
      </c>
      <c r="F89" s="23" t="s">
        <v>375</v>
      </c>
    </row>
    <row r="90" spans="1:6" ht="63" x14ac:dyDescent="0.25">
      <c r="A90" s="378" t="s">
        <v>303</v>
      </c>
      <c r="B90" s="272" t="s">
        <v>500</v>
      </c>
      <c r="C90" s="272" t="s">
        <v>506</v>
      </c>
      <c r="D90" s="272" t="s">
        <v>373</v>
      </c>
      <c r="E90" s="379" t="s">
        <v>442</v>
      </c>
      <c r="F90" s="23" t="s">
        <v>375</v>
      </c>
    </row>
    <row r="91" spans="1:6" ht="31.5" x14ac:dyDescent="0.25">
      <c r="A91" s="378" t="s">
        <v>303</v>
      </c>
      <c r="B91" s="272" t="s">
        <v>507</v>
      </c>
      <c r="C91" s="272" t="s">
        <v>508</v>
      </c>
      <c r="D91" s="272" t="s">
        <v>373</v>
      </c>
      <c r="E91" s="379" t="s">
        <v>374</v>
      </c>
      <c r="F91" s="23" t="s">
        <v>375</v>
      </c>
    </row>
    <row r="92" spans="1:6" ht="63" x14ac:dyDescent="0.25">
      <c r="A92" s="378" t="s">
        <v>303</v>
      </c>
      <c r="B92" s="272" t="s">
        <v>509</v>
      </c>
      <c r="C92" s="272" t="s">
        <v>510</v>
      </c>
      <c r="D92" s="272" t="s">
        <v>373</v>
      </c>
      <c r="E92" s="379" t="s">
        <v>374</v>
      </c>
      <c r="F92" s="23" t="s">
        <v>375</v>
      </c>
    </row>
    <row r="93" spans="1:6" x14ac:dyDescent="0.25">
      <c r="A93" s="378" t="s">
        <v>303</v>
      </c>
      <c r="B93" s="272" t="s">
        <v>511</v>
      </c>
      <c r="C93" s="272" t="s">
        <v>512</v>
      </c>
      <c r="D93" s="272" t="s">
        <v>373</v>
      </c>
      <c r="E93" s="379" t="s">
        <v>374</v>
      </c>
      <c r="F93" s="23" t="s">
        <v>375</v>
      </c>
    </row>
    <row r="94" spans="1:6" x14ac:dyDescent="0.25">
      <c r="A94" s="378" t="s">
        <v>303</v>
      </c>
      <c r="B94" s="272" t="s">
        <v>511</v>
      </c>
      <c r="C94" s="272" t="s">
        <v>512</v>
      </c>
      <c r="D94" s="272" t="s">
        <v>387</v>
      </c>
      <c r="E94" s="379" t="s">
        <v>374</v>
      </c>
      <c r="F94" s="23" t="s">
        <v>375</v>
      </c>
    </row>
    <row r="95" spans="1:6" x14ac:dyDescent="0.25">
      <c r="A95" s="378" t="s">
        <v>303</v>
      </c>
      <c r="B95" s="272" t="s">
        <v>513</v>
      </c>
      <c r="C95" s="272" t="s">
        <v>514</v>
      </c>
      <c r="D95" s="272" t="s">
        <v>373</v>
      </c>
      <c r="E95" s="379" t="s">
        <v>374</v>
      </c>
      <c r="F95" s="23" t="s">
        <v>375</v>
      </c>
    </row>
    <row r="96" spans="1:6" x14ac:dyDescent="0.25">
      <c r="A96" s="380" t="s">
        <v>303</v>
      </c>
      <c r="B96" s="380" t="s">
        <v>515</v>
      </c>
      <c r="C96" s="380" t="s">
        <v>516</v>
      </c>
      <c r="D96" s="380" t="s">
        <v>373</v>
      </c>
      <c r="E96" s="381" t="s">
        <v>374</v>
      </c>
      <c r="F96" s="23" t="s">
        <v>375</v>
      </c>
    </row>
    <row r="97" spans="1:6" x14ac:dyDescent="0.25">
      <c r="A97" s="380" t="s">
        <v>303</v>
      </c>
      <c r="B97" s="380" t="s">
        <v>515</v>
      </c>
      <c r="C97" s="380" t="s">
        <v>516</v>
      </c>
      <c r="D97" s="380" t="s">
        <v>387</v>
      </c>
      <c r="E97" s="381" t="s">
        <v>374</v>
      </c>
      <c r="F97" s="23" t="s">
        <v>375</v>
      </c>
    </row>
    <row r="98" spans="1:6" x14ac:dyDescent="0.25">
      <c r="A98" s="13" t="s">
        <v>305</v>
      </c>
      <c r="B98" s="13" t="s">
        <v>517</v>
      </c>
      <c r="C98" s="13" t="s">
        <v>518</v>
      </c>
      <c r="D98" s="13" t="s">
        <v>373</v>
      </c>
      <c r="E98" s="382" t="s">
        <v>374</v>
      </c>
      <c r="F98" s="383" t="s">
        <v>375</v>
      </c>
    </row>
    <row r="99" spans="1:6" x14ac:dyDescent="0.25">
      <c r="A99" s="1"/>
      <c r="B99" s="1"/>
      <c r="C99" s="1"/>
      <c r="D99" s="1"/>
      <c r="E99" s="1"/>
      <c r="F99" s="1"/>
    </row>
    <row r="100" spans="1:6" ht="16.5" thickBot="1" x14ac:dyDescent="0.3">
      <c r="A100" s="377" t="s">
        <v>50</v>
      </c>
      <c r="B100" s="384"/>
      <c r="C100" s="384"/>
      <c r="D100" s="384"/>
      <c r="E100" s="384"/>
      <c r="F100" s="384"/>
    </row>
    <row r="101" spans="1:6" ht="32.25" thickBot="1" x14ac:dyDescent="0.3">
      <c r="A101" s="77" t="s">
        <v>52</v>
      </c>
      <c r="B101" s="94" t="s">
        <v>80</v>
      </c>
      <c r="C101" s="94" t="s">
        <v>132</v>
      </c>
      <c r="D101" s="94" t="s">
        <v>128</v>
      </c>
      <c r="E101" s="94" t="s">
        <v>107</v>
      </c>
      <c r="F101" s="95" t="s">
        <v>108</v>
      </c>
    </row>
    <row r="102" spans="1:6" ht="31.5" x14ac:dyDescent="0.25">
      <c r="A102" s="378" t="s">
        <v>295</v>
      </c>
      <c r="B102" s="272" t="s">
        <v>376</v>
      </c>
      <c r="C102" s="272" t="s">
        <v>376</v>
      </c>
      <c r="D102" s="272" t="s">
        <v>373</v>
      </c>
      <c r="E102" s="379" t="s">
        <v>374</v>
      </c>
      <c r="F102" s="23" t="s">
        <v>519</v>
      </c>
    </row>
    <row r="103" spans="1:6" x14ac:dyDescent="0.25">
      <c r="A103" s="378" t="s">
        <v>295</v>
      </c>
      <c r="B103" s="272" t="s">
        <v>377</v>
      </c>
      <c r="C103" s="272" t="s">
        <v>377</v>
      </c>
      <c r="D103" s="272" t="s">
        <v>373</v>
      </c>
      <c r="E103" s="379" t="s">
        <v>374</v>
      </c>
      <c r="F103" s="23" t="s">
        <v>519</v>
      </c>
    </row>
    <row r="104" spans="1:6" ht="47.25" x14ac:dyDescent="0.25">
      <c r="A104" s="378" t="s">
        <v>297</v>
      </c>
      <c r="B104" s="272" t="s">
        <v>520</v>
      </c>
      <c r="C104" s="272" t="s">
        <v>521</v>
      </c>
      <c r="D104" s="272" t="s">
        <v>373</v>
      </c>
      <c r="E104" s="379" t="s">
        <v>374</v>
      </c>
      <c r="F104" s="23" t="s">
        <v>519</v>
      </c>
    </row>
    <row r="105" spans="1:6" ht="47.25" x14ac:dyDescent="0.25">
      <c r="A105" s="378" t="s">
        <v>297</v>
      </c>
      <c r="B105" s="272" t="s">
        <v>520</v>
      </c>
      <c r="C105" s="272" t="s">
        <v>522</v>
      </c>
      <c r="D105" s="272" t="s">
        <v>373</v>
      </c>
      <c r="E105" s="379" t="s">
        <v>374</v>
      </c>
      <c r="F105" s="23" t="s">
        <v>519</v>
      </c>
    </row>
    <row r="106" spans="1:6" ht="47.25" x14ac:dyDescent="0.25">
      <c r="A106" s="378" t="s">
        <v>297</v>
      </c>
      <c r="B106" s="272" t="s">
        <v>520</v>
      </c>
      <c r="C106" s="272" t="s">
        <v>523</v>
      </c>
      <c r="D106" s="272" t="s">
        <v>373</v>
      </c>
      <c r="E106" s="379" t="s">
        <v>374</v>
      </c>
      <c r="F106" s="23" t="s">
        <v>519</v>
      </c>
    </row>
    <row r="107" spans="1:6" ht="47.25" x14ac:dyDescent="0.25">
      <c r="A107" s="378" t="s">
        <v>297</v>
      </c>
      <c r="B107" s="272" t="s">
        <v>520</v>
      </c>
      <c r="C107" s="272" t="s">
        <v>524</v>
      </c>
      <c r="D107" s="272" t="s">
        <v>373</v>
      </c>
      <c r="E107" s="379" t="s">
        <v>374</v>
      </c>
      <c r="F107" s="23" t="s">
        <v>519</v>
      </c>
    </row>
    <row r="108" spans="1:6" ht="47.25" x14ac:dyDescent="0.25">
      <c r="A108" s="378" t="s">
        <v>297</v>
      </c>
      <c r="B108" s="272" t="s">
        <v>520</v>
      </c>
      <c r="C108" s="272" t="s">
        <v>525</v>
      </c>
      <c r="D108" s="272" t="s">
        <v>373</v>
      </c>
      <c r="E108" s="379" t="s">
        <v>374</v>
      </c>
      <c r="F108" s="23" t="s">
        <v>519</v>
      </c>
    </row>
    <row r="109" spans="1:6" ht="47.25" x14ac:dyDescent="0.25">
      <c r="A109" s="378" t="s">
        <v>297</v>
      </c>
      <c r="B109" s="272" t="s">
        <v>520</v>
      </c>
      <c r="C109" s="272" t="s">
        <v>526</v>
      </c>
      <c r="D109" s="272" t="s">
        <v>373</v>
      </c>
      <c r="E109" s="379" t="s">
        <v>374</v>
      </c>
      <c r="F109" s="23" t="s">
        <v>519</v>
      </c>
    </row>
    <row r="110" spans="1:6" x14ac:dyDescent="0.25">
      <c r="A110" s="378" t="s">
        <v>297</v>
      </c>
      <c r="B110" s="272" t="s">
        <v>378</v>
      </c>
      <c r="C110" s="272" t="s">
        <v>527</v>
      </c>
      <c r="D110" s="272" t="s">
        <v>373</v>
      </c>
      <c r="E110" s="379" t="s">
        <v>374</v>
      </c>
      <c r="F110" s="23" t="s">
        <v>519</v>
      </c>
    </row>
    <row r="111" spans="1:6" ht="47.25" x14ac:dyDescent="0.25">
      <c r="A111" s="378" t="s">
        <v>297</v>
      </c>
      <c r="B111" s="272" t="s">
        <v>378</v>
      </c>
      <c r="C111" s="272" t="s">
        <v>528</v>
      </c>
      <c r="D111" s="272" t="s">
        <v>373</v>
      </c>
      <c r="E111" s="379" t="s">
        <v>374</v>
      </c>
      <c r="F111" s="23" t="s">
        <v>519</v>
      </c>
    </row>
    <row r="112" spans="1:6" ht="47.25" x14ac:dyDescent="0.25">
      <c r="A112" s="378" t="s">
        <v>297</v>
      </c>
      <c r="B112" s="272" t="s">
        <v>378</v>
      </c>
      <c r="C112" s="272" t="s">
        <v>528</v>
      </c>
      <c r="D112" s="272" t="s">
        <v>373</v>
      </c>
      <c r="E112" s="379" t="s">
        <v>379</v>
      </c>
      <c r="F112" s="23" t="s">
        <v>519</v>
      </c>
    </row>
    <row r="113" spans="1:6" ht="47.25" x14ac:dyDescent="0.25">
      <c r="A113" s="378" t="s">
        <v>297</v>
      </c>
      <c r="B113" s="272" t="s">
        <v>378</v>
      </c>
      <c r="C113" s="272" t="s">
        <v>529</v>
      </c>
      <c r="D113" s="272" t="s">
        <v>373</v>
      </c>
      <c r="E113" s="379" t="s">
        <v>374</v>
      </c>
      <c r="F113" s="23" t="s">
        <v>519</v>
      </c>
    </row>
    <row r="114" spans="1:6" ht="47.25" x14ac:dyDescent="0.25">
      <c r="A114" s="378" t="s">
        <v>297</v>
      </c>
      <c r="B114" s="272" t="s">
        <v>378</v>
      </c>
      <c r="C114" s="272" t="s">
        <v>530</v>
      </c>
      <c r="D114" s="272" t="s">
        <v>373</v>
      </c>
      <c r="E114" s="379" t="s">
        <v>374</v>
      </c>
      <c r="F114" s="23" t="s">
        <v>519</v>
      </c>
    </row>
    <row r="115" spans="1:6" ht="47.25" x14ac:dyDescent="0.25">
      <c r="A115" s="378" t="s">
        <v>297</v>
      </c>
      <c r="B115" s="272" t="s">
        <v>378</v>
      </c>
      <c r="C115" s="272" t="s">
        <v>530</v>
      </c>
      <c r="D115" s="272" t="s">
        <v>373</v>
      </c>
      <c r="E115" s="379" t="s">
        <v>379</v>
      </c>
      <c r="F115" s="23" t="s">
        <v>519</v>
      </c>
    </row>
    <row r="116" spans="1:6" ht="47.25" x14ac:dyDescent="0.25">
      <c r="A116" s="378" t="s">
        <v>297</v>
      </c>
      <c r="B116" s="272" t="s">
        <v>380</v>
      </c>
      <c r="C116" s="272" t="s">
        <v>531</v>
      </c>
      <c r="D116" s="272" t="s">
        <v>373</v>
      </c>
      <c r="E116" s="379" t="s">
        <v>374</v>
      </c>
      <c r="F116" s="23" t="s">
        <v>519</v>
      </c>
    </row>
    <row r="117" spans="1:6" ht="78.75" x14ac:dyDescent="0.25">
      <c r="A117" s="378" t="s">
        <v>297</v>
      </c>
      <c r="B117" s="272" t="s">
        <v>382</v>
      </c>
      <c r="C117" s="272" t="s">
        <v>382</v>
      </c>
      <c r="D117" s="272" t="s">
        <v>373</v>
      </c>
      <c r="E117" s="379" t="s">
        <v>374</v>
      </c>
      <c r="F117" s="23" t="s">
        <v>519</v>
      </c>
    </row>
    <row r="118" spans="1:6" ht="78.75" x14ac:dyDescent="0.25">
      <c r="A118" s="378" t="s">
        <v>297</v>
      </c>
      <c r="B118" s="272" t="s">
        <v>382</v>
      </c>
      <c r="C118" s="272" t="s">
        <v>382</v>
      </c>
      <c r="D118" s="272" t="s">
        <v>373</v>
      </c>
      <c r="E118" s="379" t="s">
        <v>379</v>
      </c>
      <c r="F118" s="23" t="s">
        <v>519</v>
      </c>
    </row>
    <row r="119" spans="1:6" ht="31.5" x14ac:dyDescent="0.25">
      <c r="A119" s="378" t="s">
        <v>297</v>
      </c>
      <c r="B119" s="272" t="s">
        <v>383</v>
      </c>
      <c r="C119" s="272" t="s">
        <v>532</v>
      </c>
      <c r="D119" s="272" t="s">
        <v>373</v>
      </c>
      <c r="E119" s="379" t="s">
        <v>374</v>
      </c>
      <c r="F119" s="23" t="s">
        <v>519</v>
      </c>
    </row>
    <row r="120" spans="1:6" ht="31.5" x14ac:dyDescent="0.25">
      <c r="A120" s="378" t="s">
        <v>297</v>
      </c>
      <c r="B120" s="272" t="s">
        <v>383</v>
      </c>
      <c r="C120" s="272" t="s">
        <v>533</v>
      </c>
      <c r="D120" s="272" t="s">
        <v>373</v>
      </c>
      <c r="E120" s="379" t="s">
        <v>374</v>
      </c>
      <c r="F120" s="23" t="s">
        <v>519</v>
      </c>
    </row>
    <row r="121" spans="1:6" ht="31.5" x14ac:dyDescent="0.25">
      <c r="A121" s="378" t="s">
        <v>297</v>
      </c>
      <c r="B121" s="272" t="s">
        <v>383</v>
      </c>
      <c r="C121" s="272" t="s">
        <v>533</v>
      </c>
      <c r="D121" s="272" t="s">
        <v>373</v>
      </c>
      <c r="E121" s="379" t="s">
        <v>379</v>
      </c>
      <c r="F121" s="23" t="s">
        <v>519</v>
      </c>
    </row>
    <row r="122" spans="1:6" x14ac:dyDescent="0.25">
      <c r="A122" s="378" t="s">
        <v>297</v>
      </c>
      <c r="B122" s="272" t="s">
        <v>383</v>
      </c>
      <c r="C122" s="272" t="s">
        <v>534</v>
      </c>
      <c r="D122" s="272" t="s">
        <v>373</v>
      </c>
      <c r="E122" s="379" t="s">
        <v>374</v>
      </c>
      <c r="F122" s="23" t="s">
        <v>519</v>
      </c>
    </row>
    <row r="123" spans="1:6" ht="31.5" x14ac:dyDescent="0.25">
      <c r="A123" s="378" t="s">
        <v>297</v>
      </c>
      <c r="B123" s="272" t="s">
        <v>383</v>
      </c>
      <c r="C123" s="272" t="s">
        <v>535</v>
      </c>
      <c r="D123" s="272" t="s">
        <v>373</v>
      </c>
      <c r="E123" s="379" t="s">
        <v>374</v>
      </c>
      <c r="F123" s="23" t="s">
        <v>519</v>
      </c>
    </row>
    <row r="124" spans="1:6" ht="31.5" x14ac:dyDescent="0.25">
      <c r="A124" s="378" t="s">
        <v>297</v>
      </c>
      <c r="B124" s="272" t="s">
        <v>383</v>
      </c>
      <c r="C124" s="272" t="s">
        <v>536</v>
      </c>
      <c r="D124" s="272" t="s">
        <v>373</v>
      </c>
      <c r="E124" s="379" t="s">
        <v>374</v>
      </c>
      <c r="F124" s="23" t="s">
        <v>519</v>
      </c>
    </row>
    <row r="125" spans="1:6" ht="47.25" x14ac:dyDescent="0.25">
      <c r="A125" s="378" t="s">
        <v>297</v>
      </c>
      <c r="B125" s="272" t="s">
        <v>384</v>
      </c>
      <c r="C125" s="272" t="s">
        <v>537</v>
      </c>
      <c r="D125" s="272" t="s">
        <v>373</v>
      </c>
      <c r="E125" s="379" t="s">
        <v>374</v>
      </c>
      <c r="F125" s="23" t="s">
        <v>519</v>
      </c>
    </row>
    <row r="126" spans="1:6" ht="47.25" x14ac:dyDescent="0.25">
      <c r="A126" s="378" t="s">
        <v>297</v>
      </c>
      <c r="B126" s="272" t="s">
        <v>384</v>
      </c>
      <c r="C126" s="272" t="s">
        <v>537</v>
      </c>
      <c r="D126" s="272" t="s">
        <v>373</v>
      </c>
      <c r="E126" s="379" t="s">
        <v>379</v>
      </c>
      <c r="F126" s="23" t="s">
        <v>519</v>
      </c>
    </row>
    <row r="127" spans="1:6" ht="47.25" x14ac:dyDescent="0.25">
      <c r="A127" s="378" t="s">
        <v>297</v>
      </c>
      <c r="B127" s="272" t="s">
        <v>384</v>
      </c>
      <c r="C127" s="272" t="s">
        <v>538</v>
      </c>
      <c r="D127" s="272" t="s">
        <v>373</v>
      </c>
      <c r="E127" s="379" t="s">
        <v>374</v>
      </c>
      <c r="F127" s="23" t="s">
        <v>519</v>
      </c>
    </row>
    <row r="128" spans="1:6" ht="47.25" x14ac:dyDescent="0.25">
      <c r="A128" s="378" t="s">
        <v>297</v>
      </c>
      <c r="B128" s="272" t="s">
        <v>384</v>
      </c>
      <c r="C128" s="272" t="s">
        <v>538</v>
      </c>
      <c r="D128" s="272" t="s">
        <v>373</v>
      </c>
      <c r="E128" s="379" t="s">
        <v>379</v>
      </c>
      <c r="F128" s="23" t="s">
        <v>519</v>
      </c>
    </row>
    <row r="129" spans="1:6" ht="47.25" x14ac:dyDescent="0.25">
      <c r="A129" s="378" t="s">
        <v>297</v>
      </c>
      <c r="B129" s="272" t="s">
        <v>384</v>
      </c>
      <c r="C129" s="272" t="s">
        <v>539</v>
      </c>
      <c r="D129" s="272" t="s">
        <v>373</v>
      </c>
      <c r="E129" s="379" t="s">
        <v>374</v>
      </c>
      <c r="F129" s="23" t="s">
        <v>519</v>
      </c>
    </row>
    <row r="130" spans="1:6" x14ac:dyDescent="0.25">
      <c r="A130" s="378" t="s">
        <v>297</v>
      </c>
      <c r="B130" s="272" t="s">
        <v>388</v>
      </c>
      <c r="C130" s="272" t="s">
        <v>388</v>
      </c>
      <c r="D130" s="272" t="s">
        <v>373</v>
      </c>
      <c r="E130" s="379" t="s">
        <v>374</v>
      </c>
      <c r="F130" s="23" t="s">
        <v>519</v>
      </c>
    </row>
    <row r="131" spans="1:6" ht="31.5" x14ac:dyDescent="0.25">
      <c r="A131" s="378" t="s">
        <v>297</v>
      </c>
      <c r="B131" s="272" t="s">
        <v>388</v>
      </c>
      <c r="C131" s="272" t="s">
        <v>540</v>
      </c>
      <c r="D131" s="272" t="s">
        <v>373</v>
      </c>
      <c r="E131" s="379" t="s">
        <v>374</v>
      </c>
      <c r="F131" s="23" t="s">
        <v>519</v>
      </c>
    </row>
    <row r="132" spans="1:6" ht="47.25" x14ac:dyDescent="0.25">
      <c r="A132" s="378" t="s">
        <v>297</v>
      </c>
      <c r="B132" s="272" t="s">
        <v>389</v>
      </c>
      <c r="C132" s="272" t="s">
        <v>390</v>
      </c>
      <c r="D132" s="272" t="s">
        <v>373</v>
      </c>
      <c r="E132" s="379" t="s">
        <v>374</v>
      </c>
      <c r="F132" s="23" t="s">
        <v>519</v>
      </c>
    </row>
    <row r="133" spans="1:6" ht="31.5" x14ac:dyDescent="0.25">
      <c r="A133" s="378" t="s">
        <v>297</v>
      </c>
      <c r="B133" s="272" t="s">
        <v>389</v>
      </c>
      <c r="C133" s="272" t="s">
        <v>541</v>
      </c>
      <c r="D133" s="272" t="s">
        <v>373</v>
      </c>
      <c r="E133" s="379" t="s">
        <v>374</v>
      </c>
      <c r="F133" s="23" t="s">
        <v>519</v>
      </c>
    </row>
    <row r="134" spans="1:6" ht="31.5" x14ac:dyDescent="0.25">
      <c r="A134" s="378" t="s">
        <v>297</v>
      </c>
      <c r="B134" s="272" t="s">
        <v>389</v>
      </c>
      <c r="C134" s="272" t="s">
        <v>542</v>
      </c>
      <c r="D134" s="272" t="s">
        <v>373</v>
      </c>
      <c r="E134" s="379" t="s">
        <v>374</v>
      </c>
      <c r="F134" s="23" t="s">
        <v>519</v>
      </c>
    </row>
    <row r="135" spans="1:6" x14ac:dyDescent="0.25">
      <c r="A135" s="378" t="s">
        <v>299</v>
      </c>
      <c r="B135" s="272" t="s">
        <v>26</v>
      </c>
      <c r="C135" s="272" t="s">
        <v>26</v>
      </c>
      <c r="D135" s="272" t="s">
        <v>373</v>
      </c>
      <c r="E135" s="379" t="s">
        <v>374</v>
      </c>
      <c r="F135" s="23" t="s">
        <v>519</v>
      </c>
    </row>
    <row r="136" spans="1:6" x14ac:dyDescent="0.25">
      <c r="A136" s="378" t="s">
        <v>299</v>
      </c>
      <c r="B136" s="272" t="s">
        <v>411</v>
      </c>
      <c r="C136" s="272" t="s">
        <v>26</v>
      </c>
      <c r="D136" s="272" t="s">
        <v>387</v>
      </c>
      <c r="E136" s="379" t="s">
        <v>374</v>
      </c>
      <c r="F136" s="23" t="s">
        <v>519</v>
      </c>
    </row>
    <row r="137" spans="1:6" ht="31.5" x14ac:dyDescent="0.25">
      <c r="A137" s="378" t="s">
        <v>301</v>
      </c>
      <c r="B137" s="272" t="s">
        <v>412</v>
      </c>
      <c r="C137" s="272" t="s">
        <v>413</v>
      </c>
      <c r="D137" s="272" t="s">
        <v>373</v>
      </c>
      <c r="E137" s="379" t="s">
        <v>374</v>
      </c>
      <c r="F137" s="23" t="s">
        <v>519</v>
      </c>
    </row>
    <row r="138" spans="1:6" ht="31.5" x14ac:dyDescent="0.25">
      <c r="A138" s="378" t="s">
        <v>301</v>
      </c>
      <c r="B138" s="272" t="s">
        <v>412</v>
      </c>
      <c r="C138" s="272" t="s">
        <v>413</v>
      </c>
      <c r="D138" s="272" t="s">
        <v>387</v>
      </c>
      <c r="E138" s="379" t="s">
        <v>374</v>
      </c>
      <c r="F138" s="23" t="s">
        <v>519</v>
      </c>
    </row>
    <row r="139" spans="1:6" ht="31.5" x14ac:dyDescent="0.25">
      <c r="A139" s="378" t="s">
        <v>301</v>
      </c>
      <c r="B139" s="272" t="s">
        <v>412</v>
      </c>
      <c r="C139" s="272" t="s">
        <v>414</v>
      </c>
      <c r="D139" s="272" t="s">
        <v>373</v>
      </c>
      <c r="E139" s="379" t="s">
        <v>374</v>
      </c>
      <c r="F139" s="23" t="s">
        <v>519</v>
      </c>
    </row>
    <row r="140" spans="1:6" ht="94.5" x14ac:dyDescent="0.25">
      <c r="A140" s="378" t="s">
        <v>301</v>
      </c>
      <c r="B140" s="272" t="s">
        <v>412</v>
      </c>
      <c r="C140" s="272" t="s">
        <v>543</v>
      </c>
      <c r="D140" s="272" t="s">
        <v>373</v>
      </c>
      <c r="E140" s="379" t="s">
        <v>374</v>
      </c>
      <c r="F140" s="23" t="s">
        <v>519</v>
      </c>
    </row>
    <row r="141" spans="1:6" ht="78.75" x14ac:dyDescent="0.25">
      <c r="A141" s="378" t="s">
        <v>301</v>
      </c>
      <c r="B141" s="272" t="s">
        <v>412</v>
      </c>
      <c r="C141" s="272" t="s">
        <v>544</v>
      </c>
      <c r="D141" s="272" t="s">
        <v>373</v>
      </c>
      <c r="E141" s="379" t="s">
        <v>545</v>
      </c>
      <c r="F141" s="23" t="s">
        <v>519</v>
      </c>
    </row>
    <row r="142" spans="1:6" ht="78.75" x14ac:dyDescent="0.25">
      <c r="A142" s="378" t="s">
        <v>303</v>
      </c>
      <c r="B142" s="272" t="s">
        <v>520</v>
      </c>
      <c r="C142" s="272" t="s">
        <v>546</v>
      </c>
      <c r="D142" s="272" t="s">
        <v>373</v>
      </c>
      <c r="E142" s="379" t="s">
        <v>435</v>
      </c>
      <c r="F142" s="23" t="s">
        <v>519</v>
      </c>
    </row>
    <row r="143" spans="1:6" ht="78.75" x14ac:dyDescent="0.25">
      <c r="A143" s="378" t="s">
        <v>303</v>
      </c>
      <c r="B143" s="272" t="s">
        <v>547</v>
      </c>
      <c r="C143" s="272" t="s">
        <v>548</v>
      </c>
      <c r="D143" s="272" t="s">
        <v>373</v>
      </c>
      <c r="E143" s="379" t="s">
        <v>374</v>
      </c>
      <c r="F143" s="23" t="s">
        <v>519</v>
      </c>
    </row>
    <row r="144" spans="1:6" ht="78.75" x14ac:dyDescent="0.25">
      <c r="A144" s="378" t="s">
        <v>303</v>
      </c>
      <c r="B144" s="272" t="s">
        <v>520</v>
      </c>
      <c r="C144" s="272" t="s">
        <v>549</v>
      </c>
      <c r="D144" s="272" t="s">
        <v>373</v>
      </c>
      <c r="E144" s="379" t="s">
        <v>442</v>
      </c>
      <c r="F144" s="23" t="s">
        <v>519</v>
      </c>
    </row>
    <row r="145" spans="1:6" ht="63" x14ac:dyDescent="0.25">
      <c r="A145" s="378" t="s">
        <v>303</v>
      </c>
      <c r="B145" s="272" t="s">
        <v>520</v>
      </c>
      <c r="C145" s="272" t="s">
        <v>550</v>
      </c>
      <c r="D145" s="272" t="s">
        <v>373</v>
      </c>
      <c r="E145" s="379" t="s">
        <v>374</v>
      </c>
      <c r="F145" s="23" t="s">
        <v>519</v>
      </c>
    </row>
    <row r="146" spans="1:6" ht="78.75" x14ac:dyDescent="0.25">
      <c r="A146" s="378" t="s">
        <v>303</v>
      </c>
      <c r="B146" s="272" t="s">
        <v>520</v>
      </c>
      <c r="C146" s="272" t="s">
        <v>551</v>
      </c>
      <c r="D146" s="272" t="s">
        <v>373</v>
      </c>
      <c r="E146" s="379" t="s">
        <v>374</v>
      </c>
      <c r="F146" s="23" t="s">
        <v>519</v>
      </c>
    </row>
    <row r="147" spans="1:6" ht="47.25" x14ac:dyDescent="0.25">
      <c r="A147" s="378" t="s">
        <v>303</v>
      </c>
      <c r="B147" s="272" t="s">
        <v>520</v>
      </c>
      <c r="C147" s="272" t="s">
        <v>552</v>
      </c>
      <c r="D147" s="272" t="s">
        <v>373</v>
      </c>
      <c r="E147" s="379" t="s">
        <v>374</v>
      </c>
      <c r="F147" s="23" t="s">
        <v>519</v>
      </c>
    </row>
    <row r="148" spans="1:6" ht="47.25" x14ac:dyDescent="0.25">
      <c r="A148" s="378" t="s">
        <v>303</v>
      </c>
      <c r="B148" s="272" t="s">
        <v>520</v>
      </c>
      <c r="C148" s="272" t="s">
        <v>553</v>
      </c>
      <c r="D148" s="272" t="s">
        <v>373</v>
      </c>
      <c r="E148" s="379" t="s">
        <v>374</v>
      </c>
      <c r="F148" s="23" t="s">
        <v>519</v>
      </c>
    </row>
    <row r="149" spans="1:6" ht="63" x14ac:dyDescent="0.25">
      <c r="A149" s="378" t="s">
        <v>303</v>
      </c>
      <c r="B149" s="272" t="s">
        <v>554</v>
      </c>
      <c r="C149" s="272" t="s">
        <v>555</v>
      </c>
      <c r="D149" s="272" t="s">
        <v>373</v>
      </c>
      <c r="E149" s="379" t="s">
        <v>374</v>
      </c>
      <c r="F149" s="23" t="s">
        <v>519</v>
      </c>
    </row>
    <row r="150" spans="1:6" ht="31.5" x14ac:dyDescent="0.25">
      <c r="A150" s="378" t="s">
        <v>303</v>
      </c>
      <c r="B150" s="272" t="s">
        <v>415</v>
      </c>
      <c r="C150" s="272" t="s">
        <v>416</v>
      </c>
      <c r="D150" s="272" t="s">
        <v>373</v>
      </c>
      <c r="E150" s="379" t="s">
        <v>379</v>
      </c>
      <c r="F150" s="23" t="s">
        <v>519</v>
      </c>
    </row>
    <row r="151" spans="1:6" x14ac:dyDescent="0.25">
      <c r="A151" s="378" t="s">
        <v>303</v>
      </c>
      <c r="B151" s="272" t="s">
        <v>427</v>
      </c>
      <c r="C151" s="272" t="s">
        <v>428</v>
      </c>
      <c r="D151" s="272" t="s">
        <v>373</v>
      </c>
      <c r="E151" s="379" t="s">
        <v>374</v>
      </c>
      <c r="F151" s="23" t="s">
        <v>519</v>
      </c>
    </row>
    <row r="152" spans="1:6" ht="31.5" x14ac:dyDescent="0.25">
      <c r="A152" s="378" t="s">
        <v>303</v>
      </c>
      <c r="B152" s="272" t="s">
        <v>445</v>
      </c>
      <c r="C152" s="272" t="s">
        <v>446</v>
      </c>
      <c r="D152" s="272" t="s">
        <v>373</v>
      </c>
      <c r="E152" s="379" t="s">
        <v>374</v>
      </c>
      <c r="F152" s="23" t="s">
        <v>519</v>
      </c>
    </row>
    <row r="153" spans="1:6" ht="31.5" x14ac:dyDescent="0.25">
      <c r="A153" s="378" t="s">
        <v>303</v>
      </c>
      <c r="B153" s="272" t="s">
        <v>445</v>
      </c>
      <c r="C153" s="272" t="s">
        <v>446</v>
      </c>
      <c r="D153" s="272" t="s">
        <v>387</v>
      </c>
      <c r="E153" s="379" t="s">
        <v>374</v>
      </c>
      <c r="F153" s="23" t="s">
        <v>519</v>
      </c>
    </row>
    <row r="154" spans="1:6" ht="47.25" x14ac:dyDescent="0.25">
      <c r="A154" s="378" t="s">
        <v>303</v>
      </c>
      <c r="B154" s="272" t="s">
        <v>447</v>
      </c>
      <c r="C154" s="272" t="s">
        <v>556</v>
      </c>
      <c r="D154" s="272" t="s">
        <v>373</v>
      </c>
      <c r="E154" s="379" t="s">
        <v>557</v>
      </c>
      <c r="F154" s="23" t="s">
        <v>519</v>
      </c>
    </row>
    <row r="155" spans="1:6" ht="47.25" x14ac:dyDescent="0.25">
      <c r="A155" s="378" t="s">
        <v>303</v>
      </c>
      <c r="B155" s="272" t="s">
        <v>447</v>
      </c>
      <c r="C155" s="272" t="s">
        <v>448</v>
      </c>
      <c r="D155" s="272" t="s">
        <v>387</v>
      </c>
      <c r="E155" s="379" t="s">
        <v>379</v>
      </c>
      <c r="F155" s="23" t="s">
        <v>519</v>
      </c>
    </row>
    <row r="156" spans="1:6" ht="78.75" x14ac:dyDescent="0.25">
      <c r="A156" s="378" t="s">
        <v>303</v>
      </c>
      <c r="B156" s="272" t="s">
        <v>474</v>
      </c>
      <c r="C156" s="272" t="s">
        <v>475</v>
      </c>
      <c r="D156" s="272" t="s">
        <v>373</v>
      </c>
      <c r="E156" s="379" t="s">
        <v>435</v>
      </c>
      <c r="F156" s="23" t="s">
        <v>519</v>
      </c>
    </row>
    <row r="157" spans="1:6" ht="110.25" x14ac:dyDescent="0.25">
      <c r="A157" s="378" t="s">
        <v>303</v>
      </c>
      <c r="B157" s="272" t="s">
        <v>474</v>
      </c>
      <c r="C157" s="272" t="s">
        <v>476</v>
      </c>
      <c r="D157" s="272" t="s">
        <v>373</v>
      </c>
      <c r="E157" s="379" t="s">
        <v>558</v>
      </c>
      <c r="F157" s="23" t="s">
        <v>519</v>
      </c>
    </row>
    <row r="158" spans="1:6" ht="110.25" x14ac:dyDescent="0.25">
      <c r="A158" s="378" t="s">
        <v>303</v>
      </c>
      <c r="B158" s="272" t="s">
        <v>474</v>
      </c>
      <c r="C158" s="272" t="s">
        <v>559</v>
      </c>
      <c r="D158" s="272" t="s">
        <v>373</v>
      </c>
      <c r="E158" s="379" t="s">
        <v>560</v>
      </c>
      <c r="F158" s="23" t="s">
        <v>519</v>
      </c>
    </row>
    <row r="159" spans="1:6" x14ac:dyDescent="0.25">
      <c r="A159" s="378" t="s">
        <v>303</v>
      </c>
      <c r="B159" s="272" t="s">
        <v>496</v>
      </c>
      <c r="C159" s="272" t="s">
        <v>497</v>
      </c>
      <c r="D159" s="272" t="s">
        <v>373</v>
      </c>
      <c r="E159" s="379" t="s">
        <v>374</v>
      </c>
      <c r="F159" s="23" t="s">
        <v>519</v>
      </c>
    </row>
    <row r="160" spans="1:6" x14ac:dyDescent="0.25">
      <c r="A160" s="378" t="s">
        <v>303</v>
      </c>
      <c r="B160" s="272" t="s">
        <v>511</v>
      </c>
      <c r="C160" s="272" t="s">
        <v>512</v>
      </c>
      <c r="D160" s="272" t="s">
        <v>373</v>
      </c>
      <c r="E160" s="379" t="s">
        <v>374</v>
      </c>
      <c r="F160" s="23" t="s">
        <v>519</v>
      </c>
    </row>
    <row r="161" spans="1:6" x14ac:dyDescent="0.25">
      <c r="A161" s="378" t="s">
        <v>303</v>
      </c>
      <c r="B161" s="272" t="s">
        <v>511</v>
      </c>
      <c r="C161" s="272" t="s">
        <v>512</v>
      </c>
      <c r="D161" s="272" t="s">
        <v>387</v>
      </c>
      <c r="E161" s="379" t="s">
        <v>374</v>
      </c>
      <c r="F161" s="23" t="s">
        <v>519</v>
      </c>
    </row>
    <row r="162" spans="1:6" x14ac:dyDescent="0.25">
      <c r="A162" s="378" t="s">
        <v>303</v>
      </c>
      <c r="B162" s="272" t="s">
        <v>513</v>
      </c>
      <c r="C162" s="272" t="s">
        <v>514</v>
      </c>
      <c r="D162" s="272" t="s">
        <v>373</v>
      </c>
      <c r="E162" s="379" t="s">
        <v>374</v>
      </c>
      <c r="F162" s="23" t="s">
        <v>519</v>
      </c>
    </row>
    <row r="163" spans="1:6" x14ac:dyDescent="0.25">
      <c r="A163" s="378" t="s">
        <v>303</v>
      </c>
      <c r="B163" s="272" t="s">
        <v>513</v>
      </c>
      <c r="C163" s="272" t="s">
        <v>514</v>
      </c>
      <c r="D163" s="272" t="s">
        <v>373</v>
      </c>
      <c r="E163" s="379" t="s">
        <v>379</v>
      </c>
      <c r="F163" s="23" t="s">
        <v>519</v>
      </c>
    </row>
    <row r="164" spans="1:6" ht="31.5" x14ac:dyDescent="0.25">
      <c r="A164" s="378" t="s">
        <v>303</v>
      </c>
      <c r="B164" s="272" t="s">
        <v>515</v>
      </c>
      <c r="C164" s="272" t="s">
        <v>516</v>
      </c>
      <c r="D164" s="272" t="s">
        <v>373</v>
      </c>
      <c r="E164" s="379" t="s">
        <v>374</v>
      </c>
      <c r="F164" s="23" t="s">
        <v>519</v>
      </c>
    </row>
    <row r="165" spans="1:6" ht="31.5" x14ac:dyDescent="0.25">
      <c r="A165" s="378" t="s">
        <v>303</v>
      </c>
      <c r="B165" s="272" t="s">
        <v>515</v>
      </c>
      <c r="C165" s="272" t="s">
        <v>516</v>
      </c>
      <c r="D165" s="272" t="s">
        <v>387</v>
      </c>
      <c r="E165" s="379" t="s">
        <v>374</v>
      </c>
      <c r="F165" s="23" t="s">
        <v>519</v>
      </c>
    </row>
    <row r="166" spans="1:6" ht="47.25" x14ac:dyDescent="0.25">
      <c r="A166" s="378" t="s">
        <v>303</v>
      </c>
      <c r="B166" s="272" t="s">
        <v>561</v>
      </c>
      <c r="C166" s="272" t="s">
        <v>562</v>
      </c>
      <c r="D166" s="272" t="s">
        <v>373</v>
      </c>
      <c r="E166" s="379" t="s">
        <v>374</v>
      </c>
      <c r="F166" s="23" t="s">
        <v>519</v>
      </c>
    </row>
    <row r="167" spans="1:6" ht="31.5" x14ac:dyDescent="0.25">
      <c r="A167" s="378" t="s">
        <v>303</v>
      </c>
      <c r="B167" s="272" t="s">
        <v>515</v>
      </c>
      <c r="C167" s="272" t="s">
        <v>563</v>
      </c>
      <c r="D167" s="272" t="s">
        <v>387</v>
      </c>
      <c r="E167" s="379" t="s">
        <v>374</v>
      </c>
      <c r="F167" s="23" t="s">
        <v>519</v>
      </c>
    </row>
    <row r="168" spans="1:6" ht="16.5" thickBot="1" x14ac:dyDescent="0.3">
      <c r="A168" s="267" t="s">
        <v>109</v>
      </c>
      <c r="B168" s="385"/>
      <c r="C168" s="385"/>
      <c r="D168" s="385"/>
      <c r="E168" s="385"/>
      <c r="F168" s="385"/>
    </row>
    <row r="169" spans="1:6" ht="32.25" thickBot="1" x14ac:dyDescent="0.3">
      <c r="A169" s="77" t="s">
        <v>52</v>
      </c>
      <c r="B169" s="94" t="s">
        <v>80</v>
      </c>
      <c r="C169" s="94" t="s">
        <v>132</v>
      </c>
      <c r="D169" s="94" t="s">
        <v>128</v>
      </c>
      <c r="E169" s="94" t="s">
        <v>107</v>
      </c>
      <c r="F169" s="95" t="s">
        <v>108</v>
      </c>
    </row>
    <row r="170" spans="1:6" x14ac:dyDescent="0.25">
      <c r="A170" s="386" t="s">
        <v>295</v>
      </c>
      <c r="B170" s="386" t="s">
        <v>564</v>
      </c>
      <c r="C170" s="386" t="s">
        <v>564</v>
      </c>
      <c r="D170" s="386" t="s">
        <v>373</v>
      </c>
      <c r="E170" s="386" t="s">
        <v>374</v>
      </c>
      <c r="F170" s="23" t="s">
        <v>565</v>
      </c>
    </row>
    <row r="171" spans="1:6" x14ac:dyDescent="0.25">
      <c r="A171" s="387" t="s">
        <v>295</v>
      </c>
      <c r="B171" s="387" t="s">
        <v>564</v>
      </c>
      <c r="C171" s="387" t="s">
        <v>564</v>
      </c>
      <c r="D171" s="387" t="s">
        <v>373</v>
      </c>
      <c r="E171" s="387" t="s">
        <v>379</v>
      </c>
      <c r="F171" s="23" t="s">
        <v>565</v>
      </c>
    </row>
    <row r="172" spans="1:6" x14ac:dyDescent="0.25">
      <c r="A172" s="387" t="s">
        <v>295</v>
      </c>
      <c r="B172" s="387" t="s">
        <v>566</v>
      </c>
      <c r="C172" s="387" t="s">
        <v>566</v>
      </c>
      <c r="D172" s="387" t="s">
        <v>373</v>
      </c>
      <c r="E172" s="387" t="s">
        <v>374</v>
      </c>
      <c r="F172" s="23" t="s">
        <v>567</v>
      </c>
    </row>
    <row r="173" spans="1:6" x14ac:dyDescent="0.25">
      <c r="A173" s="129" t="s">
        <v>295</v>
      </c>
      <c r="B173" s="129" t="s">
        <v>566</v>
      </c>
      <c r="C173" s="129" t="s">
        <v>566</v>
      </c>
      <c r="D173" s="129" t="s">
        <v>373</v>
      </c>
      <c r="E173" s="129" t="s">
        <v>379</v>
      </c>
      <c r="F173" s="383" t="s">
        <v>567</v>
      </c>
    </row>
    <row r="174" spans="1:6" ht="16.5" thickBot="1" x14ac:dyDescent="0.3">
      <c r="A174" s="377" t="s">
        <v>51</v>
      </c>
      <c r="B174" s="384"/>
      <c r="C174" s="384"/>
      <c r="D174" s="384"/>
      <c r="E174" s="384"/>
      <c r="F174" s="384"/>
    </row>
    <row r="175" spans="1:6" ht="32.25" thickBot="1" x14ac:dyDescent="0.3">
      <c r="A175" s="77" t="s">
        <v>52</v>
      </c>
      <c r="B175" s="94" t="s">
        <v>80</v>
      </c>
      <c r="C175" s="94" t="s">
        <v>132</v>
      </c>
      <c r="D175" s="94" t="s">
        <v>128</v>
      </c>
      <c r="E175" s="94" t="s">
        <v>107</v>
      </c>
      <c r="F175" s="95" t="s">
        <v>108</v>
      </c>
    </row>
    <row r="176" spans="1:6" x14ac:dyDescent="0.25">
      <c r="A176" s="388" t="s">
        <v>295</v>
      </c>
      <c r="B176" s="389" t="s">
        <v>568</v>
      </c>
      <c r="C176" s="389" t="s">
        <v>568</v>
      </c>
      <c r="D176" s="389" t="s">
        <v>569</v>
      </c>
      <c r="E176" s="389" t="s">
        <v>435</v>
      </c>
      <c r="F176" s="390" t="s">
        <v>570</v>
      </c>
    </row>
    <row r="177" spans="1:6" x14ac:dyDescent="0.25">
      <c r="A177" s="391"/>
      <c r="B177" s="392" t="s">
        <v>571</v>
      </c>
      <c r="C177" s="392" t="s">
        <v>572</v>
      </c>
      <c r="D177" s="392" t="s">
        <v>569</v>
      </c>
      <c r="E177" s="392" t="s">
        <v>435</v>
      </c>
      <c r="F177" s="393" t="s">
        <v>570</v>
      </c>
    </row>
    <row r="178" spans="1:6" x14ac:dyDescent="0.25">
      <c r="A178" s="391"/>
      <c r="B178" s="392" t="s">
        <v>573</v>
      </c>
      <c r="C178" s="392" t="s">
        <v>574</v>
      </c>
      <c r="D178" s="392" t="s">
        <v>569</v>
      </c>
      <c r="E178" s="392" t="s">
        <v>435</v>
      </c>
      <c r="F178" s="393" t="s">
        <v>570</v>
      </c>
    </row>
    <row r="179" spans="1:6" x14ac:dyDescent="0.25">
      <c r="A179" s="391"/>
      <c r="B179" s="392" t="s">
        <v>575</v>
      </c>
      <c r="C179" s="392" t="s">
        <v>576</v>
      </c>
      <c r="D179" s="392" t="s">
        <v>569</v>
      </c>
      <c r="E179" s="392" t="s">
        <v>435</v>
      </c>
      <c r="F179" s="393" t="s">
        <v>570</v>
      </c>
    </row>
    <row r="180" spans="1:6" x14ac:dyDescent="0.25">
      <c r="A180" s="391"/>
      <c r="B180" s="392" t="s">
        <v>577</v>
      </c>
      <c r="C180" s="392" t="s">
        <v>578</v>
      </c>
      <c r="D180" s="392" t="s">
        <v>569</v>
      </c>
      <c r="E180" s="392" t="s">
        <v>435</v>
      </c>
      <c r="F180" s="393" t="s">
        <v>570</v>
      </c>
    </row>
    <row r="181" spans="1:6" x14ac:dyDescent="0.25">
      <c r="A181" s="391"/>
      <c r="B181" s="392" t="s">
        <v>579</v>
      </c>
      <c r="C181" s="392" t="s">
        <v>580</v>
      </c>
      <c r="D181" s="392" t="s">
        <v>569</v>
      </c>
      <c r="E181" s="392" t="s">
        <v>435</v>
      </c>
      <c r="F181" s="393" t="s">
        <v>570</v>
      </c>
    </row>
    <row r="182" spans="1:6" x14ac:dyDescent="0.25">
      <c r="A182" s="391"/>
      <c r="B182" s="392" t="s">
        <v>581</v>
      </c>
      <c r="C182" s="392" t="s">
        <v>582</v>
      </c>
      <c r="D182" s="392" t="s">
        <v>569</v>
      </c>
      <c r="E182" s="392" t="s">
        <v>435</v>
      </c>
      <c r="F182" s="393" t="s">
        <v>570</v>
      </c>
    </row>
    <row r="183" spans="1:6" x14ac:dyDescent="0.25">
      <c r="A183" s="391"/>
      <c r="B183" s="392" t="s">
        <v>583</v>
      </c>
      <c r="C183" s="392" t="s">
        <v>584</v>
      </c>
      <c r="D183" s="392" t="s">
        <v>569</v>
      </c>
      <c r="E183" s="392" t="s">
        <v>435</v>
      </c>
      <c r="F183" s="393" t="s">
        <v>570</v>
      </c>
    </row>
    <row r="184" spans="1:6" x14ac:dyDescent="0.25">
      <c r="A184" s="391"/>
      <c r="B184" s="392" t="s">
        <v>376</v>
      </c>
      <c r="C184" s="392" t="s">
        <v>376</v>
      </c>
      <c r="D184" s="392" t="s">
        <v>569</v>
      </c>
      <c r="E184" s="392" t="s">
        <v>435</v>
      </c>
      <c r="F184" s="393" t="s">
        <v>570</v>
      </c>
    </row>
    <row r="185" spans="1:6" x14ac:dyDescent="0.25">
      <c r="A185" s="391"/>
      <c r="B185" s="392" t="s">
        <v>585</v>
      </c>
      <c r="C185" s="392" t="s">
        <v>586</v>
      </c>
      <c r="D185" s="392" t="s">
        <v>569</v>
      </c>
      <c r="E185" s="392" t="s">
        <v>435</v>
      </c>
      <c r="F185" s="393" t="s">
        <v>570</v>
      </c>
    </row>
    <row r="186" spans="1:6" ht="16.5" thickBot="1" x14ac:dyDescent="0.3">
      <c r="A186" s="394"/>
      <c r="B186" s="395" t="s">
        <v>566</v>
      </c>
      <c r="C186" s="395" t="s">
        <v>566</v>
      </c>
      <c r="D186" s="395" t="s">
        <v>569</v>
      </c>
      <c r="E186" s="395" t="s">
        <v>435</v>
      </c>
      <c r="F186" s="396" t="s">
        <v>570</v>
      </c>
    </row>
    <row r="187" spans="1:6" ht="45" x14ac:dyDescent="0.25">
      <c r="A187" s="388" t="s">
        <v>297</v>
      </c>
      <c r="B187" s="397" t="s">
        <v>587</v>
      </c>
      <c r="C187" s="397" t="s">
        <v>587</v>
      </c>
      <c r="D187" s="389" t="s">
        <v>569</v>
      </c>
      <c r="E187" s="389" t="s">
        <v>435</v>
      </c>
      <c r="F187" s="390" t="s">
        <v>570</v>
      </c>
    </row>
    <row r="188" spans="1:6" ht="45" x14ac:dyDescent="0.25">
      <c r="A188" s="391"/>
      <c r="B188" s="398" t="s">
        <v>588</v>
      </c>
      <c r="C188" s="398" t="s">
        <v>588</v>
      </c>
      <c r="D188" s="392" t="s">
        <v>569</v>
      </c>
      <c r="E188" s="392" t="s">
        <v>435</v>
      </c>
      <c r="F188" s="393" t="s">
        <v>570</v>
      </c>
    </row>
    <row r="189" spans="1:6" x14ac:dyDescent="0.25">
      <c r="A189" s="391"/>
      <c r="B189" s="398" t="s">
        <v>589</v>
      </c>
      <c r="C189" s="398" t="s">
        <v>589</v>
      </c>
      <c r="D189" s="392" t="s">
        <v>569</v>
      </c>
      <c r="E189" s="392" t="s">
        <v>435</v>
      </c>
      <c r="F189" s="393" t="s">
        <v>570</v>
      </c>
    </row>
    <row r="190" spans="1:6" x14ac:dyDescent="0.25">
      <c r="A190" s="391"/>
      <c r="B190" s="398" t="s">
        <v>590</v>
      </c>
      <c r="C190" s="398" t="s">
        <v>590</v>
      </c>
      <c r="D190" s="392" t="s">
        <v>569</v>
      </c>
      <c r="E190" s="392" t="s">
        <v>435</v>
      </c>
      <c r="F190" s="393" t="s">
        <v>570</v>
      </c>
    </row>
    <row r="191" spans="1:6" ht="45" x14ac:dyDescent="0.25">
      <c r="A191" s="391"/>
      <c r="B191" s="398" t="s">
        <v>591</v>
      </c>
      <c r="C191" s="398" t="s">
        <v>592</v>
      </c>
      <c r="D191" s="392" t="s">
        <v>569</v>
      </c>
      <c r="E191" s="392" t="s">
        <v>435</v>
      </c>
      <c r="F191" s="393" t="s">
        <v>570</v>
      </c>
    </row>
    <row r="192" spans="1:6" ht="30" x14ac:dyDescent="0.25">
      <c r="A192" s="391"/>
      <c r="B192" s="398" t="s">
        <v>591</v>
      </c>
      <c r="C192" s="398" t="s">
        <v>593</v>
      </c>
      <c r="D192" s="392" t="s">
        <v>569</v>
      </c>
      <c r="E192" s="392" t="s">
        <v>435</v>
      </c>
      <c r="F192" s="393" t="s">
        <v>570</v>
      </c>
    </row>
    <row r="193" spans="1:6" ht="45" x14ac:dyDescent="0.25">
      <c r="A193" s="391"/>
      <c r="B193" s="398" t="s">
        <v>594</v>
      </c>
      <c r="C193" s="398" t="s">
        <v>594</v>
      </c>
      <c r="D193" s="392" t="s">
        <v>569</v>
      </c>
      <c r="E193" s="392" t="s">
        <v>435</v>
      </c>
      <c r="F193" s="393" t="s">
        <v>570</v>
      </c>
    </row>
    <row r="194" spans="1:6" ht="30" x14ac:dyDescent="0.25">
      <c r="A194" s="391"/>
      <c r="B194" s="398" t="s">
        <v>595</v>
      </c>
      <c r="C194" s="398" t="s">
        <v>596</v>
      </c>
      <c r="D194" s="392" t="s">
        <v>569</v>
      </c>
      <c r="E194" s="392" t="s">
        <v>435</v>
      </c>
      <c r="F194" s="393" t="s">
        <v>570</v>
      </c>
    </row>
    <row r="195" spans="1:6" ht="75" x14ac:dyDescent="0.25">
      <c r="A195" s="391"/>
      <c r="B195" s="398" t="s">
        <v>597</v>
      </c>
      <c r="C195" s="398" t="s">
        <v>597</v>
      </c>
      <c r="D195" s="392" t="s">
        <v>569</v>
      </c>
      <c r="E195" s="392" t="s">
        <v>435</v>
      </c>
      <c r="F195" s="393" t="s">
        <v>570</v>
      </c>
    </row>
    <row r="196" spans="1:6" ht="30" x14ac:dyDescent="0.25">
      <c r="A196" s="391"/>
      <c r="B196" s="398" t="s">
        <v>598</v>
      </c>
      <c r="C196" s="398" t="s">
        <v>598</v>
      </c>
      <c r="D196" s="392" t="s">
        <v>569</v>
      </c>
      <c r="E196" s="392" t="s">
        <v>374</v>
      </c>
      <c r="F196" s="393" t="s">
        <v>570</v>
      </c>
    </row>
    <row r="197" spans="1:6" ht="30" x14ac:dyDescent="0.25">
      <c r="A197" s="391"/>
      <c r="B197" s="398" t="s">
        <v>599</v>
      </c>
      <c r="C197" s="398" t="s">
        <v>599</v>
      </c>
      <c r="D197" s="392" t="s">
        <v>569</v>
      </c>
      <c r="E197" s="392" t="s">
        <v>435</v>
      </c>
      <c r="F197" s="393" t="s">
        <v>570</v>
      </c>
    </row>
    <row r="198" spans="1:6" x14ac:dyDescent="0.25">
      <c r="A198" s="391"/>
      <c r="B198" s="398" t="s">
        <v>600</v>
      </c>
      <c r="C198" s="398" t="s">
        <v>600</v>
      </c>
      <c r="D198" s="392" t="s">
        <v>569</v>
      </c>
      <c r="E198" s="392" t="s">
        <v>435</v>
      </c>
      <c r="F198" s="393" t="s">
        <v>570</v>
      </c>
    </row>
    <row r="199" spans="1:6" ht="30" x14ac:dyDescent="0.25">
      <c r="A199" s="391"/>
      <c r="B199" s="398" t="s">
        <v>601</v>
      </c>
      <c r="C199" s="398" t="s">
        <v>601</v>
      </c>
      <c r="D199" s="392" t="s">
        <v>569</v>
      </c>
      <c r="E199" s="392" t="s">
        <v>374</v>
      </c>
      <c r="F199" s="393" t="s">
        <v>570</v>
      </c>
    </row>
    <row r="200" spans="1:6" ht="30" x14ac:dyDescent="0.25">
      <c r="A200" s="391"/>
      <c r="B200" s="398" t="s">
        <v>602</v>
      </c>
      <c r="C200" s="398" t="s">
        <v>602</v>
      </c>
      <c r="D200" s="392" t="s">
        <v>569</v>
      </c>
      <c r="E200" s="392" t="s">
        <v>374</v>
      </c>
      <c r="F200" s="393" t="s">
        <v>570</v>
      </c>
    </row>
    <row r="201" spans="1:6" ht="30" x14ac:dyDescent="0.25">
      <c r="A201" s="391"/>
      <c r="B201" s="398" t="s">
        <v>603</v>
      </c>
      <c r="C201" s="398" t="s">
        <v>603</v>
      </c>
      <c r="D201" s="392" t="s">
        <v>373</v>
      </c>
      <c r="E201" s="392" t="s">
        <v>374</v>
      </c>
      <c r="F201" s="393" t="s">
        <v>570</v>
      </c>
    </row>
    <row r="202" spans="1:6" ht="30" x14ac:dyDescent="0.25">
      <c r="A202" s="391"/>
      <c r="B202" s="398" t="s">
        <v>604</v>
      </c>
      <c r="C202" s="398" t="s">
        <v>604</v>
      </c>
      <c r="D202" s="392" t="s">
        <v>569</v>
      </c>
      <c r="E202" s="392" t="s">
        <v>374</v>
      </c>
      <c r="F202" s="393" t="s">
        <v>570</v>
      </c>
    </row>
    <row r="203" spans="1:6" x14ac:dyDescent="0.25">
      <c r="A203" s="391"/>
      <c r="B203" s="398" t="s">
        <v>605</v>
      </c>
      <c r="C203" s="398" t="s">
        <v>605</v>
      </c>
      <c r="D203" s="392" t="s">
        <v>569</v>
      </c>
      <c r="E203" s="392" t="s">
        <v>435</v>
      </c>
      <c r="F203" s="393" t="s">
        <v>570</v>
      </c>
    </row>
    <row r="204" spans="1:6" ht="30" x14ac:dyDescent="0.25">
      <c r="A204" s="391"/>
      <c r="B204" s="398" t="s">
        <v>606</v>
      </c>
      <c r="C204" s="398" t="s">
        <v>606</v>
      </c>
      <c r="D204" s="392" t="s">
        <v>569</v>
      </c>
      <c r="E204" s="392" t="s">
        <v>435</v>
      </c>
      <c r="F204" s="393" t="s">
        <v>570</v>
      </c>
    </row>
    <row r="205" spans="1:6" x14ac:dyDescent="0.25">
      <c r="A205" s="391"/>
      <c r="B205" s="398" t="s">
        <v>607</v>
      </c>
      <c r="C205" s="398" t="s">
        <v>607</v>
      </c>
      <c r="D205" s="392" t="s">
        <v>569</v>
      </c>
      <c r="E205" s="392" t="s">
        <v>435</v>
      </c>
      <c r="F205" s="393" t="s">
        <v>570</v>
      </c>
    </row>
    <row r="206" spans="1:6" ht="30" x14ac:dyDescent="0.25">
      <c r="A206" s="391"/>
      <c r="B206" s="398" t="s">
        <v>608</v>
      </c>
      <c r="C206" s="398" t="s">
        <v>608</v>
      </c>
      <c r="D206" s="392" t="s">
        <v>569</v>
      </c>
      <c r="E206" s="392" t="s">
        <v>435</v>
      </c>
      <c r="F206" s="393" t="s">
        <v>570</v>
      </c>
    </row>
    <row r="207" spans="1:6" ht="30.75" thickBot="1" x14ac:dyDescent="0.3">
      <c r="A207" s="394"/>
      <c r="B207" s="399" t="s">
        <v>609</v>
      </c>
      <c r="C207" s="399" t="s">
        <v>609</v>
      </c>
      <c r="D207" s="395" t="s">
        <v>569</v>
      </c>
      <c r="E207" s="395" t="s">
        <v>435</v>
      </c>
      <c r="F207" s="396" t="s">
        <v>570</v>
      </c>
    </row>
    <row r="208" spans="1:6" ht="30" x14ac:dyDescent="0.25">
      <c r="A208" s="388" t="s">
        <v>610</v>
      </c>
      <c r="B208" s="397" t="s">
        <v>611</v>
      </c>
      <c r="C208" s="397" t="s">
        <v>611</v>
      </c>
      <c r="D208" s="389" t="s">
        <v>569</v>
      </c>
      <c r="E208" s="400" t="s">
        <v>374</v>
      </c>
      <c r="F208" s="390" t="s">
        <v>570</v>
      </c>
    </row>
    <row r="209" spans="1:6" ht="45" x14ac:dyDescent="0.25">
      <c r="A209" s="391"/>
      <c r="B209" s="398" t="s">
        <v>612</v>
      </c>
      <c r="C209" s="398" t="s">
        <v>612</v>
      </c>
      <c r="D209" s="392" t="s">
        <v>569</v>
      </c>
      <c r="E209" s="401" t="s">
        <v>374</v>
      </c>
      <c r="F209" s="393" t="s">
        <v>570</v>
      </c>
    </row>
    <row r="210" spans="1:6" ht="30" x14ac:dyDescent="0.25">
      <c r="A210" s="391"/>
      <c r="B210" s="398" t="s">
        <v>613</v>
      </c>
      <c r="C210" s="398" t="s">
        <v>613</v>
      </c>
      <c r="D210" s="392" t="s">
        <v>569</v>
      </c>
      <c r="E210" s="401" t="s">
        <v>374</v>
      </c>
      <c r="F210" s="393" t="s">
        <v>570</v>
      </c>
    </row>
    <row r="211" spans="1:6" ht="30.75" thickBot="1" x14ac:dyDescent="0.3">
      <c r="A211" s="394"/>
      <c r="B211" s="399" t="s">
        <v>614</v>
      </c>
      <c r="C211" s="399" t="s">
        <v>614</v>
      </c>
      <c r="D211" s="395" t="s">
        <v>569</v>
      </c>
      <c r="E211" s="402" t="s">
        <v>374</v>
      </c>
      <c r="F211" s="396" t="s">
        <v>570</v>
      </c>
    </row>
    <row r="212" spans="1:6" ht="30.75" thickBot="1" x14ac:dyDescent="0.3">
      <c r="A212" s="403" t="s">
        <v>301</v>
      </c>
      <c r="B212" s="404" t="s">
        <v>615</v>
      </c>
      <c r="C212" s="405" t="s">
        <v>616</v>
      </c>
      <c r="D212" s="405" t="s">
        <v>569</v>
      </c>
      <c r="E212" s="406" t="s">
        <v>374</v>
      </c>
      <c r="F212" s="407" t="s">
        <v>570</v>
      </c>
    </row>
    <row r="213" spans="1:6" x14ac:dyDescent="0.25">
      <c r="A213" s="388" t="s">
        <v>303</v>
      </c>
      <c r="B213" s="397" t="s">
        <v>617</v>
      </c>
      <c r="C213" s="397" t="s">
        <v>617</v>
      </c>
      <c r="D213" s="389" t="s">
        <v>569</v>
      </c>
      <c r="E213" s="400" t="s">
        <v>374</v>
      </c>
      <c r="F213" s="390" t="s">
        <v>570</v>
      </c>
    </row>
    <row r="214" spans="1:6" x14ac:dyDescent="0.25">
      <c r="A214" s="391"/>
      <c r="B214" s="398" t="s">
        <v>618</v>
      </c>
      <c r="C214" s="398" t="s">
        <v>618</v>
      </c>
      <c r="D214" s="392" t="s">
        <v>569</v>
      </c>
      <c r="E214" s="401" t="s">
        <v>435</v>
      </c>
      <c r="F214" s="393" t="s">
        <v>570</v>
      </c>
    </row>
    <row r="215" spans="1:6" ht="45" x14ac:dyDescent="0.25">
      <c r="A215" s="391"/>
      <c r="B215" s="398" t="s">
        <v>619</v>
      </c>
      <c r="C215" s="398" t="s">
        <v>556</v>
      </c>
      <c r="D215" s="392" t="s">
        <v>569</v>
      </c>
      <c r="E215" s="401" t="s">
        <v>379</v>
      </c>
      <c r="F215" s="393" t="s">
        <v>570</v>
      </c>
    </row>
    <row r="216" spans="1:6" ht="30" x14ac:dyDescent="0.25">
      <c r="A216" s="391"/>
      <c r="B216" s="398" t="s">
        <v>620</v>
      </c>
      <c r="C216" s="398" t="s">
        <v>620</v>
      </c>
      <c r="D216" s="392" t="s">
        <v>569</v>
      </c>
      <c r="E216" s="401" t="s">
        <v>374</v>
      </c>
      <c r="F216" s="393" t="s">
        <v>570</v>
      </c>
    </row>
    <row r="217" spans="1:6" x14ac:dyDescent="0.25">
      <c r="A217" s="391"/>
      <c r="B217" s="398" t="s">
        <v>512</v>
      </c>
      <c r="C217" s="398" t="s">
        <v>512</v>
      </c>
      <c r="D217" s="392" t="s">
        <v>569</v>
      </c>
      <c r="E217" s="401" t="s">
        <v>374</v>
      </c>
      <c r="F217" s="393" t="s">
        <v>570</v>
      </c>
    </row>
    <row r="218" spans="1:6" x14ac:dyDescent="0.25">
      <c r="A218" s="391"/>
      <c r="B218" s="398" t="s">
        <v>621</v>
      </c>
      <c r="C218" s="398" t="s">
        <v>516</v>
      </c>
      <c r="D218" s="392" t="s">
        <v>569</v>
      </c>
      <c r="E218" s="401" t="s">
        <v>374</v>
      </c>
      <c r="F218" s="393" t="s">
        <v>570</v>
      </c>
    </row>
    <row r="219" spans="1:6" ht="60.75" thickBot="1" x14ac:dyDescent="0.3">
      <c r="A219" s="394"/>
      <c r="B219" s="399" t="s">
        <v>622</v>
      </c>
      <c r="C219" s="399" t="s">
        <v>622</v>
      </c>
      <c r="D219" s="395" t="s">
        <v>569</v>
      </c>
      <c r="E219" s="402" t="s">
        <v>435</v>
      </c>
      <c r="F219" s="396" t="s">
        <v>570</v>
      </c>
    </row>
    <row r="220" spans="1:6" x14ac:dyDescent="0.25">
      <c r="A220" s="408"/>
      <c r="B220" s="271"/>
      <c r="C220" s="271"/>
      <c r="D220" s="271"/>
      <c r="E220" s="271"/>
      <c r="F220" s="409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topLeftCell="A14" zoomScaleNormal="130" zoomScaleSheetLayoutView="100" workbookViewId="0">
      <selection activeCell="B26" sqref="B26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520" t="s">
        <v>280</v>
      </c>
      <c r="B1" s="520"/>
      <c r="C1" s="520"/>
      <c r="D1" s="520"/>
      <c r="E1" s="520"/>
      <c r="F1" s="520"/>
      <c r="G1" s="520"/>
      <c r="H1" s="520"/>
      <c r="I1" s="38"/>
    </row>
    <row r="2" spans="1:9" ht="29.25" customHeight="1" thickBot="1" x14ac:dyDescent="0.35">
      <c r="A2" s="58" t="s">
        <v>110</v>
      </c>
      <c r="B2" s="270"/>
      <c r="C2" s="270"/>
      <c r="D2" s="270"/>
      <c r="E2" s="270"/>
      <c r="F2" s="270"/>
      <c r="G2" s="270"/>
      <c r="H2" s="270"/>
      <c r="I2" s="24"/>
    </row>
    <row r="3" spans="1:9" ht="32.25" thickBot="1" x14ac:dyDescent="0.3">
      <c r="A3" s="77" t="s">
        <v>52</v>
      </c>
      <c r="B3" s="94" t="s">
        <v>48</v>
      </c>
      <c r="C3" s="94" t="s">
        <v>80</v>
      </c>
      <c r="D3" s="94" t="s">
        <v>132</v>
      </c>
      <c r="E3" s="94" t="s">
        <v>128</v>
      </c>
      <c r="F3" s="94" t="s">
        <v>107</v>
      </c>
      <c r="G3" s="94" t="s">
        <v>108</v>
      </c>
      <c r="H3" s="95" t="s">
        <v>111</v>
      </c>
      <c r="I3" s="36"/>
    </row>
    <row r="4" spans="1:9" x14ac:dyDescent="0.25">
      <c r="A4" s="57"/>
      <c r="B4" s="57"/>
      <c r="C4" s="57"/>
      <c r="D4" s="57"/>
      <c r="E4" s="57"/>
      <c r="F4" s="57"/>
      <c r="G4" s="57"/>
      <c r="H4" s="57"/>
      <c r="I4" s="36"/>
    </row>
    <row r="5" spans="1:9" x14ac:dyDescent="0.25">
      <c r="A5" s="57"/>
      <c r="B5" s="57"/>
      <c r="C5" s="57"/>
      <c r="D5" s="57"/>
      <c r="E5" s="57"/>
      <c r="F5" s="57"/>
      <c r="G5" s="57"/>
      <c r="H5" s="57"/>
      <c r="I5" s="36"/>
    </row>
    <row r="6" spans="1:9" x14ac:dyDescent="0.25">
      <c r="A6" s="57"/>
      <c r="B6" s="57"/>
      <c r="C6" s="57"/>
      <c r="D6" s="57"/>
      <c r="E6" s="57"/>
      <c r="F6" s="57"/>
      <c r="G6" s="57"/>
      <c r="H6" s="57"/>
      <c r="I6" s="36"/>
    </row>
    <row r="7" spans="1:9" x14ac:dyDescent="0.25">
      <c r="A7" s="57"/>
      <c r="B7" s="57"/>
      <c r="C7" s="57"/>
      <c r="D7" s="57"/>
      <c r="E7" s="57"/>
      <c r="F7" s="57"/>
      <c r="G7" s="57"/>
      <c r="H7" s="57"/>
      <c r="I7" s="36"/>
    </row>
    <row r="8" spans="1:9" x14ac:dyDescent="0.25">
      <c r="A8" s="39"/>
      <c r="B8" s="39"/>
      <c r="C8" s="39"/>
      <c r="D8" s="39"/>
      <c r="E8" s="39"/>
      <c r="F8" s="39"/>
      <c r="G8" s="39"/>
      <c r="H8" s="39"/>
      <c r="I8" s="36"/>
    </row>
    <row r="9" spans="1:9" x14ac:dyDescent="0.25">
      <c r="A9" s="2"/>
      <c r="B9" s="2"/>
      <c r="C9" s="2"/>
      <c r="D9" s="15"/>
      <c r="E9" s="15"/>
      <c r="F9" s="15"/>
      <c r="G9" s="2"/>
      <c r="H9" s="2"/>
      <c r="I9" s="7"/>
    </row>
    <row r="10" spans="1:9" x14ac:dyDescent="0.25">
      <c r="I10" s="7"/>
    </row>
    <row r="11" spans="1:9" x14ac:dyDescent="0.25">
      <c r="I11" s="7"/>
    </row>
    <row r="12" spans="1:9" ht="24.75" customHeight="1" thickBot="1" x14ac:dyDescent="0.3">
      <c r="A12" s="118" t="s">
        <v>149</v>
      </c>
      <c r="I12" s="7"/>
    </row>
    <row r="13" spans="1:9" ht="63.75" thickBot="1" x14ac:dyDescent="0.3">
      <c r="A13" s="77" t="s">
        <v>52</v>
      </c>
      <c r="B13" s="94" t="s">
        <v>48</v>
      </c>
      <c r="C13" s="94" t="s">
        <v>80</v>
      </c>
      <c r="D13" s="94" t="s">
        <v>132</v>
      </c>
      <c r="E13" s="94" t="s">
        <v>128</v>
      </c>
      <c r="F13" s="94" t="s">
        <v>107</v>
      </c>
      <c r="G13" s="94" t="s">
        <v>108</v>
      </c>
      <c r="H13" s="95" t="s">
        <v>148</v>
      </c>
      <c r="I13" s="29"/>
    </row>
    <row r="14" spans="1:9" x14ac:dyDescent="0.25">
      <c r="A14" s="19" t="s">
        <v>295</v>
      </c>
      <c r="B14" s="19">
        <v>3</v>
      </c>
      <c r="C14" s="19" t="s">
        <v>623</v>
      </c>
      <c r="D14" s="19" t="s">
        <v>623</v>
      </c>
      <c r="E14" s="19" t="s">
        <v>624</v>
      </c>
      <c r="F14" s="19" t="s">
        <v>435</v>
      </c>
      <c r="G14" s="19" t="s">
        <v>570</v>
      </c>
      <c r="H14" s="410">
        <v>42704</v>
      </c>
      <c r="I14" s="29"/>
    </row>
    <row r="15" spans="1:9" ht="31.5" x14ac:dyDescent="0.25">
      <c r="A15" s="19" t="s">
        <v>301</v>
      </c>
      <c r="B15" s="19">
        <v>3</v>
      </c>
      <c r="C15" s="19" t="s">
        <v>625</v>
      </c>
      <c r="D15" s="19" t="s">
        <v>413</v>
      </c>
      <c r="E15" s="19" t="s">
        <v>387</v>
      </c>
      <c r="F15" s="19" t="s">
        <v>374</v>
      </c>
      <c r="G15" s="19" t="s">
        <v>570</v>
      </c>
      <c r="H15" s="410">
        <v>42704</v>
      </c>
      <c r="I15" s="29"/>
    </row>
    <row r="16" spans="1:9" x14ac:dyDescent="0.25">
      <c r="A16" s="39"/>
      <c r="B16" s="39"/>
      <c r="C16" s="39"/>
      <c r="D16" s="39"/>
      <c r="E16" s="39"/>
      <c r="F16" s="39"/>
      <c r="G16" s="39"/>
      <c r="H16" s="39"/>
      <c r="I16" s="29"/>
    </row>
    <row r="17" spans="1:9" x14ac:dyDescent="0.25">
      <c r="A17" s="39"/>
      <c r="B17" s="39"/>
      <c r="C17" s="39"/>
      <c r="D17" s="39"/>
      <c r="E17" s="39"/>
      <c r="F17" s="39"/>
      <c r="G17" s="39"/>
      <c r="H17" s="39"/>
      <c r="I17" s="29"/>
    </row>
    <row r="18" spans="1:9" x14ac:dyDescent="0.25">
      <c r="A18" s="39"/>
      <c r="B18" s="39"/>
      <c r="C18" s="39"/>
      <c r="D18" s="39"/>
      <c r="E18" s="39"/>
      <c r="F18" s="39"/>
      <c r="G18" s="39"/>
      <c r="H18" s="39"/>
      <c r="I18" s="29"/>
    </row>
    <row r="19" spans="1:9" x14ac:dyDescent="0.25">
      <c r="A19" s="2"/>
      <c r="B19" s="2"/>
      <c r="C19" s="2"/>
      <c r="D19" s="15"/>
      <c r="E19" s="15"/>
      <c r="F19" s="15"/>
      <c r="G19" s="2"/>
      <c r="H19" s="2"/>
      <c r="I19" s="7"/>
    </row>
    <row r="20" spans="1:9" x14ac:dyDescent="0.25">
      <c r="H20" s="17"/>
      <c r="I20" s="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view="pageBreakPreview" zoomScaleNormal="100" zoomScaleSheetLayoutView="100" workbookViewId="0">
      <selection activeCell="B11" sqref="B11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546" t="s">
        <v>281</v>
      </c>
      <c r="B1" s="546"/>
    </row>
    <row r="2" spans="1:2" s="1" customFormat="1" ht="16.5" thickBot="1" x14ac:dyDescent="0.3">
      <c r="A2" s="125" t="s">
        <v>52</v>
      </c>
      <c r="B2" s="126" t="s">
        <v>112</v>
      </c>
    </row>
    <row r="3" spans="1:2" x14ac:dyDescent="0.25">
      <c r="A3" s="76" t="s">
        <v>307</v>
      </c>
      <c r="B3" s="411" t="s">
        <v>626</v>
      </c>
    </row>
    <row r="4" spans="1:2" x14ac:dyDescent="0.25">
      <c r="A4" s="2"/>
      <c r="B4" s="412" t="s">
        <v>627</v>
      </c>
    </row>
    <row r="5" spans="1:2" x14ac:dyDescent="0.25">
      <c r="A5" s="2"/>
      <c r="B5" s="412" t="s">
        <v>628</v>
      </c>
    </row>
    <row r="6" spans="1:2" x14ac:dyDescent="0.25">
      <c r="A6" s="2"/>
      <c r="B6" s="413" t="s">
        <v>571</v>
      </c>
    </row>
    <row r="7" spans="1:2" x14ac:dyDescent="0.25">
      <c r="A7" s="2"/>
      <c r="B7" s="414" t="s">
        <v>629</v>
      </c>
    </row>
    <row r="8" spans="1:2" x14ac:dyDescent="0.25">
      <c r="A8" s="2"/>
      <c r="B8" s="415" t="s">
        <v>630</v>
      </c>
    </row>
    <row r="9" spans="1:2" x14ac:dyDescent="0.25">
      <c r="A9" s="2"/>
      <c r="B9" s="413" t="s">
        <v>581</v>
      </c>
    </row>
    <row r="10" spans="1:2" x14ac:dyDescent="0.25">
      <c r="A10" s="2"/>
      <c r="B10" s="412" t="s">
        <v>631</v>
      </c>
    </row>
    <row r="11" spans="1:2" ht="16.5" thickBot="1" x14ac:dyDescent="0.3">
      <c r="A11" s="2"/>
      <c r="B11" s="416" t="s">
        <v>632</v>
      </c>
    </row>
    <row r="12" spans="1:2" x14ac:dyDescent="0.25">
      <c r="A12" s="2" t="s">
        <v>309</v>
      </c>
      <c r="B12" s="411" t="s">
        <v>633</v>
      </c>
    </row>
    <row r="13" spans="1:2" x14ac:dyDescent="0.25">
      <c r="A13" s="2"/>
      <c r="B13" s="412" t="s">
        <v>591</v>
      </c>
    </row>
    <row r="14" spans="1:2" x14ac:dyDescent="0.25">
      <c r="A14" s="2"/>
      <c r="B14" s="412" t="s">
        <v>594</v>
      </c>
    </row>
    <row r="15" spans="1:2" x14ac:dyDescent="0.25">
      <c r="A15" s="2"/>
      <c r="B15" s="412" t="s">
        <v>590</v>
      </c>
    </row>
    <row r="16" spans="1:2" x14ac:dyDescent="0.25">
      <c r="A16" s="2"/>
      <c r="B16" s="412" t="s">
        <v>599</v>
      </c>
    </row>
    <row r="17" spans="1:2" x14ac:dyDescent="0.25">
      <c r="A17" s="2"/>
      <c r="B17" s="412" t="s">
        <v>602</v>
      </c>
    </row>
    <row r="18" spans="1:2" x14ac:dyDescent="0.25">
      <c r="A18" s="2"/>
      <c r="B18" s="412" t="s">
        <v>598</v>
      </c>
    </row>
    <row r="19" spans="1:2" x14ac:dyDescent="0.25">
      <c r="A19" s="2"/>
      <c r="B19" s="412" t="s">
        <v>600</v>
      </c>
    </row>
    <row r="20" spans="1:2" x14ac:dyDescent="0.25">
      <c r="A20" s="2"/>
      <c r="B20" s="412" t="s">
        <v>634</v>
      </c>
    </row>
    <row r="21" spans="1:2" x14ac:dyDescent="0.25">
      <c r="A21" s="2"/>
      <c r="B21" s="412" t="s">
        <v>605</v>
      </c>
    </row>
    <row r="22" spans="1:2" x14ac:dyDescent="0.25">
      <c r="A22" s="2"/>
      <c r="B22" s="412" t="s">
        <v>603</v>
      </c>
    </row>
    <row r="23" spans="1:2" x14ac:dyDescent="0.25">
      <c r="A23" s="2"/>
      <c r="B23" s="412" t="s">
        <v>604</v>
      </c>
    </row>
    <row r="24" spans="1:2" x14ac:dyDescent="0.25">
      <c r="A24" s="2"/>
      <c r="B24" s="412" t="s">
        <v>635</v>
      </c>
    </row>
    <row r="25" spans="1:2" x14ac:dyDescent="0.25">
      <c r="A25" s="2"/>
      <c r="B25" s="412" t="s">
        <v>588</v>
      </c>
    </row>
    <row r="26" spans="1:2" ht="16.5" thickBot="1" x14ac:dyDescent="0.3">
      <c r="A26" s="2"/>
      <c r="B26" s="417" t="s">
        <v>607</v>
      </c>
    </row>
    <row r="27" spans="1:2" x14ac:dyDescent="0.25">
      <c r="A27" s="2" t="s">
        <v>311</v>
      </c>
      <c r="B27" s="418" t="s">
        <v>636</v>
      </c>
    </row>
    <row r="28" spans="1:2" x14ac:dyDescent="0.25">
      <c r="A28" s="2"/>
      <c r="B28" s="415" t="s">
        <v>637</v>
      </c>
    </row>
    <row r="29" spans="1:2" ht="16.5" thickBot="1" x14ac:dyDescent="0.3">
      <c r="A29" s="2"/>
      <c r="B29" s="419" t="s">
        <v>638</v>
      </c>
    </row>
    <row r="30" spans="1:2" x14ac:dyDescent="0.25">
      <c r="A30" s="2" t="s">
        <v>315</v>
      </c>
      <c r="B30" s="420" t="s">
        <v>639</v>
      </c>
    </row>
    <row r="31" spans="1:2" x14ac:dyDescent="0.25">
      <c r="A31" s="2"/>
      <c r="B31" s="415" t="s">
        <v>640</v>
      </c>
    </row>
    <row r="32" spans="1:2" x14ac:dyDescent="0.25">
      <c r="A32" s="2"/>
      <c r="B32" s="415" t="s">
        <v>641</v>
      </c>
    </row>
    <row r="33" spans="1:2" x14ac:dyDescent="0.25">
      <c r="A33" s="2"/>
      <c r="B33" s="415" t="s">
        <v>642</v>
      </c>
    </row>
    <row r="34" spans="1:2" x14ac:dyDescent="0.25">
      <c r="A34" s="2"/>
      <c r="B34" s="415" t="s">
        <v>643</v>
      </c>
    </row>
    <row r="35" spans="1:2" x14ac:dyDescent="0.25">
      <c r="A35" s="2"/>
      <c r="B35" s="415" t="s">
        <v>644</v>
      </c>
    </row>
    <row r="36" spans="1:2" ht="16.5" thickBot="1" x14ac:dyDescent="0.3">
      <c r="A36" s="2"/>
      <c r="B36" s="419" t="s">
        <v>563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activeCell="B13" sqref="B13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546" t="s">
        <v>282</v>
      </c>
      <c r="B1" s="546"/>
      <c r="C1" s="546"/>
    </row>
    <row r="2" spans="1:3" ht="24" customHeight="1" thickBot="1" x14ac:dyDescent="0.3">
      <c r="A2" s="127" t="s">
        <v>110</v>
      </c>
      <c r="B2" s="274"/>
      <c r="C2" s="274"/>
    </row>
    <row r="3" spans="1:3" ht="16.5" thickBot="1" x14ac:dyDescent="0.3">
      <c r="A3" s="128" t="s">
        <v>52</v>
      </c>
      <c r="B3" s="92" t="s">
        <v>112</v>
      </c>
      <c r="C3" s="93" t="s">
        <v>111</v>
      </c>
    </row>
    <row r="4" spans="1:3" x14ac:dyDescent="0.25">
      <c r="A4" s="76"/>
      <c r="B4" s="76"/>
      <c r="C4" s="76"/>
    </row>
    <row r="5" spans="1:3" x14ac:dyDescent="0.25">
      <c r="A5" s="76"/>
      <c r="B5" s="76"/>
      <c r="C5" s="76"/>
    </row>
    <row r="6" spans="1:3" x14ac:dyDescent="0.25">
      <c r="A6" s="76"/>
      <c r="B6" s="76"/>
      <c r="C6" s="76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C10" s="17"/>
    </row>
    <row r="11" spans="1:3" ht="16.5" thickBot="1" x14ac:dyDescent="0.3">
      <c r="A11" s="118" t="s">
        <v>149</v>
      </c>
    </row>
    <row r="12" spans="1:3" ht="16.5" thickBot="1" x14ac:dyDescent="0.3">
      <c r="A12" s="128" t="s">
        <v>52</v>
      </c>
      <c r="B12" s="92" t="s">
        <v>112</v>
      </c>
      <c r="C12" s="93" t="s">
        <v>133</v>
      </c>
    </row>
    <row r="13" spans="1:3" x14ac:dyDescent="0.25">
      <c r="A13" s="76" t="s">
        <v>307</v>
      </c>
      <c r="B13" s="76" t="s">
        <v>623</v>
      </c>
      <c r="C13" s="421">
        <v>42711</v>
      </c>
    </row>
    <row r="14" spans="1:3" x14ac:dyDescent="0.25">
      <c r="A14" s="2"/>
      <c r="B14" s="189" t="s">
        <v>566</v>
      </c>
      <c r="C14" s="422">
        <v>42527</v>
      </c>
    </row>
    <row r="15" spans="1:3" ht="31.5" x14ac:dyDescent="0.25">
      <c r="A15" s="2" t="s">
        <v>313</v>
      </c>
      <c r="B15" s="189" t="s">
        <v>645</v>
      </c>
      <c r="C15" s="422">
        <v>42704</v>
      </c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C18" s="17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view="pageBreakPreview" zoomScaleNormal="100" zoomScaleSheetLayoutView="100" workbookViewId="0">
      <selection activeCell="H3" sqref="H3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customHeight="1" thickBot="1" x14ac:dyDescent="0.3">
      <c r="A1" s="583" t="s">
        <v>283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</row>
    <row r="2" spans="1:12" ht="138" customHeight="1" thickBot="1" x14ac:dyDescent="0.3">
      <c r="A2" s="155" t="s">
        <v>134</v>
      </c>
      <c r="B2" s="156" t="s">
        <v>52</v>
      </c>
      <c r="C2" s="156" t="s">
        <v>184</v>
      </c>
      <c r="D2" s="156" t="s">
        <v>187</v>
      </c>
      <c r="E2" s="156" t="s">
        <v>186</v>
      </c>
      <c r="F2" s="156" t="s">
        <v>135</v>
      </c>
      <c r="G2" s="156" t="s">
        <v>136</v>
      </c>
      <c r="H2" s="156" t="s">
        <v>122</v>
      </c>
      <c r="I2" s="156" t="s">
        <v>137</v>
      </c>
      <c r="J2" s="423" t="s">
        <v>138</v>
      </c>
      <c r="K2" s="156" t="s">
        <v>139</v>
      </c>
      <c r="L2" s="157" t="s">
        <v>140</v>
      </c>
    </row>
    <row r="3" spans="1:12" ht="128.25" x14ac:dyDescent="0.25">
      <c r="A3" s="424">
        <v>1</v>
      </c>
      <c r="B3" s="424" t="s">
        <v>646</v>
      </c>
      <c r="C3" s="424" t="s">
        <v>647</v>
      </c>
      <c r="D3" s="424" t="s">
        <v>648</v>
      </c>
      <c r="E3" s="424" t="s">
        <v>649</v>
      </c>
      <c r="F3" s="425" t="s">
        <v>650</v>
      </c>
      <c r="G3" s="426" t="s">
        <v>651</v>
      </c>
      <c r="H3" s="426" t="s">
        <v>652</v>
      </c>
      <c r="I3" s="427" t="s">
        <v>653</v>
      </c>
      <c r="J3" s="428">
        <v>0</v>
      </c>
      <c r="K3" s="424"/>
      <c r="L3" s="424"/>
    </row>
    <row r="4" spans="1:12" ht="26.25" x14ac:dyDescent="0.25">
      <c r="A4" s="424">
        <v>2</v>
      </c>
      <c r="B4" s="424" t="s">
        <v>295</v>
      </c>
      <c r="C4" s="424" t="s">
        <v>647</v>
      </c>
      <c r="D4" s="424" t="s">
        <v>648</v>
      </c>
      <c r="E4" s="424" t="s">
        <v>649</v>
      </c>
      <c r="F4" s="425" t="s">
        <v>654</v>
      </c>
      <c r="G4" s="426" t="s">
        <v>655</v>
      </c>
      <c r="H4" s="426" t="s">
        <v>656</v>
      </c>
      <c r="I4" s="427" t="s">
        <v>653</v>
      </c>
      <c r="J4" s="428">
        <v>51190</v>
      </c>
      <c r="K4" s="424"/>
      <c r="L4" s="424"/>
    </row>
    <row r="5" spans="1:12" ht="77.25" x14ac:dyDescent="0.25">
      <c r="A5" s="424">
        <v>3</v>
      </c>
      <c r="B5" s="424" t="s">
        <v>295</v>
      </c>
      <c r="C5" s="424" t="s">
        <v>647</v>
      </c>
      <c r="D5" s="424" t="s">
        <v>648</v>
      </c>
      <c r="E5" s="424" t="s">
        <v>649</v>
      </c>
      <c r="F5" s="425" t="s">
        <v>657</v>
      </c>
      <c r="G5" s="426" t="s">
        <v>658</v>
      </c>
      <c r="H5" s="426" t="s">
        <v>659</v>
      </c>
      <c r="I5" s="427" t="s">
        <v>660</v>
      </c>
      <c r="J5" s="428">
        <v>55603</v>
      </c>
      <c r="K5" s="424"/>
      <c r="L5" s="424"/>
    </row>
    <row r="6" spans="1:12" ht="128.25" x14ac:dyDescent="0.25">
      <c r="A6" s="424">
        <v>4</v>
      </c>
      <c r="B6" s="424" t="s">
        <v>295</v>
      </c>
      <c r="C6" s="424" t="s">
        <v>647</v>
      </c>
      <c r="D6" s="424" t="s">
        <v>648</v>
      </c>
      <c r="E6" s="424" t="s">
        <v>649</v>
      </c>
      <c r="F6" s="425" t="s">
        <v>661</v>
      </c>
      <c r="G6" s="426" t="s">
        <v>662</v>
      </c>
      <c r="H6" s="426" t="s">
        <v>663</v>
      </c>
      <c r="I6" s="427" t="s">
        <v>653</v>
      </c>
      <c r="J6" s="428">
        <v>44807</v>
      </c>
      <c r="K6" s="424"/>
      <c r="L6" s="424"/>
    </row>
    <row r="7" spans="1:12" ht="64.5" x14ac:dyDescent="0.25">
      <c r="A7" s="424">
        <v>5</v>
      </c>
      <c r="B7" s="424" t="s">
        <v>295</v>
      </c>
      <c r="C7" s="424" t="s">
        <v>647</v>
      </c>
      <c r="D7" s="424" t="s">
        <v>648</v>
      </c>
      <c r="E7" s="424" t="s">
        <v>649</v>
      </c>
      <c r="F7" s="425" t="s">
        <v>664</v>
      </c>
      <c r="G7" s="426" t="s">
        <v>662</v>
      </c>
      <c r="H7" s="426" t="s">
        <v>665</v>
      </c>
      <c r="I7" s="427" t="s">
        <v>666</v>
      </c>
      <c r="J7" s="428">
        <v>4049</v>
      </c>
      <c r="K7" s="424"/>
      <c r="L7" s="424"/>
    </row>
    <row r="8" spans="1:12" ht="128.25" x14ac:dyDescent="0.25">
      <c r="A8" s="424">
        <v>6</v>
      </c>
      <c r="B8" s="424" t="s">
        <v>295</v>
      </c>
      <c r="C8" s="424" t="s">
        <v>647</v>
      </c>
      <c r="D8" s="424" t="s">
        <v>648</v>
      </c>
      <c r="E8" s="424" t="s">
        <v>649</v>
      </c>
      <c r="F8" s="425" t="s">
        <v>667</v>
      </c>
      <c r="G8" s="426" t="s">
        <v>668</v>
      </c>
      <c r="H8" s="426" t="s">
        <v>669</v>
      </c>
      <c r="I8" s="427" t="s">
        <v>666</v>
      </c>
      <c r="J8" s="428">
        <v>43182</v>
      </c>
      <c r="K8" s="424"/>
      <c r="L8" s="424"/>
    </row>
    <row r="9" spans="1:12" ht="128.25" x14ac:dyDescent="0.25">
      <c r="A9" s="424">
        <v>7</v>
      </c>
      <c r="B9" s="424" t="s">
        <v>295</v>
      </c>
      <c r="C9" s="424" t="s">
        <v>647</v>
      </c>
      <c r="D9" s="424" t="s">
        <v>648</v>
      </c>
      <c r="E9" s="424" t="s">
        <v>649</v>
      </c>
      <c r="F9" s="425" t="s">
        <v>670</v>
      </c>
      <c r="G9" s="426" t="s">
        <v>671</v>
      </c>
      <c r="H9" s="426" t="s">
        <v>672</v>
      </c>
      <c r="I9" s="427" t="s">
        <v>673</v>
      </c>
      <c r="J9" s="428">
        <v>34542</v>
      </c>
      <c r="K9" s="424"/>
      <c r="L9" s="424"/>
    </row>
    <row r="10" spans="1:12" ht="90" x14ac:dyDescent="0.25">
      <c r="A10" s="424">
        <v>8</v>
      </c>
      <c r="B10" s="424" t="s">
        <v>295</v>
      </c>
      <c r="C10" s="424" t="s">
        <v>647</v>
      </c>
      <c r="D10" s="424" t="s">
        <v>648</v>
      </c>
      <c r="E10" s="424" t="s">
        <v>649</v>
      </c>
      <c r="F10" s="425" t="s">
        <v>674</v>
      </c>
      <c r="G10" s="426" t="s">
        <v>675</v>
      </c>
      <c r="H10" s="426" t="s">
        <v>676</v>
      </c>
      <c r="I10" s="427" t="s">
        <v>673</v>
      </c>
      <c r="J10" s="428">
        <v>28355</v>
      </c>
      <c r="K10" s="424"/>
      <c r="L10" s="424"/>
    </row>
    <row r="11" spans="1:12" ht="128.25" x14ac:dyDescent="0.25">
      <c r="A11" s="424">
        <v>9</v>
      </c>
      <c r="B11" s="424" t="s">
        <v>295</v>
      </c>
      <c r="C11" s="424" t="s">
        <v>677</v>
      </c>
      <c r="D11" s="424" t="s">
        <v>678</v>
      </c>
      <c r="E11" s="424" t="s">
        <v>373</v>
      </c>
      <c r="F11" s="425" t="s">
        <v>679</v>
      </c>
      <c r="G11" s="426" t="s">
        <v>680</v>
      </c>
      <c r="H11" s="426" t="s">
        <v>681</v>
      </c>
      <c r="I11" s="427" t="s">
        <v>682</v>
      </c>
      <c r="J11" s="428">
        <v>4330</v>
      </c>
      <c r="K11" s="424"/>
      <c r="L11" s="424"/>
    </row>
    <row r="12" spans="1:12" ht="166.5" x14ac:dyDescent="0.25">
      <c r="A12" s="424">
        <v>10</v>
      </c>
      <c r="B12" s="424" t="s">
        <v>295</v>
      </c>
      <c r="C12" s="424" t="s">
        <v>677</v>
      </c>
      <c r="D12" s="424" t="s">
        <v>678</v>
      </c>
      <c r="E12" s="424" t="s">
        <v>373</v>
      </c>
      <c r="F12" s="425" t="s">
        <v>683</v>
      </c>
      <c r="G12" s="426" t="s">
        <v>684</v>
      </c>
      <c r="H12" s="426" t="s">
        <v>685</v>
      </c>
      <c r="I12" s="427" t="s">
        <v>686</v>
      </c>
      <c r="J12" s="428">
        <v>10660</v>
      </c>
      <c r="K12" s="424"/>
      <c r="L12" s="424"/>
    </row>
    <row r="13" spans="1:12" ht="51.75" x14ac:dyDescent="0.25">
      <c r="A13" s="424">
        <v>11</v>
      </c>
      <c r="B13" s="424" t="s">
        <v>295</v>
      </c>
      <c r="C13" s="424" t="s">
        <v>677</v>
      </c>
      <c r="D13" s="424" t="s">
        <v>678</v>
      </c>
      <c r="E13" s="424" t="s">
        <v>373</v>
      </c>
      <c r="F13" s="425" t="s">
        <v>687</v>
      </c>
      <c r="G13" s="426" t="s">
        <v>688</v>
      </c>
      <c r="H13" s="426" t="s">
        <v>689</v>
      </c>
      <c r="I13" s="427" t="s">
        <v>690</v>
      </c>
      <c r="J13" s="428">
        <v>12144</v>
      </c>
      <c r="K13" s="424"/>
      <c r="L13" s="424"/>
    </row>
    <row r="14" spans="1:12" ht="102.75" x14ac:dyDescent="0.25">
      <c r="A14" s="424">
        <v>12</v>
      </c>
      <c r="B14" s="424" t="s">
        <v>295</v>
      </c>
      <c r="C14" s="424" t="s">
        <v>677</v>
      </c>
      <c r="D14" s="424" t="s">
        <v>678</v>
      </c>
      <c r="E14" s="424" t="s">
        <v>373</v>
      </c>
      <c r="F14" s="425" t="s">
        <v>691</v>
      </c>
      <c r="G14" s="426" t="s">
        <v>692</v>
      </c>
      <c r="H14" s="426" t="s">
        <v>693</v>
      </c>
      <c r="I14" s="427" t="s">
        <v>686</v>
      </c>
      <c r="J14" s="428">
        <v>1521</v>
      </c>
      <c r="K14" s="424"/>
      <c r="L14" s="424"/>
    </row>
    <row r="15" spans="1:12" ht="128.25" x14ac:dyDescent="0.25">
      <c r="A15" s="424">
        <v>13</v>
      </c>
      <c r="B15" s="424" t="s">
        <v>295</v>
      </c>
      <c r="C15" s="424" t="s">
        <v>677</v>
      </c>
      <c r="D15" s="424" t="s">
        <v>678</v>
      </c>
      <c r="E15" s="424" t="s">
        <v>373</v>
      </c>
      <c r="F15" s="425" t="s">
        <v>694</v>
      </c>
      <c r="G15" s="426" t="s">
        <v>695</v>
      </c>
      <c r="H15" s="426" t="s">
        <v>696</v>
      </c>
      <c r="I15" s="427" t="s">
        <v>666</v>
      </c>
      <c r="J15" s="428">
        <v>9160</v>
      </c>
      <c r="K15" s="424"/>
      <c r="L15" s="424"/>
    </row>
    <row r="16" spans="1:12" ht="141" x14ac:dyDescent="0.25">
      <c r="A16" s="424">
        <v>14</v>
      </c>
      <c r="B16" s="424" t="s">
        <v>295</v>
      </c>
      <c r="C16" s="424" t="s">
        <v>677</v>
      </c>
      <c r="D16" s="424" t="s">
        <v>678</v>
      </c>
      <c r="E16" s="424" t="s">
        <v>373</v>
      </c>
      <c r="F16" s="425" t="s">
        <v>697</v>
      </c>
      <c r="G16" s="426" t="s">
        <v>698</v>
      </c>
      <c r="H16" s="426" t="s">
        <v>699</v>
      </c>
      <c r="I16" s="427" t="s">
        <v>682</v>
      </c>
      <c r="J16" s="428">
        <v>8324</v>
      </c>
      <c r="K16" s="424"/>
      <c r="L16" s="424"/>
    </row>
    <row r="17" spans="1:12" ht="102.75" x14ac:dyDescent="0.25">
      <c r="A17" s="424">
        <v>15</v>
      </c>
      <c r="B17" s="424" t="s">
        <v>295</v>
      </c>
      <c r="C17" s="424" t="s">
        <v>677</v>
      </c>
      <c r="D17" s="424" t="s">
        <v>678</v>
      </c>
      <c r="E17" s="424" t="s">
        <v>373</v>
      </c>
      <c r="F17" s="425" t="s">
        <v>700</v>
      </c>
      <c r="G17" s="426" t="s">
        <v>701</v>
      </c>
      <c r="H17" s="426" t="s">
        <v>702</v>
      </c>
      <c r="I17" s="427" t="s">
        <v>686</v>
      </c>
      <c r="J17" s="428">
        <v>16843</v>
      </c>
      <c r="K17" s="424"/>
      <c r="L17" s="424"/>
    </row>
    <row r="18" spans="1:12" ht="64.5" x14ac:dyDescent="0.25">
      <c r="A18" s="424">
        <v>16</v>
      </c>
      <c r="B18" s="424" t="s">
        <v>295</v>
      </c>
      <c r="C18" s="424" t="s">
        <v>677</v>
      </c>
      <c r="D18" s="424" t="s">
        <v>678</v>
      </c>
      <c r="E18" s="424" t="s">
        <v>373</v>
      </c>
      <c r="F18" s="425" t="s">
        <v>703</v>
      </c>
      <c r="G18" s="426" t="s">
        <v>655</v>
      </c>
      <c r="H18" s="426" t="s">
        <v>704</v>
      </c>
      <c r="I18" s="427" t="s">
        <v>682</v>
      </c>
      <c r="J18" s="428">
        <v>16875</v>
      </c>
      <c r="K18" s="424"/>
      <c r="L18" s="424"/>
    </row>
    <row r="19" spans="1:12" ht="102.75" x14ac:dyDescent="0.25">
      <c r="A19" s="424">
        <v>17</v>
      </c>
      <c r="B19" s="424" t="s">
        <v>295</v>
      </c>
      <c r="C19" s="424" t="s">
        <v>677</v>
      </c>
      <c r="D19" s="424" t="s">
        <v>678</v>
      </c>
      <c r="E19" s="424" t="s">
        <v>373</v>
      </c>
      <c r="F19" s="425" t="s">
        <v>705</v>
      </c>
      <c r="G19" s="426" t="s">
        <v>706</v>
      </c>
      <c r="H19" s="426" t="s">
        <v>707</v>
      </c>
      <c r="I19" s="427" t="s">
        <v>666</v>
      </c>
      <c r="J19" s="428">
        <v>7093</v>
      </c>
      <c r="K19" s="424"/>
      <c r="L19" s="424"/>
    </row>
    <row r="20" spans="1:12" ht="102.75" x14ac:dyDescent="0.25">
      <c r="A20" s="424">
        <v>18</v>
      </c>
      <c r="B20" s="424" t="s">
        <v>295</v>
      </c>
      <c r="C20" s="424" t="s">
        <v>677</v>
      </c>
      <c r="D20" s="424" t="s">
        <v>678</v>
      </c>
      <c r="E20" s="424" t="s">
        <v>373</v>
      </c>
      <c r="F20" s="425" t="s">
        <v>708</v>
      </c>
      <c r="G20" s="426" t="s">
        <v>709</v>
      </c>
      <c r="H20" s="426" t="s">
        <v>710</v>
      </c>
      <c r="I20" s="427" t="s">
        <v>666</v>
      </c>
      <c r="J20" s="428">
        <v>19190</v>
      </c>
      <c r="K20" s="424"/>
      <c r="L20" s="424"/>
    </row>
    <row r="21" spans="1:12" ht="153.75" x14ac:dyDescent="0.25">
      <c r="A21" s="424">
        <v>19</v>
      </c>
      <c r="B21" s="424" t="s">
        <v>295</v>
      </c>
      <c r="C21" s="424" t="s">
        <v>677</v>
      </c>
      <c r="D21" s="424" t="s">
        <v>678</v>
      </c>
      <c r="E21" s="424" t="s">
        <v>373</v>
      </c>
      <c r="F21" s="425" t="s">
        <v>711</v>
      </c>
      <c r="G21" s="426" t="s">
        <v>712</v>
      </c>
      <c r="H21" s="426" t="s">
        <v>713</v>
      </c>
      <c r="I21" s="427" t="s">
        <v>686</v>
      </c>
      <c r="J21" s="428">
        <v>12732</v>
      </c>
      <c r="K21" s="424"/>
      <c r="L21" s="424"/>
    </row>
    <row r="22" spans="1:12" ht="153.75" x14ac:dyDescent="0.25">
      <c r="A22" s="424">
        <v>20</v>
      </c>
      <c r="B22" s="424" t="s">
        <v>295</v>
      </c>
      <c r="C22" s="424" t="s">
        <v>677</v>
      </c>
      <c r="D22" s="424" t="s">
        <v>678</v>
      </c>
      <c r="E22" s="424" t="s">
        <v>373</v>
      </c>
      <c r="F22" s="425" t="s">
        <v>714</v>
      </c>
      <c r="G22" s="426" t="s">
        <v>715</v>
      </c>
      <c r="H22" s="426" t="s">
        <v>716</v>
      </c>
      <c r="I22" s="427" t="s">
        <v>666</v>
      </c>
      <c r="J22" s="428">
        <v>17651</v>
      </c>
      <c r="K22" s="424"/>
      <c r="L22" s="424"/>
    </row>
    <row r="23" spans="1:12" ht="128.25" x14ac:dyDescent="0.25">
      <c r="A23" s="424">
        <v>21</v>
      </c>
      <c r="B23" s="424" t="s">
        <v>295</v>
      </c>
      <c r="C23" s="424" t="s">
        <v>677</v>
      </c>
      <c r="D23" s="424" t="s">
        <v>678</v>
      </c>
      <c r="E23" s="424" t="s">
        <v>373</v>
      </c>
      <c r="F23" s="425" t="s">
        <v>717</v>
      </c>
      <c r="G23" s="426" t="s">
        <v>718</v>
      </c>
      <c r="H23" s="426" t="s">
        <v>719</v>
      </c>
      <c r="I23" s="427" t="s">
        <v>690</v>
      </c>
      <c r="J23" s="428">
        <v>6761</v>
      </c>
      <c r="K23" s="424"/>
      <c r="L23" s="424"/>
    </row>
    <row r="24" spans="1:12" ht="102.75" x14ac:dyDescent="0.25">
      <c r="A24" s="424">
        <v>22</v>
      </c>
      <c r="B24" s="424" t="s">
        <v>295</v>
      </c>
      <c r="C24" s="424" t="s">
        <v>677</v>
      </c>
      <c r="D24" s="424" t="s">
        <v>678</v>
      </c>
      <c r="E24" s="424" t="s">
        <v>373</v>
      </c>
      <c r="F24" s="425" t="s">
        <v>720</v>
      </c>
      <c r="G24" s="426" t="s">
        <v>658</v>
      </c>
      <c r="H24" s="426" t="s">
        <v>721</v>
      </c>
      <c r="I24" s="427" t="s">
        <v>722</v>
      </c>
      <c r="J24" s="428">
        <v>11216</v>
      </c>
      <c r="K24" s="424"/>
      <c r="L24" s="424"/>
    </row>
    <row r="25" spans="1:12" ht="77.25" x14ac:dyDescent="0.25">
      <c r="A25" s="424">
        <v>23</v>
      </c>
      <c r="B25" s="424" t="s">
        <v>295</v>
      </c>
      <c r="C25" s="424" t="s">
        <v>677</v>
      </c>
      <c r="D25" s="424" t="s">
        <v>678</v>
      </c>
      <c r="E25" s="424" t="s">
        <v>373</v>
      </c>
      <c r="F25" s="425" t="s">
        <v>723</v>
      </c>
      <c r="G25" s="426" t="s">
        <v>724</v>
      </c>
      <c r="H25" s="426" t="s">
        <v>725</v>
      </c>
      <c r="I25" s="427" t="s">
        <v>690</v>
      </c>
      <c r="J25" s="428">
        <v>3803</v>
      </c>
      <c r="K25" s="424"/>
      <c r="L25" s="424"/>
    </row>
    <row r="26" spans="1:12" ht="141" x14ac:dyDescent="0.25">
      <c r="A26" s="424">
        <v>24</v>
      </c>
      <c r="B26" s="424" t="s">
        <v>295</v>
      </c>
      <c r="C26" s="424" t="s">
        <v>677</v>
      </c>
      <c r="D26" s="424" t="s">
        <v>678</v>
      </c>
      <c r="E26" s="424" t="s">
        <v>373</v>
      </c>
      <c r="F26" s="425" t="s">
        <v>726</v>
      </c>
      <c r="G26" s="426" t="s">
        <v>727</v>
      </c>
      <c r="H26" s="426" t="s">
        <v>728</v>
      </c>
      <c r="I26" s="427" t="s">
        <v>682</v>
      </c>
      <c r="J26" s="428">
        <v>0</v>
      </c>
      <c r="K26" s="424"/>
      <c r="L26" s="424"/>
    </row>
    <row r="27" spans="1:12" ht="141" x14ac:dyDescent="0.25">
      <c r="A27" s="424">
        <v>25</v>
      </c>
      <c r="B27" s="424" t="s">
        <v>295</v>
      </c>
      <c r="C27" s="424" t="s">
        <v>677</v>
      </c>
      <c r="D27" s="424" t="s">
        <v>678</v>
      </c>
      <c r="E27" s="424" t="s">
        <v>373</v>
      </c>
      <c r="F27" s="425" t="s">
        <v>729</v>
      </c>
      <c r="G27" s="426" t="s">
        <v>332</v>
      </c>
      <c r="H27" s="426" t="s">
        <v>730</v>
      </c>
      <c r="I27" s="427" t="s">
        <v>686</v>
      </c>
      <c r="J27" s="428">
        <v>11820</v>
      </c>
      <c r="K27" s="424"/>
      <c r="L27" s="424"/>
    </row>
    <row r="28" spans="1:12" ht="243" x14ac:dyDescent="0.25">
      <c r="A28" s="424">
        <v>26</v>
      </c>
      <c r="B28" s="424" t="s">
        <v>295</v>
      </c>
      <c r="C28" s="424" t="s">
        <v>677</v>
      </c>
      <c r="D28" s="424" t="s">
        <v>678</v>
      </c>
      <c r="E28" s="424" t="s">
        <v>373</v>
      </c>
      <c r="F28" s="425" t="s">
        <v>731</v>
      </c>
      <c r="G28" s="426" t="s">
        <v>732</v>
      </c>
      <c r="H28" s="426" t="s">
        <v>733</v>
      </c>
      <c r="I28" s="427" t="s">
        <v>686</v>
      </c>
      <c r="J28" s="428">
        <v>8732</v>
      </c>
      <c r="K28" s="424"/>
      <c r="L28" s="424"/>
    </row>
    <row r="29" spans="1:12" ht="90" x14ac:dyDescent="0.25">
      <c r="A29" s="424">
        <v>27</v>
      </c>
      <c r="B29" s="424" t="s">
        <v>295</v>
      </c>
      <c r="C29" s="424" t="s">
        <v>677</v>
      </c>
      <c r="D29" s="424" t="s">
        <v>678</v>
      </c>
      <c r="E29" s="424" t="s">
        <v>373</v>
      </c>
      <c r="F29" s="425" t="s">
        <v>734</v>
      </c>
      <c r="G29" s="426" t="s">
        <v>735</v>
      </c>
      <c r="H29" s="426" t="s">
        <v>736</v>
      </c>
      <c r="I29" s="427" t="s">
        <v>666</v>
      </c>
      <c r="J29" s="428">
        <v>16198</v>
      </c>
      <c r="K29" s="424"/>
      <c r="L29" s="424"/>
    </row>
    <row r="30" spans="1:12" ht="166.5" x14ac:dyDescent="0.25">
      <c r="A30" s="424">
        <v>28</v>
      </c>
      <c r="B30" s="424" t="s">
        <v>295</v>
      </c>
      <c r="C30" s="424" t="s">
        <v>677</v>
      </c>
      <c r="D30" s="424" t="s">
        <v>678</v>
      </c>
      <c r="E30" s="424" t="s">
        <v>373</v>
      </c>
      <c r="F30" s="425" t="s">
        <v>737</v>
      </c>
      <c r="G30" s="426" t="s">
        <v>738</v>
      </c>
      <c r="H30" s="426" t="s">
        <v>739</v>
      </c>
      <c r="I30" s="427" t="s">
        <v>690</v>
      </c>
      <c r="J30" s="428">
        <v>13675</v>
      </c>
      <c r="K30" s="424"/>
      <c r="L30" s="424"/>
    </row>
    <row r="31" spans="1:12" ht="90" x14ac:dyDescent="0.25">
      <c r="A31" s="424">
        <v>29</v>
      </c>
      <c r="B31" s="424" t="s">
        <v>295</v>
      </c>
      <c r="C31" s="424" t="s">
        <v>677</v>
      </c>
      <c r="D31" s="424" t="s">
        <v>678</v>
      </c>
      <c r="E31" s="424" t="s">
        <v>373</v>
      </c>
      <c r="F31" s="425" t="s">
        <v>740</v>
      </c>
      <c r="G31" s="426" t="s">
        <v>741</v>
      </c>
      <c r="H31" s="426" t="s">
        <v>742</v>
      </c>
      <c r="I31" s="427" t="s">
        <v>690</v>
      </c>
      <c r="J31" s="428">
        <v>14669</v>
      </c>
      <c r="K31" s="424"/>
      <c r="L31" s="424"/>
    </row>
    <row r="32" spans="1:12" ht="128.25" x14ac:dyDescent="0.25">
      <c r="A32" s="424">
        <v>30</v>
      </c>
      <c r="B32" s="424" t="s">
        <v>295</v>
      </c>
      <c r="C32" s="424" t="s">
        <v>677</v>
      </c>
      <c r="D32" s="424" t="s">
        <v>678</v>
      </c>
      <c r="E32" s="424" t="s">
        <v>373</v>
      </c>
      <c r="F32" s="425" t="s">
        <v>743</v>
      </c>
      <c r="G32" s="426" t="s">
        <v>744</v>
      </c>
      <c r="H32" s="426" t="s">
        <v>745</v>
      </c>
      <c r="I32" s="427" t="s">
        <v>690</v>
      </c>
      <c r="J32" s="428">
        <v>4863</v>
      </c>
      <c r="K32" s="424"/>
      <c r="L32" s="424"/>
    </row>
    <row r="33" spans="1:12" ht="64.5" x14ac:dyDescent="0.25">
      <c r="A33" s="424">
        <v>31</v>
      </c>
      <c r="B33" s="424" t="s">
        <v>295</v>
      </c>
      <c r="C33" s="424" t="s">
        <v>677</v>
      </c>
      <c r="D33" s="424" t="s">
        <v>678</v>
      </c>
      <c r="E33" s="424" t="s">
        <v>373</v>
      </c>
      <c r="F33" s="425" t="s">
        <v>746</v>
      </c>
      <c r="G33" s="426" t="s">
        <v>747</v>
      </c>
      <c r="H33" s="426" t="s">
        <v>748</v>
      </c>
      <c r="I33" s="427" t="s">
        <v>686</v>
      </c>
      <c r="J33" s="428">
        <v>4795</v>
      </c>
      <c r="K33" s="424"/>
      <c r="L33" s="424"/>
    </row>
    <row r="34" spans="1:12" ht="102.75" x14ac:dyDescent="0.25">
      <c r="A34" s="424">
        <v>32</v>
      </c>
      <c r="B34" s="424" t="s">
        <v>295</v>
      </c>
      <c r="C34" s="424" t="s">
        <v>677</v>
      </c>
      <c r="D34" s="424" t="s">
        <v>678</v>
      </c>
      <c r="E34" s="424" t="s">
        <v>373</v>
      </c>
      <c r="F34" s="425" t="s">
        <v>749</v>
      </c>
      <c r="G34" s="426" t="s">
        <v>750</v>
      </c>
      <c r="H34" s="426" t="s">
        <v>751</v>
      </c>
      <c r="I34" s="427" t="s">
        <v>666</v>
      </c>
      <c r="J34" s="428">
        <v>11903</v>
      </c>
      <c r="K34" s="424"/>
      <c r="L34" s="424"/>
    </row>
    <row r="35" spans="1:12" ht="153.75" x14ac:dyDescent="0.25">
      <c r="A35" s="424">
        <v>33</v>
      </c>
      <c r="B35" s="424" t="s">
        <v>295</v>
      </c>
      <c r="C35" s="424" t="s">
        <v>677</v>
      </c>
      <c r="D35" s="424" t="s">
        <v>678</v>
      </c>
      <c r="E35" s="424" t="s">
        <v>373</v>
      </c>
      <c r="F35" s="425" t="s">
        <v>752</v>
      </c>
      <c r="G35" s="426" t="s">
        <v>753</v>
      </c>
      <c r="H35" s="426" t="s">
        <v>754</v>
      </c>
      <c r="I35" s="427" t="s">
        <v>690</v>
      </c>
      <c r="J35" s="428">
        <v>10772</v>
      </c>
      <c r="K35" s="424"/>
      <c r="L35" s="424"/>
    </row>
    <row r="36" spans="1:12" ht="102.75" x14ac:dyDescent="0.25">
      <c r="A36" s="424">
        <v>34</v>
      </c>
      <c r="B36" s="424" t="s">
        <v>295</v>
      </c>
      <c r="C36" s="424" t="s">
        <v>677</v>
      </c>
      <c r="D36" s="424" t="s">
        <v>678</v>
      </c>
      <c r="E36" s="424" t="s">
        <v>373</v>
      </c>
      <c r="F36" s="425" t="s">
        <v>755</v>
      </c>
      <c r="G36" s="426" t="s">
        <v>668</v>
      </c>
      <c r="H36" s="426" t="s">
        <v>756</v>
      </c>
      <c r="I36" s="427" t="s">
        <v>686</v>
      </c>
      <c r="J36" s="428">
        <v>7823</v>
      </c>
      <c r="K36" s="424"/>
      <c r="L36" s="424"/>
    </row>
    <row r="37" spans="1:12" ht="128.25" x14ac:dyDescent="0.25">
      <c r="A37" s="424">
        <v>35</v>
      </c>
      <c r="B37" s="424" t="s">
        <v>295</v>
      </c>
      <c r="C37" s="424" t="s">
        <v>677</v>
      </c>
      <c r="D37" s="424" t="s">
        <v>678</v>
      </c>
      <c r="E37" s="424" t="s">
        <v>373</v>
      </c>
      <c r="F37" s="425" t="s">
        <v>757</v>
      </c>
      <c r="G37" s="426" t="s">
        <v>758</v>
      </c>
      <c r="H37" s="426" t="s">
        <v>759</v>
      </c>
      <c r="I37" s="427" t="s">
        <v>760</v>
      </c>
      <c r="J37" s="428">
        <v>5080</v>
      </c>
      <c r="K37" s="424"/>
      <c r="L37" s="424"/>
    </row>
    <row r="38" spans="1:12" ht="217.5" x14ac:dyDescent="0.25">
      <c r="A38" s="424">
        <v>36</v>
      </c>
      <c r="B38" s="424" t="s">
        <v>295</v>
      </c>
      <c r="C38" s="424" t="s">
        <v>677</v>
      </c>
      <c r="D38" s="424" t="s">
        <v>678</v>
      </c>
      <c r="E38" s="424" t="s">
        <v>373</v>
      </c>
      <c r="F38" s="425" t="s">
        <v>761</v>
      </c>
      <c r="G38" s="426" t="s">
        <v>762</v>
      </c>
      <c r="H38" s="426" t="s">
        <v>763</v>
      </c>
      <c r="I38" s="427" t="s">
        <v>764</v>
      </c>
      <c r="J38" s="428">
        <v>13270</v>
      </c>
      <c r="K38" s="424"/>
      <c r="L38" s="424"/>
    </row>
    <row r="39" spans="1:12" ht="128.25" x14ac:dyDescent="0.25">
      <c r="A39" s="424">
        <v>37</v>
      </c>
      <c r="B39" s="424" t="s">
        <v>295</v>
      </c>
      <c r="C39" s="424" t="s">
        <v>677</v>
      </c>
      <c r="D39" s="424" t="s">
        <v>678</v>
      </c>
      <c r="E39" s="424" t="s">
        <v>373</v>
      </c>
      <c r="F39" s="425" t="s">
        <v>765</v>
      </c>
      <c r="G39" s="426" t="s">
        <v>766</v>
      </c>
      <c r="H39" s="426" t="s">
        <v>767</v>
      </c>
      <c r="I39" s="427" t="s">
        <v>768</v>
      </c>
      <c r="J39" s="428">
        <v>6826</v>
      </c>
      <c r="K39" s="424"/>
      <c r="L39" s="424"/>
    </row>
    <row r="40" spans="1:12" ht="64.5" x14ac:dyDescent="0.25">
      <c r="A40" s="424">
        <v>38</v>
      </c>
      <c r="B40" s="424" t="s">
        <v>295</v>
      </c>
      <c r="C40" s="424" t="s">
        <v>677</v>
      </c>
      <c r="D40" s="424" t="s">
        <v>678</v>
      </c>
      <c r="E40" s="424" t="s">
        <v>373</v>
      </c>
      <c r="F40" s="425" t="s">
        <v>769</v>
      </c>
      <c r="G40" s="426" t="s">
        <v>770</v>
      </c>
      <c r="H40" s="426" t="s">
        <v>771</v>
      </c>
      <c r="I40" s="427" t="s">
        <v>682</v>
      </c>
      <c r="J40" s="428">
        <v>12896</v>
      </c>
      <c r="K40" s="424"/>
      <c r="L40" s="424"/>
    </row>
    <row r="41" spans="1:12" ht="192" x14ac:dyDescent="0.25">
      <c r="A41" s="424">
        <v>39</v>
      </c>
      <c r="B41" s="424" t="s">
        <v>295</v>
      </c>
      <c r="C41" s="424" t="s">
        <v>677</v>
      </c>
      <c r="D41" s="424" t="s">
        <v>678</v>
      </c>
      <c r="E41" s="424" t="s">
        <v>373</v>
      </c>
      <c r="F41" s="425" t="s">
        <v>772</v>
      </c>
      <c r="G41" s="426" t="s">
        <v>773</v>
      </c>
      <c r="H41" s="426" t="s">
        <v>774</v>
      </c>
      <c r="I41" s="427" t="s">
        <v>760</v>
      </c>
      <c r="J41" s="428">
        <v>9050</v>
      </c>
      <c r="K41" s="424"/>
      <c r="L41" s="424"/>
    </row>
    <row r="42" spans="1:12" ht="90" x14ac:dyDescent="0.25">
      <c r="A42" s="424">
        <v>40</v>
      </c>
      <c r="B42" s="424" t="s">
        <v>295</v>
      </c>
      <c r="C42" s="424" t="s">
        <v>677</v>
      </c>
      <c r="D42" s="424" t="s">
        <v>678</v>
      </c>
      <c r="E42" s="424" t="s">
        <v>373</v>
      </c>
      <c r="F42" s="425" t="s">
        <v>775</v>
      </c>
      <c r="G42" s="426" t="s">
        <v>776</v>
      </c>
      <c r="H42" s="426" t="s">
        <v>777</v>
      </c>
      <c r="I42" s="427" t="s">
        <v>690</v>
      </c>
      <c r="J42" s="428">
        <v>8947</v>
      </c>
      <c r="K42" s="424"/>
      <c r="L42" s="424"/>
    </row>
    <row r="43" spans="1:12" ht="102.75" x14ac:dyDescent="0.25">
      <c r="A43" s="424">
        <v>41</v>
      </c>
      <c r="B43" s="429" t="s">
        <v>295</v>
      </c>
      <c r="C43" s="430" t="s">
        <v>778</v>
      </c>
      <c r="D43" s="429" t="s">
        <v>648</v>
      </c>
      <c r="E43" s="429" t="s">
        <v>779</v>
      </c>
      <c r="F43" s="425" t="s">
        <v>780</v>
      </c>
      <c r="G43" s="426" t="s">
        <v>671</v>
      </c>
      <c r="H43" s="426" t="s">
        <v>781</v>
      </c>
      <c r="I43" s="431" t="s">
        <v>760</v>
      </c>
      <c r="J43" s="432">
        <v>30000</v>
      </c>
      <c r="K43" s="424"/>
      <c r="L43" s="424"/>
    </row>
    <row r="44" spans="1:12" ht="102.75" x14ac:dyDescent="0.25">
      <c r="A44" s="424">
        <v>42</v>
      </c>
      <c r="B44" s="429" t="s">
        <v>295</v>
      </c>
      <c r="C44" s="430" t="s">
        <v>778</v>
      </c>
      <c r="D44" s="429" t="s">
        <v>648</v>
      </c>
      <c r="E44" s="429" t="s">
        <v>779</v>
      </c>
      <c r="F44" s="425" t="s">
        <v>782</v>
      </c>
      <c r="G44" s="426" t="s">
        <v>671</v>
      </c>
      <c r="H44" s="426" t="s">
        <v>783</v>
      </c>
      <c r="I44" s="431" t="s">
        <v>784</v>
      </c>
      <c r="J44" s="432">
        <v>30000</v>
      </c>
      <c r="K44" s="424"/>
      <c r="L44" s="424"/>
    </row>
    <row r="45" spans="1:12" ht="192" x14ac:dyDescent="0.25">
      <c r="A45" s="424">
        <v>43</v>
      </c>
      <c r="B45" s="429" t="s">
        <v>295</v>
      </c>
      <c r="C45" s="430" t="s">
        <v>778</v>
      </c>
      <c r="D45" s="429" t="s">
        <v>648</v>
      </c>
      <c r="E45" s="429" t="s">
        <v>779</v>
      </c>
      <c r="F45" s="425" t="s">
        <v>785</v>
      </c>
      <c r="G45" s="426" t="s">
        <v>675</v>
      </c>
      <c r="H45" s="426" t="s">
        <v>786</v>
      </c>
      <c r="I45" s="431" t="s">
        <v>787</v>
      </c>
      <c r="J45" s="432">
        <v>0</v>
      </c>
      <c r="K45" s="424"/>
      <c r="L45" s="424"/>
    </row>
    <row r="46" spans="1:12" ht="153.75" x14ac:dyDescent="0.25">
      <c r="A46" s="424">
        <v>44</v>
      </c>
      <c r="B46" s="429" t="s">
        <v>295</v>
      </c>
      <c r="C46" s="430" t="s">
        <v>778</v>
      </c>
      <c r="D46" s="429" t="s">
        <v>648</v>
      </c>
      <c r="E46" s="429" t="s">
        <v>779</v>
      </c>
      <c r="F46" s="425" t="s">
        <v>788</v>
      </c>
      <c r="G46" s="426" t="s">
        <v>675</v>
      </c>
      <c r="H46" s="426" t="s">
        <v>789</v>
      </c>
      <c r="I46" s="431" t="s">
        <v>787</v>
      </c>
      <c r="J46" s="432">
        <v>13880</v>
      </c>
      <c r="K46" s="424"/>
      <c r="L46" s="424"/>
    </row>
    <row r="47" spans="1:12" ht="192" x14ac:dyDescent="0.25">
      <c r="A47" s="424">
        <v>45</v>
      </c>
      <c r="B47" s="429" t="s">
        <v>295</v>
      </c>
      <c r="C47" s="430" t="s">
        <v>778</v>
      </c>
      <c r="D47" s="429" t="s">
        <v>648</v>
      </c>
      <c r="E47" s="429" t="s">
        <v>779</v>
      </c>
      <c r="F47" s="425" t="s">
        <v>790</v>
      </c>
      <c r="G47" s="426" t="s">
        <v>675</v>
      </c>
      <c r="H47" s="426" t="s">
        <v>791</v>
      </c>
      <c r="I47" s="431" t="s">
        <v>787</v>
      </c>
      <c r="J47" s="432">
        <v>0</v>
      </c>
      <c r="K47" s="424"/>
      <c r="L47" s="424"/>
    </row>
    <row r="48" spans="1:12" ht="141" x14ac:dyDescent="0.25">
      <c r="A48" s="424">
        <v>46</v>
      </c>
      <c r="B48" s="429" t="s">
        <v>295</v>
      </c>
      <c r="C48" s="430" t="s">
        <v>778</v>
      </c>
      <c r="D48" s="429" t="s">
        <v>648</v>
      </c>
      <c r="E48" s="429" t="s">
        <v>779</v>
      </c>
      <c r="F48" s="425" t="s">
        <v>792</v>
      </c>
      <c r="G48" s="426" t="s">
        <v>675</v>
      </c>
      <c r="H48" s="426" t="s">
        <v>793</v>
      </c>
      <c r="I48" s="431" t="s">
        <v>787</v>
      </c>
      <c r="J48" s="432">
        <v>0</v>
      </c>
      <c r="K48" s="424"/>
      <c r="L48" s="424"/>
    </row>
    <row r="49" spans="1:12" ht="153.75" x14ac:dyDescent="0.25">
      <c r="A49" s="424">
        <v>47</v>
      </c>
      <c r="B49" s="429" t="s">
        <v>295</v>
      </c>
      <c r="C49" s="430" t="s">
        <v>778</v>
      </c>
      <c r="D49" s="429" t="s">
        <v>648</v>
      </c>
      <c r="E49" s="429" t="s">
        <v>779</v>
      </c>
      <c r="F49" s="425" t="s">
        <v>794</v>
      </c>
      <c r="G49" s="426" t="s">
        <v>675</v>
      </c>
      <c r="H49" s="426" t="s">
        <v>795</v>
      </c>
      <c r="I49" s="431" t="s">
        <v>787</v>
      </c>
      <c r="J49" s="432">
        <v>0</v>
      </c>
      <c r="K49" s="424"/>
      <c r="L49" s="424"/>
    </row>
    <row r="50" spans="1:12" ht="64.5" x14ac:dyDescent="0.25">
      <c r="A50" s="424">
        <v>48</v>
      </c>
      <c r="B50" s="429" t="s">
        <v>295</v>
      </c>
      <c r="C50" s="433" t="s">
        <v>796</v>
      </c>
      <c r="D50" s="429" t="s">
        <v>648</v>
      </c>
      <c r="E50" s="429" t="s">
        <v>779</v>
      </c>
      <c r="F50" s="425" t="s">
        <v>797</v>
      </c>
      <c r="G50" s="426" t="s">
        <v>675</v>
      </c>
      <c r="H50" s="426" t="s">
        <v>798</v>
      </c>
      <c r="I50" s="431" t="s">
        <v>764</v>
      </c>
      <c r="J50" s="432">
        <v>811</v>
      </c>
      <c r="K50" s="424"/>
      <c r="L50" s="424"/>
    </row>
    <row r="51" spans="1:12" ht="180" thickBot="1" x14ac:dyDescent="0.3">
      <c r="A51" s="424">
        <v>49</v>
      </c>
      <c r="B51" s="434" t="s">
        <v>295</v>
      </c>
      <c r="C51" s="435" t="s">
        <v>799</v>
      </c>
      <c r="D51" s="434" t="s">
        <v>648</v>
      </c>
      <c r="E51" s="434" t="s">
        <v>373</v>
      </c>
      <c r="F51" s="436" t="s">
        <v>800</v>
      </c>
      <c r="G51" s="437" t="s">
        <v>801</v>
      </c>
      <c r="H51" s="437" t="s">
        <v>802</v>
      </c>
      <c r="I51" s="438" t="s">
        <v>768</v>
      </c>
      <c r="J51" s="439">
        <v>1699</v>
      </c>
      <c r="K51" s="424"/>
      <c r="L51" s="424"/>
    </row>
    <row r="52" spans="1:12" ht="102" x14ac:dyDescent="0.25">
      <c r="A52" s="424">
        <v>50</v>
      </c>
      <c r="B52" s="424" t="s">
        <v>297</v>
      </c>
      <c r="C52" s="424" t="s">
        <v>803</v>
      </c>
      <c r="D52" s="424" t="s">
        <v>678</v>
      </c>
      <c r="E52" s="424" t="s">
        <v>373</v>
      </c>
      <c r="F52" s="440" t="s">
        <v>804</v>
      </c>
      <c r="G52" s="441" t="s">
        <v>805</v>
      </c>
      <c r="H52" s="441" t="s">
        <v>806</v>
      </c>
      <c r="I52" s="427" t="s">
        <v>660</v>
      </c>
      <c r="J52" s="428">
        <v>59229</v>
      </c>
      <c r="K52" s="424"/>
      <c r="L52" s="424"/>
    </row>
    <row r="53" spans="1:12" ht="89.25" x14ac:dyDescent="0.25">
      <c r="A53" s="424">
        <v>51</v>
      </c>
      <c r="B53" s="424" t="s">
        <v>297</v>
      </c>
      <c r="C53" s="424" t="s">
        <v>803</v>
      </c>
      <c r="D53" s="424" t="s">
        <v>678</v>
      </c>
      <c r="E53" s="424" t="s">
        <v>373</v>
      </c>
      <c r="F53" s="442" t="s">
        <v>807</v>
      </c>
      <c r="G53" s="443" t="s">
        <v>808</v>
      </c>
      <c r="H53" s="443" t="s">
        <v>809</v>
      </c>
      <c r="I53" s="427" t="s">
        <v>673</v>
      </c>
      <c r="J53" s="428">
        <v>18370</v>
      </c>
      <c r="K53" s="424"/>
      <c r="L53" s="424"/>
    </row>
    <row r="54" spans="1:12" ht="102" x14ac:dyDescent="0.25">
      <c r="A54" s="424">
        <v>52</v>
      </c>
      <c r="B54" s="424" t="s">
        <v>297</v>
      </c>
      <c r="C54" s="424" t="s">
        <v>803</v>
      </c>
      <c r="D54" s="424" t="s">
        <v>678</v>
      </c>
      <c r="E54" s="424" t="s">
        <v>373</v>
      </c>
      <c r="F54" s="442" t="s">
        <v>810</v>
      </c>
      <c r="G54" s="443" t="s">
        <v>811</v>
      </c>
      <c r="H54" s="443" t="s">
        <v>812</v>
      </c>
      <c r="I54" s="427" t="s">
        <v>690</v>
      </c>
      <c r="J54" s="428">
        <v>8750</v>
      </c>
      <c r="K54" s="424"/>
      <c r="L54" s="424"/>
    </row>
    <row r="55" spans="1:12" ht="63.75" x14ac:dyDescent="0.25">
      <c r="A55" s="424">
        <v>53</v>
      </c>
      <c r="B55" s="424" t="s">
        <v>297</v>
      </c>
      <c r="C55" s="424" t="s">
        <v>803</v>
      </c>
      <c r="D55" s="424" t="s">
        <v>678</v>
      </c>
      <c r="E55" s="424" t="s">
        <v>373</v>
      </c>
      <c r="F55" s="442" t="s">
        <v>813</v>
      </c>
      <c r="G55" s="443" t="s">
        <v>814</v>
      </c>
      <c r="H55" s="443" t="s">
        <v>815</v>
      </c>
      <c r="I55" s="427" t="s">
        <v>653</v>
      </c>
      <c r="J55" s="428">
        <v>4222</v>
      </c>
      <c r="K55" s="424"/>
      <c r="L55" s="424"/>
    </row>
    <row r="56" spans="1:12" ht="63.75" x14ac:dyDescent="0.25">
      <c r="A56" s="424">
        <v>54</v>
      </c>
      <c r="B56" s="424" t="s">
        <v>297</v>
      </c>
      <c r="C56" s="424" t="s">
        <v>803</v>
      </c>
      <c r="D56" s="424" t="s">
        <v>678</v>
      </c>
      <c r="E56" s="424" t="s">
        <v>373</v>
      </c>
      <c r="F56" s="442" t="s">
        <v>816</v>
      </c>
      <c r="G56" s="443" t="s">
        <v>817</v>
      </c>
      <c r="H56" s="443" t="s">
        <v>818</v>
      </c>
      <c r="I56" s="427" t="s">
        <v>660</v>
      </c>
      <c r="J56" s="428">
        <v>60968</v>
      </c>
      <c r="K56" s="424"/>
      <c r="L56" s="424"/>
    </row>
    <row r="57" spans="1:12" ht="51" x14ac:dyDescent="0.25">
      <c r="A57" s="424">
        <v>55</v>
      </c>
      <c r="B57" s="424" t="s">
        <v>297</v>
      </c>
      <c r="C57" s="424" t="s">
        <v>803</v>
      </c>
      <c r="D57" s="424" t="s">
        <v>678</v>
      </c>
      <c r="E57" s="424" t="s">
        <v>373</v>
      </c>
      <c r="F57" s="442" t="s">
        <v>819</v>
      </c>
      <c r="G57" s="443" t="s">
        <v>820</v>
      </c>
      <c r="H57" s="443" t="s">
        <v>821</v>
      </c>
      <c r="I57" s="427" t="s">
        <v>660</v>
      </c>
      <c r="J57" s="428">
        <v>10374</v>
      </c>
      <c r="K57" s="424"/>
      <c r="L57" s="424"/>
    </row>
    <row r="58" spans="1:12" ht="127.5" x14ac:dyDescent="0.25">
      <c r="A58" s="424">
        <v>56</v>
      </c>
      <c r="B58" s="424" t="s">
        <v>297</v>
      </c>
      <c r="C58" s="424" t="s">
        <v>803</v>
      </c>
      <c r="D58" s="424" t="s">
        <v>678</v>
      </c>
      <c r="E58" s="424" t="s">
        <v>373</v>
      </c>
      <c r="F58" s="442" t="s">
        <v>822</v>
      </c>
      <c r="G58" s="443" t="s">
        <v>823</v>
      </c>
      <c r="H58" s="443" t="s">
        <v>824</v>
      </c>
      <c r="I58" s="427" t="s">
        <v>666</v>
      </c>
      <c r="J58" s="428">
        <v>24674</v>
      </c>
      <c r="K58" s="424"/>
      <c r="L58" s="424"/>
    </row>
    <row r="59" spans="1:12" ht="102" x14ac:dyDescent="0.25">
      <c r="A59" s="424">
        <v>57</v>
      </c>
      <c r="B59" s="424" t="s">
        <v>297</v>
      </c>
      <c r="C59" s="424" t="s">
        <v>803</v>
      </c>
      <c r="D59" s="424" t="s">
        <v>678</v>
      </c>
      <c r="E59" s="424" t="s">
        <v>373</v>
      </c>
      <c r="F59" s="442" t="s">
        <v>825</v>
      </c>
      <c r="G59" s="443" t="s">
        <v>826</v>
      </c>
      <c r="H59" s="443" t="s">
        <v>827</v>
      </c>
      <c r="I59" s="427" t="s">
        <v>666</v>
      </c>
      <c r="J59" s="428">
        <v>6754</v>
      </c>
      <c r="K59" s="424"/>
      <c r="L59" s="424"/>
    </row>
    <row r="60" spans="1:12" ht="63.75" x14ac:dyDescent="0.25">
      <c r="A60" s="424">
        <v>58</v>
      </c>
      <c r="B60" s="424" t="s">
        <v>297</v>
      </c>
      <c r="C60" s="424" t="s">
        <v>803</v>
      </c>
      <c r="D60" s="424" t="s">
        <v>678</v>
      </c>
      <c r="E60" s="424" t="s">
        <v>373</v>
      </c>
      <c r="F60" s="442" t="s">
        <v>828</v>
      </c>
      <c r="G60" s="443" t="s">
        <v>829</v>
      </c>
      <c r="H60" s="443" t="s">
        <v>830</v>
      </c>
      <c r="I60" s="427" t="s">
        <v>673</v>
      </c>
      <c r="J60" s="428">
        <v>8000</v>
      </c>
      <c r="K60" s="424"/>
      <c r="L60" s="424"/>
    </row>
    <row r="61" spans="1:12" ht="204" x14ac:dyDescent="0.25">
      <c r="A61" s="424">
        <v>59</v>
      </c>
      <c r="B61" s="424" t="s">
        <v>297</v>
      </c>
      <c r="C61" s="424" t="s">
        <v>803</v>
      </c>
      <c r="D61" s="424" t="s">
        <v>678</v>
      </c>
      <c r="E61" s="424" t="s">
        <v>373</v>
      </c>
      <c r="F61" s="442" t="s">
        <v>831</v>
      </c>
      <c r="G61" s="443" t="s">
        <v>832</v>
      </c>
      <c r="H61" s="443" t="s">
        <v>833</v>
      </c>
      <c r="I61" s="427" t="s">
        <v>673</v>
      </c>
      <c r="J61" s="428">
        <v>31360</v>
      </c>
      <c r="K61" s="424"/>
      <c r="L61" s="424"/>
    </row>
    <row r="62" spans="1:12" ht="102" x14ac:dyDescent="0.25">
      <c r="A62" s="424">
        <v>60</v>
      </c>
      <c r="B62" s="424" t="s">
        <v>297</v>
      </c>
      <c r="C62" s="424" t="s">
        <v>803</v>
      </c>
      <c r="D62" s="424" t="s">
        <v>678</v>
      </c>
      <c r="E62" s="424" t="s">
        <v>373</v>
      </c>
      <c r="F62" s="442" t="s">
        <v>834</v>
      </c>
      <c r="G62" s="443" t="s">
        <v>835</v>
      </c>
      <c r="H62" s="443" t="s">
        <v>836</v>
      </c>
      <c r="I62" s="427" t="s">
        <v>653</v>
      </c>
      <c r="J62" s="428">
        <v>34110</v>
      </c>
      <c r="K62" s="424"/>
      <c r="L62" s="424"/>
    </row>
    <row r="63" spans="1:12" ht="76.5" x14ac:dyDescent="0.25">
      <c r="A63" s="424">
        <v>61</v>
      </c>
      <c r="B63" s="424" t="s">
        <v>297</v>
      </c>
      <c r="C63" s="424" t="s">
        <v>803</v>
      </c>
      <c r="D63" s="424" t="s">
        <v>678</v>
      </c>
      <c r="E63" s="424" t="s">
        <v>373</v>
      </c>
      <c r="F63" s="442" t="s">
        <v>837</v>
      </c>
      <c r="G63" s="443" t="s">
        <v>838</v>
      </c>
      <c r="H63" s="443" t="s">
        <v>839</v>
      </c>
      <c r="I63" s="427" t="s">
        <v>673</v>
      </c>
      <c r="J63" s="428">
        <v>3439</v>
      </c>
      <c r="K63" s="424"/>
      <c r="L63" s="424"/>
    </row>
    <row r="64" spans="1:12" ht="89.25" x14ac:dyDescent="0.25">
      <c r="A64" s="424">
        <v>62</v>
      </c>
      <c r="B64" s="424" t="s">
        <v>297</v>
      </c>
      <c r="C64" s="424" t="s">
        <v>803</v>
      </c>
      <c r="D64" s="424" t="s">
        <v>678</v>
      </c>
      <c r="E64" s="424" t="s">
        <v>373</v>
      </c>
      <c r="F64" s="442" t="s">
        <v>840</v>
      </c>
      <c r="G64" s="443" t="s">
        <v>841</v>
      </c>
      <c r="H64" s="443" t="s">
        <v>842</v>
      </c>
      <c r="I64" s="427" t="s">
        <v>666</v>
      </c>
      <c r="J64" s="428">
        <v>1582</v>
      </c>
      <c r="K64" s="424"/>
      <c r="L64" s="424"/>
    </row>
    <row r="65" spans="1:12" ht="51" x14ac:dyDescent="0.25">
      <c r="A65" s="424">
        <v>63</v>
      </c>
      <c r="B65" s="424" t="s">
        <v>297</v>
      </c>
      <c r="C65" s="424" t="s">
        <v>803</v>
      </c>
      <c r="D65" s="424" t="s">
        <v>678</v>
      </c>
      <c r="E65" s="424" t="s">
        <v>373</v>
      </c>
      <c r="F65" s="442" t="s">
        <v>843</v>
      </c>
      <c r="G65" s="443" t="s">
        <v>844</v>
      </c>
      <c r="H65" s="443" t="s">
        <v>845</v>
      </c>
      <c r="I65" s="427" t="s">
        <v>660</v>
      </c>
      <c r="J65" s="428">
        <v>10000</v>
      </c>
      <c r="K65" s="424"/>
      <c r="L65" s="424"/>
    </row>
    <row r="66" spans="1:12" ht="114.75" x14ac:dyDescent="0.25">
      <c r="A66" s="424">
        <v>64</v>
      </c>
      <c r="B66" s="424" t="s">
        <v>297</v>
      </c>
      <c r="C66" s="424" t="s">
        <v>803</v>
      </c>
      <c r="D66" s="424" t="s">
        <v>678</v>
      </c>
      <c r="E66" s="424" t="s">
        <v>373</v>
      </c>
      <c r="F66" s="442" t="s">
        <v>846</v>
      </c>
      <c r="G66" s="443" t="s">
        <v>847</v>
      </c>
      <c r="H66" s="443" t="s">
        <v>848</v>
      </c>
      <c r="I66" s="427" t="s">
        <v>760</v>
      </c>
      <c r="J66" s="428">
        <v>45587</v>
      </c>
      <c r="K66" s="424"/>
      <c r="L66" s="424"/>
    </row>
    <row r="67" spans="1:12" ht="51" x14ac:dyDescent="0.25">
      <c r="A67" s="424">
        <v>65</v>
      </c>
      <c r="B67" s="424" t="s">
        <v>297</v>
      </c>
      <c r="C67" s="424" t="s">
        <v>803</v>
      </c>
      <c r="D67" s="424" t="s">
        <v>678</v>
      </c>
      <c r="E67" s="424" t="s">
        <v>373</v>
      </c>
      <c r="F67" s="442" t="s">
        <v>849</v>
      </c>
      <c r="G67" s="443" t="s">
        <v>850</v>
      </c>
      <c r="H67" s="443" t="s">
        <v>851</v>
      </c>
      <c r="I67" s="427" t="s">
        <v>673</v>
      </c>
      <c r="J67" s="428">
        <v>23085</v>
      </c>
      <c r="K67" s="424"/>
      <c r="L67" s="424"/>
    </row>
    <row r="68" spans="1:12" ht="127.5" x14ac:dyDescent="0.25">
      <c r="A68" s="424">
        <v>66</v>
      </c>
      <c r="B68" s="424" t="s">
        <v>297</v>
      </c>
      <c r="C68" s="424" t="s">
        <v>803</v>
      </c>
      <c r="D68" s="424" t="s">
        <v>678</v>
      </c>
      <c r="E68" s="424" t="s">
        <v>373</v>
      </c>
      <c r="F68" s="442" t="s">
        <v>852</v>
      </c>
      <c r="G68" s="443" t="s">
        <v>853</v>
      </c>
      <c r="H68" s="443" t="s">
        <v>854</v>
      </c>
      <c r="I68" s="427" t="s">
        <v>855</v>
      </c>
      <c r="J68" s="428">
        <v>2600</v>
      </c>
      <c r="K68" s="424"/>
      <c r="L68" s="424"/>
    </row>
    <row r="69" spans="1:12" ht="63.75" x14ac:dyDescent="0.25">
      <c r="A69" s="424">
        <v>67</v>
      </c>
      <c r="B69" s="424" t="s">
        <v>297</v>
      </c>
      <c r="C69" s="424" t="s">
        <v>803</v>
      </c>
      <c r="D69" s="424" t="s">
        <v>678</v>
      </c>
      <c r="E69" s="424" t="s">
        <v>373</v>
      </c>
      <c r="F69" s="442" t="s">
        <v>856</v>
      </c>
      <c r="G69" s="443" t="s">
        <v>857</v>
      </c>
      <c r="H69" s="443" t="s">
        <v>858</v>
      </c>
      <c r="I69" s="427" t="s">
        <v>653</v>
      </c>
      <c r="J69" s="428">
        <v>23602</v>
      </c>
      <c r="K69" s="424"/>
      <c r="L69" s="424"/>
    </row>
    <row r="70" spans="1:12" ht="63.75" x14ac:dyDescent="0.25">
      <c r="A70" s="424">
        <v>68</v>
      </c>
      <c r="B70" s="424" t="s">
        <v>297</v>
      </c>
      <c r="C70" s="424" t="s">
        <v>803</v>
      </c>
      <c r="D70" s="424" t="s">
        <v>678</v>
      </c>
      <c r="E70" s="424" t="s">
        <v>373</v>
      </c>
      <c r="F70" s="442" t="s">
        <v>859</v>
      </c>
      <c r="G70" s="443" t="s">
        <v>860</v>
      </c>
      <c r="H70" s="443" t="s">
        <v>861</v>
      </c>
      <c r="I70" s="427" t="s">
        <v>673</v>
      </c>
      <c r="J70" s="428">
        <v>27232</v>
      </c>
      <c r="K70" s="424"/>
      <c r="L70" s="424"/>
    </row>
    <row r="71" spans="1:12" ht="89.25" x14ac:dyDescent="0.25">
      <c r="A71" s="424">
        <v>69</v>
      </c>
      <c r="B71" s="424" t="s">
        <v>297</v>
      </c>
      <c r="C71" s="424" t="s">
        <v>803</v>
      </c>
      <c r="D71" s="424" t="s">
        <v>678</v>
      </c>
      <c r="E71" s="424" t="s">
        <v>373</v>
      </c>
      <c r="F71" s="442" t="s">
        <v>862</v>
      </c>
      <c r="G71" s="443" t="s">
        <v>863</v>
      </c>
      <c r="H71" s="443" t="s">
        <v>864</v>
      </c>
      <c r="I71" s="427" t="s">
        <v>764</v>
      </c>
      <c r="J71" s="428">
        <v>27841</v>
      </c>
      <c r="K71" s="424"/>
      <c r="L71" s="424"/>
    </row>
    <row r="72" spans="1:12" ht="51" x14ac:dyDescent="0.25">
      <c r="A72" s="424">
        <v>70</v>
      </c>
      <c r="B72" s="424" t="s">
        <v>297</v>
      </c>
      <c r="C72" s="424" t="s">
        <v>803</v>
      </c>
      <c r="D72" s="424" t="s">
        <v>678</v>
      </c>
      <c r="E72" s="424" t="s">
        <v>373</v>
      </c>
      <c r="F72" s="442" t="s">
        <v>865</v>
      </c>
      <c r="G72" s="443" t="s">
        <v>866</v>
      </c>
      <c r="H72" s="443" t="s">
        <v>867</v>
      </c>
      <c r="I72" s="427" t="s">
        <v>673</v>
      </c>
      <c r="J72" s="428">
        <v>27140</v>
      </c>
      <c r="K72" s="424"/>
      <c r="L72" s="424"/>
    </row>
    <row r="73" spans="1:12" ht="89.25" x14ac:dyDescent="0.25">
      <c r="A73" s="424">
        <v>71</v>
      </c>
      <c r="B73" s="424" t="s">
        <v>297</v>
      </c>
      <c r="C73" s="326" t="s">
        <v>803</v>
      </c>
      <c r="D73" s="326" t="s">
        <v>678</v>
      </c>
      <c r="E73" s="326" t="s">
        <v>373</v>
      </c>
      <c r="F73" s="442" t="s">
        <v>868</v>
      </c>
      <c r="G73" s="443" t="s">
        <v>869</v>
      </c>
      <c r="H73" s="443" t="s">
        <v>870</v>
      </c>
      <c r="I73" s="427" t="s">
        <v>673</v>
      </c>
      <c r="J73" s="428">
        <v>25866</v>
      </c>
      <c r="K73" s="424"/>
      <c r="L73" s="424"/>
    </row>
    <row r="74" spans="1:12" ht="102" x14ac:dyDescent="0.25">
      <c r="A74" s="424">
        <v>72</v>
      </c>
      <c r="B74" s="424" t="s">
        <v>297</v>
      </c>
      <c r="C74" s="326" t="s">
        <v>677</v>
      </c>
      <c r="D74" s="326" t="s">
        <v>678</v>
      </c>
      <c r="E74" s="326" t="s">
        <v>373</v>
      </c>
      <c r="F74" s="442" t="s">
        <v>871</v>
      </c>
      <c r="G74" s="443" t="s">
        <v>872</v>
      </c>
      <c r="H74" s="443" t="s">
        <v>873</v>
      </c>
      <c r="I74" s="427" t="s">
        <v>764</v>
      </c>
      <c r="J74" s="428">
        <v>7165</v>
      </c>
      <c r="K74" s="424"/>
      <c r="L74" s="424"/>
    </row>
    <row r="75" spans="1:12" ht="76.5" x14ac:dyDescent="0.25">
      <c r="A75" s="424">
        <v>73</v>
      </c>
      <c r="B75" s="424" t="s">
        <v>297</v>
      </c>
      <c r="C75" s="424" t="s">
        <v>677</v>
      </c>
      <c r="D75" s="424" t="s">
        <v>678</v>
      </c>
      <c r="E75" s="424" t="s">
        <v>373</v>
      </c>
      <c r="F75" s="442" t="s">
        <v>874</v>
      </c>
      <c r="G75" s="443" t="s">
        <v>875</v>
      </c>
      <c r="H75" s="443" t="s">
        <v>876</v>
      </c>
      <c r="I75" s="427" t="s">
        <v>768</v>
      </c>
      <c r="J75" s="428">
        <v>9721</v>
      </c>
      <c r="K75" s="424"/>
      <c r="L75" s="424"/>
    </row>
    <row r="76" spans="1:12" ht="165.75" x14ac:dyDescent="0.25">
      <c r="A76" s="424">
        <v>74</v>
      </c>
      <c r="B76" s="424" t="s">
        <v>297</v>
      </c>
      <c r="C76" s="424" t="s">
        <v>677</v>
      </c>
      <c r="D76" s="424" t="s">
        <v>678</v>
      </c>
      <c r="E76" s="424" t="s">
        <v>373</v>
      </c>
      <c r="F76" s="442" t="s">
        <v>877</v>
      </c>
      <c r="G76" s="443" t="s">
        <v>878</v>
      </c>
      <c r="H76" s="443" t="s">
        <v>879</v>
      </c>
      <c r="I76" s="427" t="s">
        <v>768</v>
      </c>
      <c r="J76" s="428">
        <v>6683</v>
      </c>
      <c r="K76" s="424"/>
      <c r="L76" s="424"/>
    </row>
    <row r="77" spans="1:12" ht="114.75" x14ac:dyDescent="0.25">
      <c r="A77" s="424">
        <v>75</v>
      </c>
      <c r="B77" s="424" t="s">
        <v>297</v>
      </c>
      <c r="C77" s="424" t="s">
        <v>677</v>
      </c>
      <c r="D77" s="424" t="s">
        <v>678</v>
      </c>
      <c r="E77" s="424" t="s">
        <v>373</v>
      </c>
      <c r="F77" s="442" t="s">
        <v>880</v>
      </c>
      <c r="G77" s="443" t="s">
        <v>881</v>
      </c>
      <c r="H77" s="443" t="s">
        <v>882</v>
      </c>
      <c r="I77" s="427" t="s">
        <v>768</v>
      </c>
      <c r="J77" s="428">
        <v>5698</v>
      </c>
      <c r="K77" s="424"/>
      <c r="L77" s="424"/>
    </row>
    <row r="78" spans="1:12" ht="153" x14ac:dyDescent="0.25">
      <c r="A78" s="424">
        <v>76</v>
      </c>
      <c r="B78" s="424" t="s">
        <v>297</v>
      </c>
      <c r="C78" s="424" t="s">
        <v>677</v>
      </c>
      <c r="D78" s="424" t="s">
        <v>678</v>
      </c>
      <c r="E78" s="424" t="s">
        <v>373</v>
      </c>
      <c r="F78" s="442" t="s">
        <v>883</v>
      </c>
      <c r="G78" s="443" t="s">
        <v>805</v>
      </c>
      <c r="H78" s="443" t="s">
        <v>884</v>
      </c>
      <c r="I78" s="427" t="s">
        <v>760</v>
      </c>
      <c r="J78" s="428">
        <v>15941</v>
      </c>
      <c r="K78" s="424"/>
      <c r="L78" s="424"/>
    </row>
    <row r="79" spans="1:12" ht="153" x14ac:dyDescent="0.25">
      <c r="A79" s="424">
        <v>77</v>
      </c>
      <c r="B79" s="424" t="s">
        <v>297</v>
      </c>
      <c r="C79" s="424" t="s">
        <v>677</v>
      </c>
      <c r="D79" s="424" t="s">
        <v>678</v>
      </c>
      <c r="E79" s="424" t="s">
        <v>373</v>
      </c>
      <c r="F79" s="442" t="s">
        <v>885</v>
      </c>
      <c r="G79" s="443" t="s">
        <v>886</v>
      </c>
      <c r="H79" s="443" t="s">
        <v>887</v>
      </c>
      <c r="I79" s="427" t="s">
        <v>760</v>
      </c>
      <c r="J79" s="428">
        <v>18455</v>
      </c>
      <c r="K79" s="424"/>
      <c r="L79" s="424"/>
    </row>
    <row r="80" spans="1:12" ht="114.75" x14ac:dyDescent="0.25">
      <c r="A80" s="424">
        <v>78</v>
      </c>
      <c r="B80" s="424" t="s">
        <v>297</v>
      </c>
      <c r="C80" s="424" t="s">
        <v>677</v>
      </c>
      <c r="D80" s="424" t="s">
        <v>678</v>
      </c>
      <c r="E80" s="424" t="s">
        <v>373</v>
      </c>
      <c r="F80" s="442" t="s">
        <v>888</v>
      </c>
      <c r="G80" s="443" t="s">
        <v>889</v>
      </c>
      <c r="H80" s="443" t="s">
        <v>890</v>
      </c>
      <c r="I80" s="427" t="s">
        <v>760</v>
      </c>
      <c r="J80" s="428">
        <v>7253</v>
      </c>
      <c r="K80" s="424"/>
      <c r="L80" s="424"/>
    </row>
    <row r="81" spans="1:12" ht="89.25" x14ac:dyDescent="0.25">
      <c r="A81" s="424">
        <v>79</v>
      </c>
      <c r="B81" s="424" t="s">
        <v>297</v>
      </c>
      <c r="C81" s="424" t="s">
        <v>677</v>
      </c>
      <c r="D81" s="424" t="s">
        <v>678</v>
      </c>
      <c r="E81" s="424" t="s">
        <v>373</v>
      </c>
      <c r="F81" s="442" t="s">
        <v>891</v>
      </c>
      <c r="G81" s="443" t="s">
        <v>892</v>
      </c>
      <c r="H81" s="443" t="s">
        <v>893</v>
      </c>
      <c r="I81" s="427" t="s">
        <v>760</v>
      </c>
      <c r="J81" s="428">
        <v>16205</v>
      </c>
      <c r="K81" s="424"/>
      <c r="L81" s="424"/>
    </row>
    <row r="82" spans="1:12" ht="63.75" x14ac:dyDescent="0.25">
      <c r="A82" s="424">
        <v>80</v>
      </c>
      <c r="B82" s="424" t="s">
        <v>297</v>
      </c>
      <c r="C82" s="424" t="s">
        <v>677</v>
      </c>
      <c r="D82" s="424" t="s">
        <v>678</v>
      </c>
      <c r="E82" s="424" t="s">
        <v>373</v>
      </c>
      <c r="F82" s="442" t="s">
        <v>894</v>
      </c>
      <c r="G82" s="443" t="s">
        <v>895</v>
      </c>
      <c r="H82" s="443" t="s">
        <v>896</v>
      </c>
      <c r="I82" s="427" t="s">
        <v>760</v>
      </c>
      <c r="J82" s="428">
        <v>8328</v>
      </c>
      <c r="K82" s="424"/>
      <c r="L82" s="424"/>
    </row>
    <row r="83" spans="1:12" ht="89.25" x14ac:dyDescent="0.25">
      <c r="A83" s="424">
        <v>81</v>
      </c>
      <c r="B83" s="424" t="s">
        <v>297</v>
      </c>
      <c r="C83" s="424" t="s">
        <v>677</v>
      </c>
      <c r="D83" s="424" t="s">
        <v>678</v>
      </c>
      <c r="E83" s="424" t="s">
        <v>373</v>
      </c>
      <c r="F83" s="442" t="s">
        <v>897</v>
      </c>
      <c r="G83" s="443" t="s">
        <v>898</v>
      </c>
      <c r="H83" s="443" t="s">
        <v>899</v>
      </c>
      <c r="I83" s="427" t="s">
        <v>666</v>
      </c>
      <c r="J83" s="428">
        <v>14079</v>
      </c>
      <c r="K83" s="424"/>
      <c r="L83" s="424"/>
    </row>
    <row r="84" spans="1:12" ht="63.75" x14ac:dyDescent="0.25">
      <c r="A84" s="424">
        <v>82</v>
      </c>
      <c r="B84" s="424" t="s">
        <v>297</v>
      </c>
      <c r="C84" s="424" t="s">
        <v>677</v>
      </c>
      <c r="D84" s="424" t="s">
        <v>678</v>
      </c>
      <c r="E84" s="424" t="s">
        <v>373</v>
      </c>
      <c r="F84" s="442" t="s">
        <v>900</v>
      </c>
      <c r="G84" s="443" t="s">
        <v>901</v>
      </c>
      <c r="H84" s="443" t="s">
        <v>902</v>
      </c>
      <c r="I84" s="427" t="s">
        <v>666</v>
      </c>
      <c r="J84" s="428">
        <v>12229</v>
      </c>
      <c r="K84" s="424"/>
      <c r="L84" s="424"/>
    </row>
    <row r="85" spans="1:12" ht="127.5" x14ac:dyDescent="0.25">
      <c r="A85" s="424">
        <v>83</v>
      </c>
      <c r="B85" s="424" t="s">
        <v>297</v>
      </c>
      <c r="C85" s="424" t="s">
        <v>677</v>
      </c>
      <c r="D85" s="424" t="s">
        <v>678</v>
      </c>
      <c r="E85" s="424" t="s">
        <v>373</v>
      </c>
      <c r="F85" s="442" t="s">
        <v>903</v>
      </c>
      <c r="G85" s="443" t="s">
        <v>904</v>
      </c>
      <c r="H85" s="443" t="s">
        <v>905</v>
      </c>
      <c r="I85" s="427" t="s">
        <v>764</v>
      </c>
      <c r="J85" s="428">
        <v>7953</v>
      </c>
      <c r="K85" s="424"/>
      <c r="L85" s="424"/>
    </row>
    <row r="86" spans="1:12" ht="63.75" x14ac:dyDescent="0.25">
      <c r="A86" s="424">
        <v>84</v>
      </c>
      <c r="B86" s="424" t="s">
        <v>297</v>
      </c>
      <c r="C86" s="424" t="s">
        <v>677</v>
      </c>
      <c r="D86" s="424" t="s">
        <v>678</v>
      </c>
      <c r="E86" s="424" t="s">
        <v>373</v>
      </c>
      <c r="F86" s="442" t="s">
        <v>906</v>
      </c>
      <c r="G86" s="443" t="s">
        <v>907</v>
      </c>
      <c r="H86" s="443" t="s">
        <v>908</v>
      </c>
      <c r="I86" s="427" t="s">
        <v>764</v>
      </c>
      <c r="J86" s="428">
        <v>7642</v>
      </c>
      <c r="K86" s="424"/>
      <c r="L86" s="424"/>
    </row>
    <row r="87" spans="1:12" ht="140.25" x14ac:dyDescent="0.25">
      <c r="A87" s="424">
        <v>85</v>
      </c>
      <c r="B87" s="424" t="s">
        <v>297</v>
      </c>
      <c r="C87" s="424" t="s">
        <v>677</v>
      </c>
      <c r="D87" s="424" t="s">
        <v>678</v>
      </c>
      <c r="E87" s="424" t="s">
        <v>373</v>
      </c>
      <c r="F87" s="442" t="s">
        <v>909</v>
      </c>
      <c r="G87" s="443" t="s">
        <v>910</v>
      </c>
      <c r="H87" s="443" t="s">
        <v>911</v>
      </c>
      <c r="I87" s="427" t="s">
        <v>764</v>
      </c>
      <c r="J87" s="428">
        <v>7230</v>
      </c>
      <c r="K87" s="424"/>
      <c r="L87" s="424"/>
    </row>
    <row r="88" spans="1:12" ht="76.5" x14ac:dyDescent="0.25">
      <c r="A88" s="424">
        <v>86</v>
      </c>
      <c r="B88" s="424" t="s">
        <v>297</v>
      </c>
      <c r="C88" s="424" t="s">
        <v>677</v>
      </c>
      <c r="D88" s="424" t="s">
        <v>678</v>
      </c>
      <c r="E88" s="424" t="s">
        <v>373</v>
      </c>
      <c r="F88" s="442" t="s">
        <v>912</v>
      </c>
      <c r="G88" s="443" t="s">
        <v>913</v>
      </c>
      <c r="H88" s="443" t="s">
        <v>914</v>
      </c>
      <c r="I88" s="427" t="s">
        <v>760</v>
      </c>
      <c r="J88" s="428">
        <v>5280</v>
      </c>
      <c r="K88" s="424"/>
      <c r="L88" s="424"/>
    </row>
    <row r="89" spans="1:12" ht="51" x14ac:dyDescent="0.25">
      <c r="A89" s="424">
        <v>87</v>
      </c>
      <c r="B89" s="424" t="s">
        <v>297</v>
      </c>
      <c r="C89" s="424" t="s">
        <v>677</v>
      </c>
      <c r="D89" s="424" t="s">
        <v>678</v>
      </c>
      <c r="E89" s="424" t="s">
        <v>373</v>
      </c>
      <c r="F89" s="442" t="s">
        <v>915</v>
      </c>
      <c r="G89" s="443" t="s">
        <v>916</v>
      </c>
      <c r="H89" s="443" t="s">
        <v>917</v>
      </c>
      <c r="I89" s="427" t="s">
        <v>760</v>
      </c>
      <c r="J89" s="428">
        <v>11438</v>
      </c>
      <c r="K89" s="424"/>
      <c r="L89" s="424"/>
    </row>
    <row r="90" spans="1:12" ht="51" x14ac:dyDescent="0.25">
      <c r="A90" s="424">
        <v>88</v>
      </c>
      <c r="B90" s="424" t="s">
        <v>297</v>
      </c>
      <c r="C90" s="424" t="s">
        <v>677</v>
      </c>
      <c r="D90" s="424" t="s">
        <v>678</v>
      </c>
      <c r="E90" s="424" t="s">
        <v>373</v>
      </c>
      <c r="F90" s="442" t="s">
        <v>918</v>
      </c>
      <c r="G90" s="443" t="s">
        <v>919</v>
      </c>
      <c r="H90" s="443" t="s">
        <v>920</v>
      </c>
      <c r="I90" s="427" t="s">
        <v>760</v>
      </c>
      <c r="J90" s="428">
        <v>7459</v>
      </c>
      <c r="K90" s="424"/>
      <c r="L90" s="424"/>
    </row>
    <row r="91" spans="1:12" ht="127.5" x14ac:dyDescent="0.25">
      <c r="A91" s="424">
        <v>89</v>
      </c>
      <c r="B91" s="424" t="s">
        <v>297</v>
      </c>
      <c r="C91" s="424" t="s">
        <v>677</v>
      </c>
      <c r="D91" s="424" t="s">
        <v>678</v>
      </c>
      <c r="E91" s="424" t="s">
        <v>373</v>
      </c>
      <c r="F91" s="442" t="s">
        <v>921</v>
      </c>
      <c r="G91" s="443" t="s">
        <v>922</v>
      </c>
      <c r="H91" s="443" t="s">
        <v>923</v>
      </c>
      <c r="I91" s="427" t="s">
        <v>686</v>
      </c>
      <c r="J91" s="428">
        <v>10007</v>
      </c>
      <c r="K91" s="424"/>
      <c r="L91" s="424"/>
    </row>
    <row r="92" spans="1:12" ht="89.25" x14ac:dyDescent="0.25">
      <c r="A92" s="424">
        <v>90</v>
      </c>
      <c r="B92" s="424" t="s">
        <v>297</v>
      </c>
      <c r="C92" s="424" t="s">
        <v>677</v>
      </c>
      <c r="D92" s="424" t="s">
        <v>678</v>
      </c>
      <c r="E92" s="424" t="s">
        <v>373</v>
      </c>
      <c r="F92" s="442" t="s">
        <v>924</v>
      </c>
      <c r="G92" s="443" t="s">
        <v>925</v>
      </c>
      <c r="H92" s="443" t="s">
        <v>926</v>
      </c>
      <c r="I92" s="427" t="s">
        <v>666</v>
      </c>
      <c r="J92" s="428">
        <v>2849</v>
      </c>
      <c r="K92" s="424"/>
      <c r="L92" s="424"/>
    </row>
    <row r="93" spans="1:12" ht="102" x14ac:dyDescent="0.25">
      <c r="A93" s="424">
        <v>91</v>
      </c>
      <c r="B93" s="424" t="s">
        <v>297</v>
      </c>
      <c r="C93" s="424" t="s">
        <v>677</v>
      </c>
      <c r="D93" s="424" t="s">
        <v>678</v>
      </c>
      <c r="E93" s="424" t="s">
        <v>373</v>
      </c>
      <c r="F93" s="442" t="s">
        <v>927</v>
      </c>
      <c r="G93" s="443" t="s">
        <v>928</v>
      </c>
      <c r="H93" s="443" t="s">
        <v>929</v>
      </c>
      <c r="I93" s="427" t="s">
        <v>666</v>
      </c>
      <c r="J93" s="428">
        <v>5292</v>
      </c>
      <c r="K93" s="424"/>
      <c r="L93" s="424"/>
    </row>
    <row r="94" spans="1:12" ht="102" x14ac:dyDescent="0.25">
      <c r="A94" s="424">
        <v>92</v>
      </c>
      <c r="B94" s="424" t="s">
        <v>297</v>
      </c>
      <c r="C94" s="424" t="s">
        <v>677</v>
      </c>
      <c r="D94" s="424" t="s">
        <v>678</v>
      </c>
      <c r="E94" s="424" t="s">
        <v>373</v>
      </c>
      <c r="F94" s="442" t="s">
        <v>930</v>
      </c>
      <c r="G94" s="443" t="s">
        <v>931</v>
      </c>
      <c r="H94" s="443" t="s">
        <v>932</v>
      </c>
      <c r="I94" s="427" t="s">
        <v>690</v>
      </c>
      <c r="J94" s="428">
        <v>7830</v>
      </c>
      <c r="K94" s="424"/>
      <c r="L94" s="424"/>
    </row>
    <row r="95" spans="1:12" ht="76.5" x14ac:dyDescent="0.25">
      <c r="A95" s="424">
        <v>93</v>
      </c>
      <c r="B95" s="424" t="s">
        <v>297</v>
      </c>
      <c r="C95" s="424" t="s">
        <v>677</v>
      </c>
      <c r="D95" s="424" t="s">
        <v>678</v>
      </c>
      <c r="E95" s="424" t="s">
        <v>373</v>
      </c>
      <c r="F95" s="442" t="s">
        <v>933</v>
      </c>
      <c r="G95" s="443" t="s">
        <v>823</v>
      </c>
      <c r="H95" s="443" t="s">
        <v>934</v>
      </c>
      <c r="I95" s="427" t="s">
        <v>666</v>
      </c>
      <c r="J95" s="428">
        <v>7106</v>
      </c>
      <c r="K95" s="424"/>
      <c r="L95" s="424"/>
    </row>
    <row r="96" spans="1:12" ht="178.5" x14ac:dyDescent="0.25">
      <c r="A96" s="424">
        <v>94</v>
      </c>
      <c r="B96" s="424" t="s">
        <v>297</v>
      </c>
      <c r="C96" s="424" t="s">
        <v>677</v>
      </c>
      <c r="D96" s="424" t="s">
        <v>678</v>
      </c>
      <c r="E96" s="424" t="s">
        <v>373</v>
      </c>
      <c r="F96" s="442" t="s">
        <v>935</v>
      </c>
      <c r="G96" s="443" t="s">
        <v>936</v>
      </c>
      <c r="H96" s="443" t="s">
        <v>937</v>
      </c>
      <c r="I96" s="427" t="s">
        <v>690</v>
      </c>
      <c r="J96" s="428">
        <v>6532</v>
      </c>
      <c r="K96" s="424"/>
      <c r="L96" s="424"/>
    </row>
    <row r="97" spans="1:12" ht="89.25" x14ac:dyDescent="0.25">
      <c r="A97" s="424">
        <v>95</v>
      </c>
      <c r="B97" s="424" t="s">
        <v>297</v>
      </c>
      <c r="C97" s="424" t="s">
        <v>677</v>
      </c>
      <c r="D97" s="424" t="s">
        <v>678</v>
      </c>
      <c r="E97" s="424" t="s">
        <v>373</v>
      </c>
      <c r="F97" s="442" t="s">
        <v>938</v>
      </c>
      <c r="G97" s="443" t="s">
        <v>939</v>
      </c>
      <c r="H97" s="443" t="s">
        <v>940</v>
      </c>
      <c r="I97" s="427" t="s">
        <v>682</v>
      </c>
      <c r="J97" s="428">
        <v>6818</v>
      </c>
      <c r="K97" s="424"/>
      <c r="L97" s="424"/>
    </row>
    <row r="98" spans="1:12" ht="63.75" x14ac:dyDescent="0.25">
      <c r="A98" s="424">
        <v>96</v>
      </c>
      <c r="B98" s="424" t="s">
        <v>297</v>
      </c>
      <c r="C98" s="424" t="s">
        <v>677</v>
      </c>
      <c r="D98" s="424" t="s">
        <v>678</v>
      </c>
      <c r="E98" s="424" t="s">
        <v>373</v>
      </c>
      <c r="F98" s="442" t="s">
        <v>941</v>
      </c>
      <c r="G98" s="443" t="s">
        <v>835</v>
      </c>
      <c r="H98" s="443" t="s">
        <v>942</v>
      </c>
      <c r="I98" s="427" t="s">
        <v>690</v>
      </c>
      <c r="J98" s="428">
        <v>7938</v>
      </c>
      <c r="K98" s="424"/>
      <c r="L98" s="424"/>
    </row>
    <row r="99" spans="1:12" ht="165.75" x14ac:dyDescent="0.25">
      <c r="A99" s="424">
        <v>97</v>
      </c>
      <c r="B99" s="424" t="s">
        <v>297</v>
      </c>
      <c r="C99" s="424" t="s">
        <v>677</v>
      </c>
      <c r="D99" s="424" t="s">
        <v>678</v>
      </c>
      <c r="E99" s="424" t="s">
        <v>373</v>
      </c>
      <c r="F99" s="442" t="s">
        <v>943</v>
      </c>
      <c r="G99" s="443" t="s">
        <v>944</v>
      </c>
      <c r="H99" s="443" t="s">
        <v>945</v>
      </c>
      <c r="I99" s="427" t="s">
        <v>764</v>
      </c>
      <c r="J99" s="428">
        <v>3571</v>
      </c>
      <c r="K99" s="424"/>
      <c r="L99" s="424"/>
    </row>
    <row r="100" spans="1:12" ht="76.5" x14ac:dyDescent="0.25">
      <c r="A100" s="424">
        <v>98</v>
      </c>
      <c r="B100" s="424" t="s">
        <v>297</v>
      </c>
      <c r="C100" s="424" t="s">
        <v>677</v>
      </c>
      <c r="D100" s="424" t="s">
        <v>678</v>
      </c>
      <c r="E100" s="424" t="s">
        <v>373</v>
      </c>
      <c r="F100" s="442" t="s">
        <v>946</v>
      </c>
      <c r="G100" s="443" t="s">
        <v>947</v>
      </c>
      <c r="H100" s="443" t="s">
        <v>948</v>
      </c>
      <c r="I100" s="427" t="s">
        <v>764</v>
      </c>
      <c r="J100" s="428">
        <v>6539</v>
      </c>
      <c r="K100" s="424"/>
      <c r="L100" s="424"/>
    </row>
    <row r="101" spans="1:12" ht="127.5" x14ac:dyDescent="0.25">
      <c r="A101" s="424">
        <v>99</v>
      </c>
      <c r="B101" s="424" t="s">
        <v>297</v>
      </c>
      <c r="C101" s="424" t="s">
        <v>677</v>
      </c>
      <c r="D101" s="424" t="s">
        <v>678</v>
      </c>
      <c r="E101" s="424" t="s">
        <v>373</v>
      </c>
      <c r="F101" s="442" t="s">
        <v>949</v>
      </c>
      <c r="G101" s="443" t="s">
        <v>847</v>
      </c>
      <c r="H101" s="443" t="s">
        <v>950</v>
      </c>
      <c r="I101" s="427" t="s">
        <v>682</v>
      </c>
      <c r="J101" s="428">
        <v>14505</v>
      </c>
      <c r="K101" s="424"/>
      <c r="L101" s="424"/>
    </row>
    <row r="102" spans="1:12" ht="114.75" x14ac:dyDescent="0.25">
      <c r="A102" s="424">
        <v>100</v>
      </c>
      <c r="B102" s="424" t="s">
        <v>297</v>
      </c>
      <c r="C102" s="424" t="s">
        <v>677</v>
      </c>
      <c r="D102" s="424" t="s">
        <v>678</v>
      </c>
      <c r="E102" s="424" t="s">
        <v>373</v>
      </c>
      <c r="F102" s="442" t="s">
        <v>951</v>
      </c>
      <c r="G102" s="443" t="s">
        <v>952</v>
      </c>
      <c r="H102" s="443" t="s">
        <v>953</v>
      </c>
      <c r="I102" s="427" t="s">
        <v>768</v>
      </c>
      <c r="J102" s="428">
        <v>3952</v>
      </c>
      <c r="K102" s="424"/>
      <c r="L102" s="424"/>
    </row>
    <row r="103" spans="1:12" ht="76.5" x14ac:dyDescent="0.25">
      <c r="A103" s="424">
        <v>101</v>
      </c>
      <c r="B103" s="424" t="s">
        <v>297</v>
      </c>
      <c r="C103" s="424" t="s">
        <v>677</v>
      </c>
      <c r="D103" s="424" t="s">
        <v>678</v>
      </c>
      <c r="E103" s="424" t="s">
        <v>373</v>
      </c>
      <c r="F103" s="442" t="s">
        <v>954</v>
      </c>
      <c r="G103" s="443" t="s">
        <v>955</v>
      </c>
      <c r="H103" s="443" t="s">
        <v>956</v>
      </c>
      <c r="I103" s="427" t="s">
        <v>760</v>
      </c>
      <c r="J103" s="428">
        <v>10134</v>
      </c>
      <c r="K103" s="424"/>
      <c r="L103" s="424"/>
    </row>
    <row r="104" spans="1:12" ht="114.75" x14ac:dyDescent="0.25">
      <c r="A104" s="424">
        <v>102</v>
      </c>
      <c r="B104" s="424" t="s">
        <v>297</v>
      </c>
      <c r="C104" s="424" t="s">
        <v>677</v>
      </c>
      <c r="D104" s="424" t="s">
        <v>678</v>
      </c>
      <c r="E104" s="424" t="s">
        <v>373</v>
      </c>
      <c r="F104" s="442" t="s">
        <v>957</v>
      </c>
      <c r="G104" s="443" t="s">
        <v>958</v>
      </c>
      <c r="H104" s="443" t="s">
        <v>959</v>
      </c>
      <c r="I104" s="427" t="s">
        <v>686</v>
      </c>
      <c r="J104" s="428">
        <v>10741</v>
      </c>
      <c r="K104" s="424"/>
      <c r="L104" s="424"/>
    </row>
    <row r="105" spans="1:12" ht="89.25" x14ac:dyDescent="0.25">
      <c r="A105" s="424">
        <v>103</v>
      </c>
      <c r="B105" s="424" t="s">
        <v>297</v>
      </c>
      <c r="C105" s="424" t="s">
        <v>677</v>
      </c>
      <c r="D105" s="424" t="s">
        <v>678</v>
      </c>
      <c r="E105" s="424" t="s">
        <v>373</v>
      </c>
      <c r="F105" s="442" t="s">
        <v>960</v>
      </c>
      <c r="G105" s="443" t="s">
        <v>961</v>
      </c>
      <c r="H105" s="443" t="s">
        <v>962</v>
      </c>
      <c r="I105" s="427" t="s">
        <v>666</v>
      </c>
      <c r="J105" s="428">
        <v>7433</v>
      </c>
      <c r="K105" s="424"/>
      <c r="L105" s="424"/>
    </row>
    <row r="106" spans="1:12" ht="76.5" x14ac:dyDescent="0.25">
      <c r="A106" s="424">
        <v>104</v>
      </c>
      <c r="B106" s="424" t="s">
        <v>297</v>
      </c>
      <c r="C106" s="424" t="s">
        <v>677</v>
      </c>
      <c r="D106" s="424" t="s">
        <v>678</v>
      </c>
      <c r="E106" s="424" t="s">
        <v>373</v>
      </c>
      <c r="F106" s="442" t="s">
        <v>963</v>
      </c>
      <c r="G106" s="443" t="s">
        <v>964</v>
      </c>
      <c r="H106" s="443" t="s">
        <v>965</v>
      </c>
      <c r="I106" s="427" t="s">
        <v>666</v>
      </c>
      <c r="J106" s="428">
        <v>7046</v>
      </c>
      <c r="K106" s="424"/>
      <c r="L106" s="424"/>
    </row>
    <row r="107" spans="1:12" ht="51" x14ac:dyDescent="0.25">
      <c r="A107" s="424">
        <v>105</v>
      </c>
      <c r="B107" s="424" t="s">
        <v>297</v>
      </c>
      <c r="C107" s="424" t="s">
        <v>677</v>
      </c>
      <c r="D107" s="424" t="s">
        <v>678</v>
      </c>
      <c r="E107" s="424" t="s">
        <v>373</v>
      </c>
      <c r="F107" s="442" t="s">
        <v>966</v>
      </c>
      <c r="G107" s="443" t="s">
        <v>967</v>
      </c>
      <c r="H107" s="443" t="s">
        <v>968</v>
      </c>
      <c r="I107" s="427" t="s">
        <v>682</v>
      </c>
      <c r="J107" s="428">
        <v>4455</v>
      </c>
      <c r="K107" s="424"/>
      <c r="L107" s="424"/>
    </row>
    <row r="108" spans="1:12" ht="114.75" x14ac:dyDescent="0.25">
      <c r="A108" s="424">
        <v>106</v>
      </c>
      <c r="B108" s="424" t="s">
        <v>297</v>
      </c>
      <c r="C108" s="424" t="s">
        <v>677</v>
      </c>
      <c r="D108" s="424" t="s">
        <v>678</v>
      </c>
      <c r="E108" s="424" t="s">
        <v>373</v>
      </c>
      <c r="F108" s="442" t="s">
        <v>969</v>
      </c>
      <c r="G108" s="443" t="s">
        <v>970</v>
      </c>
      <c r="H108" s="443" t="s">
        <v>971</v>
      </c>
      <c r="I108" s="427" t="s">
        <v>686</v>
      </c>
      <c r="J108" s="428">
        <v>8110</v>
      </c>
      <c r="K108" s="424"/>
      <c r="L108" s="424"/>
    </row>
    <row r="109" spans="1:12" ht="51" x14ac:dyDescent="0.25">
      <c r="A109" s="424">
        <v>107</v>
      </c>
      <c r="B109" s="424" t="s">
        <v>297</v>
      </c>
      <c r="C109" s="424" t="s">
        <v>677</v>
      </c>
      <c r="D109" s="424" t="s">
        <v>678</v>
      </c>
      <c r="E109" s="424" t="s">
        <v>373</v>
      </c>
      <c r="F109" s="442" t="s">
        <v>972</v>
      </c>
      <c r="G109" s="443" t="s">
        <v>860</v>
      </c>
      <c r="H109" s="443" t="s">
        <v>973</v>
      </c>
      <c r="I109" s="427" t="s">
        <v>686</v>
      </c>
      <c r="J109" s="428">
        <v>15658</v>
      </c>
      <c r="K109" s="424"/>
      <c r="L109" s="424"/>
    </row>
    <row r="110" spans="1:12" ht="102" x14ac:dyDescent="0.25">
      <c r="A110" s="424">
        <v>108</v>
      </c>
      <c r="B110" s="424" t="s">
        <v>297</v>
      </c>
      <c r="C110" s="424" t="s">
        <v>677</v>
      </c>
      <c r="D110" s="424" t="s">
        <v>678</v>
      </c>
      <c r="E110" s="424" t="s">
        <v>373</v>
      </c>
      <c r="F110" s="442" t="s">
        <v>974</v>
      </c>
      <c r="G110" s="443" t="s">
        <v>857</v>
      </c>
      <c r="H110" s="443" t="s">
        <v>975</v>
      </c>
      <c r="I110" s="427" t="s">
        <v>690</v>
      </c>
      <c r="J110" s="428">
        <v>4896</v>
      </c>
      <c r="K110" s="424"/>
      <c r="L110" s="424"/>
    </row>
    <row r="111" spans="1:12" ht="38.25" x14ac:dyDescent="0.25">
      <c r="A111" s="424">
        <v>109</v>
      </c>
      <c r="B111" s="424" t="s">
        <v>297</v>
      </c>
      <c r="C111" s="424" t="s">
        <v>677</v>
      </c>
      <c r="D111" s="424" t="s">
        <v>678</v>
      </c>
      <c r="E111" s="424" t="s">
        <v>373</v>
      </c>
      <c r="F111" s="442" t="s">
        <v>976</v>
      </c>
      <c r="G111" s="443" t="s">
        <v>977</v>
      </c>
      <c r="H111" s="443" t="s">
        <v>978</v>
      </c>
      <c r="I111" s="427" t="s">
        <v>768</v>
      </c>
      <c r="J111" s="428">
        <v>5189</v>
      </c>
      <c r="K111" s="424"/>
      <c r="L111" s="424"/>
    </row>
    <row r="112" spans="1:12" ht="63.75" x14ac:dyDescent="0.25">
      <c r="A112" s="424">
        <v>110</v>
      </c>
      <c r="B112" s="424" t="s">
        <v>297</v>
      </c>
      <c r="C112" s="424" t="s">
        <v>677</v>
      </c>
      <c r="D112" s="424" t="s">
        <v>678</v>
      </c>
      <c r="E112" s="424" t="s">
        <v>373</v>
      </c>
      <c r="F112" s="442" t="s">
        <v>979</v>
      </c>
      <c r="G112" s="443" t="s">
        <v>980</v>
      </c>
      <c r="H112" s="443" t="s">
        <v>981</v>
      </c>
      <c r="I112" s="427" t="s">
        <v>768</v>
      </c>
      <c r="J112" s="428">
        <v>5225</v>
      </c>
      <c r="K112" s="424"/>
      <c r="L112" s="424"/>
    </row>
    <row r="113" spans="1:12" ht="89.25" x14ac:dyDescent="0.25">
      <c r="A113" s="424">
        <v>111</v>
      </c>
      <c r="B113" s="424" t="s">
        <v>297</v>
      </c>
      <c r="C113" s="424" t="s">
        <v>677</v>
      </c>
      <c r="D113" s="424" t="s">
        <v>678</v>
      </c>
      <c r="E113" s="424" t="s">
        <v>373</v>
      </c>
      <c r="F113" s="442" t="s">
        <v>982</v>
      </c>
      <c r="G113" s="443" t="s">
        <v>983</v>
      </c>
      <c r="H113" s="443" t="s">
        <v>984</v>
      </c>
      <c r="I113" s="427" t="s">
        <v>682</v>
      </c>
      <c r="J113" s="428">
        <v>0</v>
      </c>
      <c r="K113" s="424"/>
      <c r="L113" s="424"/>
    </row>
    <row r="114" spans="1:12" ht="76.5" x14ac:dyDescent="0.25">
      <c r="A114" s="424">
        <v>112</v>
      </c>
      <c r="B114" s="424" t="s">
        <v>297</v>
      </c>
      <c r="C114" s="424" t="s">
        <v>677</v>
      </c>
      <c r="D114" s="424" t="s">
        <v>678</v>
      </c>
      <c r="E114" s="424" t="s">
        <v>373</v>
      </c>
      <c r="F114" s="442" t="s">
        <v>985</v>
      </c>
      <c r="G114" s="443" t="s">
        <v>986</v>
      </c>
      <c r="H114" s="443" t="s">
        <v>987</v>
      </c>
      <c r="I114" s="427" t="s">
        <v>666</v>
      </c>
      <c r="J114" s="428">
        <v>1847</v>
      </c>
      <c r="K114" s="424"/>
      <c r="L114" s="424"/>
    </row>
    <row r="115" spans="1:12" ht="38.25" x14ac:dyDescent="0.25">
      <c r="A115" s="424">
        <v>113</v>
      </c>
      <c r="B115" s="424" t="s">
        <v>297</v>
      </c>
      <c r="C115" s="424" t="s">
        <v>677</v>
      </c>
      <c r="D115" s="424" t="s">
        <v>678</v>
      </c>
      <c r="E115" s="424" t="s">
        <v>373</v>
      </c>
      <c r="F115" s="442" t="s">
        <v>988</v>
      </c>
      <c r="G115" s="443" t="s">
        <v>989</v>
      </c>
      <c r="H115" s="443" t="s">
        <v>990</v>
      </c>
      <c r="I115" s="427" t="s">
        <v>666</v>
      </c>
      <c r="J115" s="428">
        <v>15423</v>
      </c>
      <c r="K115" s="424"/>
      <c r="L115" s="424"/>
    </row>
    <row r="116" spans="1:12" ht="140.25" x14ac:dyDescent="0.25">
      <c r="A116" s="424">
        <v>114</v>
      </c>
      <c r="B116" s="424" t="s">
        <v>297</v>
      </c>
      <c r="C116" s="424" t="s">
        <v>677</v>
      </c>
      <c r="D116" s="424" t="s">
        <v>678</v>
      </c>
      <c r="E116" s="424" t="s">
        <v>373</v>
      </c>
      <c r="F116" s="442" t="s">
        <v>991</v>
      </c>
      <c r="G116" s="443" t="s">
        <v>992</v>
      </c>
      <c r="H116" s="443" t="s">
        <v>993</v>
      </c>
      <c r="I116" s="427" t="s">
        <v>682</v>
      </c>
      <c r="J116" s="428">
        <v>3875</v>
      </c>
      <c r="K116" s="424"/>
      <c r="L116" s="424"/>
    </row>
    <row r="117" spans="1:12" ht="76.5" x14ac:dyDescent="0.25">
      <c r="A117" s="424">
        <v>115</v>
      </c>
      <c r="B117" s="424" t="s">
        <v>297</v>
      </c>
      <c r="C117" s="424" t="s">
        <v>677</v>
      </c>
      <c r="D117" s="424" t="s">
        <v>678</v>
      </c>
      <c r="E117" s="424" t="s">
        <v>373</v>
      </c>
      <c r="F117" s="444" t="s">
        <v>994</v>
      </c>
      <c r="G117" s="445" t="s">
        <v>869</v>
      </c>
      <c r="H117" s="445" t="s">
        <v>995</v>
      </c>
      <c r="I117" s="427" t="s">
        <v>690</v>
      </c>
      <c r="J117" s="428">
        <v>12614</v>
      </c>
      <c r="K117" s="424"/>
      <c r="L117" s="424"/>
    </row>
    <row r="118" spans="1:12" ht="127.5" x14ac:dyDescent="0.25">
      <c r="A118" s="424">
        <v>116</v>
      </c>
      <c r="B118" s="429" t="s">
        <v>297</v>
      </c>
      <c r="C118" s="433" t="s">
        <v>996</v>
      </c>
      <c r="D118" s="429" t="s">
        <v>648</v>
      </c>
      <c r="E118" s="429" t="s">
        <v>779</v>
      </c>
      <c r="F118" s="442" t="s">
        <v>997</v>
      </c>
      <c r="G118" s="443" t="s">
        <v>998</v>
      </c>
      <c r="H118" s="443" t="s">
        <v>999</v>
      </c>
      <c r="I118" s="431" t="s">
        <v>686</v>
      </c>
      <c r="J118" s="446">
        <v>0</v>
      </c>
      <c r="K118" s="424"/>
      <c r="L118" s="424"/>
    </row>
    <row r="119" spans="1:12" ht="102" x14ac:dyDescent="0.25">
      <c r="A119" s="424">
        <v>117</v>
      </c>
      <c r="B119" s="429" t="s">
        <v>297</v>
      </c>
      <c r="C119" s="433" t="s">
        <v>1000</v>
      </c>
      <c r="D119" s="429" t="s">
        <v>648</v>
      </c>
      <c r="E119" s="429" t="s">
        <v>373</v>
      </c>
      <c r="F119" s="442" t="s">
        <v>1001</v>
      </c>
      <c r="G119" s="443" t="s">
        <v>1002</v>
      </c>
      <c r="H119" s="443" t="s">
        <v>1003</v>
      </c>
      <c r="I119" s="431" t="s">
        <v>673</v>
      </c>
      <c r="J119" s="446">
        <v>19000</v>
      </c>
      <c r="K119" s="424"/>
      <c r="L119" s="424"/>
    </row>
    <row r="120" spans="1:12" ht="102" x14ac:dyDescent="0.25">
      <c r="A120" s="424">
        <v>118</v>
      </c>
      <c r="B120" s="429" t="s">
        <v>297</v>
      </c>
      <c r="C120" s="447" t="s">
        <v>796</v>
      </c>
      <c r="D120" s="429" t="s">
        <v>648</v>
      </c>
      <c r="E120" s="429" t="s">
        <v>779</v>
      </c>
      <c r="F120" s="442" t="s">
        <v>1004</v>
      </c>
      <c r="G120" s="443" t="s">
        <v>1005</v>
      </c>
      <c r="H120" s="443" t="s">
        <v>1006</v>
      </c>
      <c r="I120" s="431" t="s">
        <v>682</v>
      </c>
      <c r="J120" s="446">
        <v>7683</v>
      </c>
      <c r="K120" s="424"/>
      <c r="L120" s="424"/>
    </row>
    <row r="121" spans="1:12" ht="114.75" x14ac:dyDescent="0.25">
      <c r="A121" s="424">
        <v>119</v>
      </c>
      <c r="B121" s="429" t="s">
        <v>297</v>
      </c>
      <c r="C121" s="447" t="s">
        <v>796</v>
      </c>
      <c r="D121" s="429" t="s">
        <v>648</v>
      </c>
      <c r="E121" s="429" t="s">
        <v>779</v>
      </c>
      <c r="F121" s="442" t="s">
        <v>1007</v>
      </c>
      <c r="G121" s="443" t="s">
        <v>857</v>
      </c>
      <c r="H121" s="443" t="s">
        <v>1008</v>
      </c>
      <c r="I121" s="431" t="s">
        <v>690</v>
      </c>
      <c r="J121" s="446">
        <v>0</v>
      </c>
      <c r="K121" s="424"/>
      <c r="L121" s="424"/>
    </row>
    <row r="122" spans="1:12" ht="102" x14ac:dyDescent="0.25">
      <c r="A122" s="424">
        <v>120</v>
      </c>
      <c r="B122" s="429" t="s">
        <v>297</v>
      </c>
      <c r="C122" s="447" t="s">
        <v>1009</v>
      </c>
      <c r="D122" s="429" t="s">
        <v>648</v>
      </c>
      <c r="E122" s="429" t="s">
        <v>779</v>
      </c>
      <c r="F122" s="442" t="s">
        <v>1010</v>
      </c>
      <c r="G122" s="443" t="s">
        <v>857</v>
      </c>
      <c r="H122" s="443" t="s">
        <v>1011</v>
      </c>
      <c r="I122" s="431" t="s">
        <v>690</v>
      </c>
      <c r="J122" s="446">
        <v>210600</v>
      </c>
      <c r="K122" s="424"/>
      <c r="L122" s="424"/>
    </row>
    <row r="123" spans="1:12" ht="38.25" x14ac:dyDescent="0.25">
      <c r="A123" s="424">
        <v>121</v>
      </c>
      <c r="B123" s="429" t="s">
        <v>297</v>
      </c>
      <c r="C123" s="447" t="s">
        <v>796</v>
      </c>
      <c r="D123" s="429" t="s">
        <v>648</v>
      </c>
      <c r="E123" s="429" t="s">
        <v>779</v>
      </c>
      <c r="F123" s="442" t="s">
        <v>1012</v>
      </c>
      <c r="G123" s="443" t="s">
        <v>980</v>
      </c>
      <c r="H123" s="443" t="s">
        <v>1013</v>
      </c>
      <c r="I123" s="431" t="s">
        <v>1014</v>
      </c>
      <c r="J123" s="446">
        <v>0</v>
      </c>
      <c r="K123" s="424"/>
      <c r="L123" s="424"/>
    </row>
    <row r="124" spans="1:12" ht="76.5" x14ac:dyDescent="0.25">
      <c r="A124" s="424">
        <v>122</v>
      </c>
      <c r="B124" s="429" t="s">
        <v>297</v>
      </c>
      <c r="C124" s="447" t="s">
        <v>796</v>
      </c>
      <c r="D124" s="429" t="s">
        <v>648</v>
      </c>
      <c r="E124" s="429" t="s">
        <v>779</v>
      </c>
      <c r="F124" s="442" t="s">
        <v>1015</v>
      </c>
      <c r="G124" s="443" t="s">
        <v>832</v>
      </c>
      <c r="H124" s="443" t="s">
        <v>1016</v>
      </c>
      <c r="I124" s="431" t="s">
        <v>764</v>
      </c>
      <c r="J124" s="446">
        <v>312964</v>
      </c>
      <c r="K124" s="424"/>
      <c r="L124" s="424"/>
    </row>
    <row r="125" spans="1:12" ht="77.25" thickBot="1" x14ac:dyDescent="0.3">
      <c r="A125" s="424">
        <v>123</v>
      </c>
      <c r="B125" s="434" t="s">
        <v>297</v>
      </c>
      <c r="C125" s="435" t="s">
        <v>1017</v>
      </c>
      <c r="D125" s="434" t="s">
        <v>648</v>
      </c>
      <c r="E125" s="434" t="s">
        <v>779</v>
      </c>
      <c r="F125" s="448" t="s">
        <v>1018</v>
      </c>
      <c r="G125" s="449" t="s">
        <v>1019</v>
      </c>
      <c r="H125" s="449" t="s">
        <v>1020</v>
      </c>
      <c r="I125" s="438" t="s">
        <v>666</v>
      </c>
      <c r="J125" s="450">
        <v>165000</v>
      </c>
      <c r="K125" s="424"/>
      <c r="L125" s="424"/>
    </row>
    <row r="126" spans="1:12" ht="76.5" x14ac:dyDescent="0.25">
      <c r="A126" s="424">
        <v>124</v>
      </c>
      <c r="B126" s="424" t="s">
        <v>610</v>
      </c>
      <c r="C126" s="424" t="s">
        <v>803</v>
      </c>
      <c r="D126" s="424" t="s">
        <v>678</v>
      </c>
      <c r="E126" s="424" t="s">
        <v>373</v>
      </c>
      <c r="F126" s="440" t="s">
        <v>1021</v>
      </c>
      <c r="G126" s="441" t="s">
        <v>1022</v>
      </c>
      <c r="H126" s="441" t="s">
        <v>1023</v>
      </c>
      <c r="I126" s="427" t="s">
        <v>660</v>
      </c>
      <c r="J126" s="428">
        <v>54346</v>
      </c>
      <c r="K126" s="424"/>
      <c r="L126" s="424"/>
    </row>
    <row r="127" spans="1:12" ht="102" x14ac:dyDescent="0.25">
      <c r="A127" s="424">
        <v>125</v>
      </c>
      <c r="B127" s="424" t="s">
        <v>610</v>
      </c>
      <c r="C127" s="424" t="s">
        <v>803</v>
      </c>
      <c r="D127" s="424" t="s">
        <v>678</v>
      </c>
      <c r="E127" s="424" t="s">
        <v>373</v>
      </c>
      <c r="F127" s="442" t="s">
        <v>1024</v>
      </c>
      <c r="G127" s="443" t="s">
        <v>1025</v>
      </c>
      <c r="H127" s="443" t="s">
        <v>1026</v>
      </c>
      <c r="I127" s="427" t="s">
        <v>653</v>
      </c>
      <c r="J127" s="428">
        <v>49055</v>
      </c>
      <c r="K127" s="424"/>
      <c r="L127" s="424"/>
    </row>
    <row r="128" spans="1:12" ht="166.5" thickBot="1" x14ac:dyDescent="0.3">
      <c r="A128" s="424">
        <v>126</v>
      </c>
      <c r="B128" s="424" t="s">
        <v>610</v>
      </c>
      <c r="C128" s="424" t="s">
        <v>803</v>
      </c>
      <c r="D128" s="424" t="s">
        <v>678</v>
      </c>
      <c r="E128" s="424" t="s">
        <v>373</v>
      </c>
      <c r="F128" s="444" t="s">
        <v>1027</v>
      </c>
      <c r="G128" s="445" t="s">
        <v>1028</v>
      </c>
      <c r="H128" s="445" t="s">
        <v>1029</v>
      </c>
      <c r="I128" s="427" t="s">
        <v>764</v>
      </c>
      <c r="J128" s="428">
        <v>42470</v>
      </c>
      <c r="K128" s="424"/>
      <c r="L128" s="424"/>
    </row>
    <row r="129" spans="1:12" ht="63.75" x14ac:dyDescent="0.25">
      <c r="A129" s="424">
        <v>127</v>
      </c>
      <c r="B129" s="424" t="s">
        <v>610</v>
      </c>
      <c r="C129" s="424" t="s">
        <v>677</v>
      </c>
      <c r="D129" s="424" t="s">
        <v>678</v>
      </c>
      <c r="E129" s="424" t="s">
        <v>373</v>
      </c>
      <c r="F129" s="451" t="s">
        <v>1030</v>
      </c>
      <c r="G129" s="452" t="s">
        <v>1031</v>
      </c>
      <c r="H129" s="452" t="s">
        <v>1032</v>
      </c>
      <c r="I129" s="427" t="s">
        <v>682</v>
      </c>
      <c r="J129" s="428">
        <v>4131</v>
      </c>
      <c r="K129" s="424"/>
      <c r="L129" s="424"/>
    </row>
    <row r="130" spans="1:12" ht="51" x14ac:dyDescent="0.25">
      <c r="A130" s="424">
        <v>128</v>
      </c>
      <c r="B130" s="424" t="s">
        <v>610</v>
      </c>
      <c r="C130" s="424" t="s">
        <v>677</v>
      </c>
      <c r="D130" s="424" t="s">
        <v>678</v>
      </c>
      <c r="E130" s="424" t="s">
        <v>373</v>
      </c>
      <c r="F130" s="442" t="s">
        <v>1033</v>
      </c>
      <c r="G130" s="443" t="s">
        <v>1034</v>
      </c>
      <c r="H130" s="443" t="s">
        <v>1035</v>
      </c>
      <c r="I130" s="427" t="s">
        <v>690</v>
      </c>
      <c r="J130" s="428">
        <v>1879</v>
      </c>
      <c r="K130" s="424"/>
      <c r="L130" s="424"/>
    </row>
    <row r="131" spans="1:12" ht="127.5" x14ac:dyDescent="0.25">
      <c r="A131" s="424">
        <v>129</v>
      </c>
      <c r="B131" s="424" t="s">
        <v>610</v>
      </c>
      <c r="C131" s="424" t="s">
        <v>677</v>
      </c>
      <c r="D131" s="424" t="s">
        <v>678</v>
      </c>
      <c r="E131" s="424" t="s">
        <v>373</v>
      </c>
      <c r="F131" s="442" t="s">
        <v>1036</v>
      </c>
      <c r="G131" s="443" t="s">
        <v>1037</v>
      </c>
      <c r="H131" s="443" t="s">
        <v>1038</v>
      </c>
      <c r="I131" s="427" t="s">
        <v>760</v>
      </c>
      <c r="J131" s="428">
        <v>11200</v>
      </c>
      <c r="K131" s="424"/>
      <c r="L131" s="424"/>
    </row>
    <row r="132" spans="1:12" ht="102.75" thickBot="1" x14ac:dyDescent="0.3">
      <c r="A132" s="424">
        <v>130</v>
      </c>
      <c r="B132" s="453" t="s">
        <v>610</v>
      </c>
      <c r="C132" s="453" t="s">
        <v>677</v>
      </c>
      <c r="D132" s="453" t="s">
        <v>678</v>
      </c>
      <c r="E132" s="453" t="s">
        <v>373</v>
      </c>
      <c r="F132" s="448" t="s">
        <v>1039</v>
      </c>
      <c r="G132" s="449" t="s">
        <v>1040</v>
      </c>
      <c r="H132" s="449" t="s">
        <v>1041</v>
      </c>
      <c r="I132" s="454" t="s">
        <v>690</v>
      </c>
      <c r="J132" s="455">
        <v>2001</v>
      </c>
      <c r="K132" s="424"/>
      <c r="L132" s="424"/>
    </row>
    <row r="133" spans="1:12" ht="114.75" x14ac:dyDescent="0.25">
      <c r="A133" s="424">
        <v>131</v>
      </c>
      <c r="B133" s="424" t="s">
        <v>301</v>
      </c>
      <c r="C133" s="424" t="s">
        <v>677</v>
      </c>
      <c r="D133" s="424" t="s">
        <v>678</v>
      </c>
      <c r="E133" s="424" t="s">
        <v>373</v>
      </c>
      <c r="F133" s="456" t="s">
        <v>1042</v>
      </c>
      <c r="G133" s="457" t="s">
        <v>1043</v>
      </c>
      <c r="H133" s="457" t="s">
        <v>1044</v>
      </c>
      <c r="I133" s="427" t="s">
        <v>686</v>
      </c>
      <c r="J133" s="428">
        <v>1546</v>
      </c>
      <c r="K133" s="424"/>
      <c r="L133" s="424"/>
    </row>
    <row r="134" spans="1:12" ht="141" thickBot="1" x14ac:dyDescent="0.3">
      <c r="A134" s="424">
        <v>132</v>
      </c>
      <c r="B134" s="458" t="s">
        <v>301</v>
      </c>
      <c r="C134" s="459" t="s">
        <v>1045</v>
      </c>
      <c r="D134" s="458" t="s">
        <v>678</v>
      </c>
      <c r="E134" s="458" t="s">
        <v>779</v>
      </c>
      <c r="F134" s="460" t="s">
        <v>1046</v>
      </c>
      <c r="G134" s="459" t="s">
        <v>1047</v>
      </c>
      <c r="H134" s="459" t="s">
        <v>1048</v>
      </c>
      <c r="I134" s="461" t="s">
        <v>760</v>
      </c>
      <c r="J134" s="458">
        <v>14000</v>
      </c>
      <c r="K134" s="424"/>
      <c r="L134" s="424"/>
    </row>
    <row r="135" spans="1:12" ht="51" x14ac:dyDescent="0.25">
      <c r="A135" s="424">
        <v>133</v>
      </c>
      <c r="B135" s="424" t="s">
        <v>303</v>
      </c>
      <c r="C135" s="424" t="s">
        <v>803</v>
      </c>
      <c r="D135" s="424" t="s">
        <v>678</v>
      </c>
      <c r="E135" s="424" t="s">
        <v>373</v>
      </c>
      <c r="F135" s="440" t="s">
        <v>1049</v>
      </c>
      <c r="G135" s="441" t="s">
        <v>1050</v>
      </c>
      <c r="H135" s="441" t="s">
        <v>1051</v>
      </c>
      <c r="I135" s="427" t="s">
        <v>666</v>
      </c>
      <c r="J135" s="428">
        <v>11830</v>
      </c>
      <c r="K135" s="76"/>
      <c r="L135" s="76"/>
    </row>
    <row r="136" spans="1:12" ht="76.5" x14ac:dyDescent="0.25">
      <c r="A136" s="424">
        <v>134</v>
      </c>
      <c r="B136" s="424" t="s">
        <v>303</v>
      </c>
      <c r="C136" s="424" t="s">
        <v>803</v>
      </c>
      <c r="D136" s="424" t="s">
        <v>678</v>
      </c>
      <c r="E136" s="424" t="s">
        <v>373</v>
      </c>
      <c r="F136" s="442" t="s">
        <v>1052</v>
      </c>
      <c r="G136" s="443" t="s">
        <v>1053</v>
      </c>
      <c r="H136" s="443" t="s">
        <v>1054</v>
      </c>
      <c r="I136" s="427" t="s">
        <v>673</v>
      </c>
      <c r="J136" s="428">
        <v>24754</v>
      </c>
      <c r="K136" s="76"/>
      <c r="L136" s="76"/>
    </row>
    <row r="137" spans="1:12" ht="153" x14ac:dyDescent="0.25">
      <c r="A137" s="424">
        <v>135</v>
      </c>
      <c r="B137" s="424" t="s">
        <v>303</v>
      </c>
      <c r="C137" s="424" t="s">
        <v>803</v>
      </c>
      <c r="D137" s="424" t="s">
        <v>678</v>
      </c>
      <c r="E137" s="424" t="s">
        <v>373</v>
      </c>
      <c r="F137" s="442" t="s">
        <v>1055</v>
      </c>
      <c r="G137" s="443" t="s">
        <v>1056</v>
      </c>
      <c r="H137" s="443" t="s">
        <v>1057</v>
      </c>
      <c r="I137" s="427" t="s">
        <v>653</v>
      </c>
      <c r="J137" s="428">
        <v>34658</v>
      </c>
      <c r="K137" s="76"/>
      <c r="L137" s="76"/>
    </row>
    <row r="138" spans="1:12" ht="140.25" x14ac:dyDescent="0.25">
      <c r="A138" s="424">
        <v>136</v>
      </c>
      <c r="B138" s="424" t="s">
        <v>303</v>
      </c>
      <c r="C138" s="424" t="s">
        <v>803</v>
      </c>
      <c r="D138" s="424" t="s">
        <v>678</v>
      </c>
      <c r="E138" s="424" t="s">
        <v>373</v>
      </c>
      <c r="F138" s="442" t="s">
        <v>1058</v>
      </c>
      <c r="G138" s="443" t="s">
        <v>1059</v>
      </c>
      <c r="H138" s="443" t="s">
        <v>1060</v>
      </c>
      <c r="I138" s="427" t="s">
        <v>673</v>
      </c>
      <c r="J138" s="428">
        <v>4801</v>
      </c>
      <c r="K138" s="76"/>
      <c r="L138" s="76"/>
    </row>
    <row r="139" spans="1:12" ht="51" x14ac:dyDescent="0.25">
      <c r="A139" s="424">
        <v>137</v>
      </c>
      <c r="B139" s="424" t="s">
        <v>303</v>
      </c>
      <c r="C139" s="424" t="s">
        <v>803</v>
      </c>
      <c r="D139" s="424" t="s">
        <v>678</v>
      </c>
      <c r="E139" s="424" t="s">
        <v>373</v>
      </c>
      <c r="F139" s="442" t="s">
        <v>1061</v>
      </c>
      <c r="G139" s="443" t="s">
        <v>1062</v>
      </c>
      <c r="H139" s="443" t="s">
        <v>1063</v>
      </c>
      <c r="I139" s="427" t="s">
        <v>666</v>
      </c>
      <c r="J139" s="428">
        <v>35446</v>
      </c>
      <c r="K139" s="76"/>
      <c r="L139" s="76"/>
    </row>
    <row r="140" spans="1:12" ht="114.75" x14ac:dyDescent="0.25">
      <c r="A140" s="424">
        <v>138</v>
      </c>
      <c r="B140" s="424" t="s">
        <v>303</v>
      </c>
      <c r="C140" s="424" t="s">
        <v>803</v>
      </c>
      <c r="D140" s="424" t="s">
        <v>678</v>
      </c>
      <c r="E140" s="424" t="s">
        <v>373</v>
      </c>
      <c r="F140" s="442" t="s">
        <v>1064</v>
      </c>
      <c r="G140" s="443" t="s">
        <v>1065</v>
      </c>
      <c r="H140" s="443" t="s">
        <v>1066</v>
      </c>
      <c r="I140" s="427" t="s">
        <v>760</v>
      </c>
      <c r="J140" s="428">
        <v>49176</v>
      </c>
      <c r="K140" s="76"/>
      <c r="L140" s="76"/>
    </row>
    <row r="141" spans="1:12" ht="216.75" x14ac:dyDescent="0.25">
      <c r="A141" s="424">
        <v>139</v>
      </c>
      <c r="B141" s="424" t="s">
        <v>303</v>
      </c>
      <c r="C141" s="424" t="s">
        <v>803</v>
      </c>
      <c r="D141" s="424" t="s">
        <v>678</v>
      </c>
      <c r="E141" s="424" t="s">
        <v>373</v>
      </c>
      <c r="F141" s="442" t="s">
        <v>1067</v>
      </c>
      <c r="G141" s="443" t="s">
        <v>1068</v>
      </c>
      <c r="H141" s="443" t="s">
        <v>1069</v>
      </c>
      <c r="I141" s="427" t="s">
        <v>666</v>
      </c>
      <c r="J141" s="428">
        <v>0</v>
      </c>
      <c r="K141" s="76"/>
      <c r="L141" s="76"/>
    </row>
    <row r="142" spans="1:12" ht="153" x14ac:dyDescent="0.25">
      <c r="A142" s="424">
        <v>140</v>
      </c>
      <c r="B142" s="326" t="s">
        <v>303</v>
      </c>
      <c r="C142" s="326" t="s">
        <v>803</v>
      </c>
      <c r="D142" s="326" t="s">
        <v>678</v>
      </c>
      <c r="E142" s="326" t="s">
        <v>373</v>
      </c>
      <c r="F142" s="442" t="s">
        <v>1070</v>
      </c>
      <c r="G142" s="443" t="s">
        <v>1071</v>
      </c>
      <c r="H142" s="443" t="s">
        <v>1072</v>
      </c>
      <c r="I142" s="462" t="s">
        <v>673</v>
      </c>
      <c r="J142" s="463">
        <v>32778</v>
      </c>
      <c r="K142" s="76"/>
      <c r="L142" s="76"/>
    </row>
    <row r="143" spans="1:12" ht="38.25" x14ac:dyDescent="0.25">
      <c r="A143" s="424">
        <v>141</v>
      </c>
      <c r="B143" s="326" t="s">
        <v>303</v>
      </c>
      <c r="C143" s="326" t="s">
        <v>803</v>
      </c>
      <c r="D143" s="326" t="s">
        <v>678</v>
      </c>
      <c r="E143" s="326" t="s">
        <v>373</v>
      </c>
      <c r="F143" s="442" t="s">
        <v>1073</v>
      </c>
      <c r="G143" s="443" t="s">
        <v>1074</v>
      </c>
      <c r="H143" s="443" t="s">
        <v>1075</v>
      </c>
      <c r="I143" s="462" t="s">
        <v>760</v>
      </c>
      <c r="J143" s="463">
        <v>68969</v>
      </c>
      <c r="K143" s="76"/>
      <c r="L143" s="76"/>
    </row>
    <row r="144" spans="1:12" ht="89.25" x14ac:dyDescent="0.25">
      <c r="A144" s="424">
        <v>142</v>
      </c>
      <c r="B144" s="326" t="s">
        <v>303</v>
      </c>
      <c r="C144" s="326" t="s">
        <v>677</v>
      </c>
      <c r="D144" s="326" t="s">
        <v>678</v>
      </c>
      <c r="E144" s="326" t="s">
        <v>373</v>
      </c>
      <c r="F144" s="442" t="s">
        <v>1076</v>
      </c>
      <c r="G144" s="443"/>
      <c r="H144" s="443" t="s">
        <v>1077</v>
      </c>
      <c r="I144" s="462" t="s">
        <v>686</v>
      </c>
      <c r="J144" s="463">
        <v>0</v>
      </c>
      <c r="K144" s="76"/>
      <c r="L144" s="76"/>
    </row>
    <row r="145" spans="1:12" ht="165.75" x14ac:dyDescent="0.25">
      <c r="A145" s="424">
        <v>143</v>
      </c>
      <c r="B145" s="424" t="s">
        <v>303</v>
      </c>
      <c r="C145" s="424" t="s">
        <v>677</v>
      </c>
      <c r="D145" s="424" t="s">
        <v>678</v>
      </c>
      <c r="E145" s="424" t="s">
        <v>373</v>
      </c>
      <c r="F145" s="442" t="s">
        <v>1078</v>
      </c>
      <c r="G145" s="443" t="s">
        <v>1079</v>
      </c>
      <c r="H145" s="443" t="s">
        <v>1080</v>
      </c>
      <c r="I145" s="427" t="s">
        <v>686</v>
      </c>
      <c r="J145" s="428">
        <v>2673</v>
      </c>
      <c r="K145" s="76"/>
      <c r="L145" s="76"/>
    </row>
    <row r="146" spans="1:12" ht="165.75" x14ac:dyDescent="0.25">
      <c r="A146" s="424">
        <v>144</v>
      </c>
      <c r="B146" s="424" t="s">
        <v>303</v>
      </c>
      <c r="C146" s="424" t="s">
        <v>677</v>
      </c>
      <c r="D146" s="424" t="s">
        <v>678</v>
      </c>
      <c r="E146" s="424" t="s">
        <v>373</v>
      </c>
      <c r="F146" s="442" t="s">
        <v>1081</v>
      </c>
      <c r="G146" s="443" t="s">
        <v>1082</v>
      </c>
      <c r="H146" s="443" t="s">
        <v>1083</v>
      </c>
      <c r="I146" s="427" t="s">
        <v>686</v>
      </c>
      <c r="J146" s="428">
        <v>7807</v>
      </c>
      <c r="K146" s="76"/>
      <c r="L146" s="76"/>
    </row>
    <row r="147" spans="1:12" ht="102" x14ac:dyDescent="0.25">
      <c r="A147" s="424">
        <v>145</v>
      </c>
      <c r="B147" s="424" t="s">
        <v>303</v>
      </c>
      <c r="C147" s="424" t="s">
        <v>677</v>
      </c>
      <c r="D147" s="424" t="s">
        <v>678</v>
      </c>
      <c r="E147" s="424" t="s">
        <v>373</v>
      </c>
      <c r="F147" s="442" t="s">
        <v>1084</v>
      </c>
      <c r="G147" s="443" t="s">
        <v>1085</v>
      </c>
      <c r="H147" s="443" t="s">
        <v>1086</v>
      </c>
      <c r="I147" s="427" t="s">
        <v>690</v>
      </c>
      <c r="J147" s="428">
        <v>5293</v>
      </c>
      <c r="K147" s="76"/>
      <c r="L147" s="76"/>
    </row>
    <row r="148" spans="1:12" ht="76.5" x14ac:dyDescent="0.25">
      <c r="A148" s="424">
        <v>146</v>
      </c>
      <c r="B148" s="424" t="s">
        <v>303</v>
      </c>
      <c r="C148" s="424" t="s">
        <v>677</v>
      </c>
      <c r="D148" s="424" t="s">
        <v>678</v>
      </c>
      <c r="E148" s="424" t="s">
        <v>373</v>
      </c>
      <c r="F148" s="442" t="s">
        <v>1087</v>
      </c>
      <c r="G148" s="443" t="s">
        <v>1088</v>
      </c>
      <c r="H148" s="443" t="s">
        <v>1089</v>
      </c>
      <c r="I148" s="462" t="s">
        <v>690</v>
      </c>
      <c r="J148" s="463">
        <v>3680</v>
      </c>
      <c r="K148" s="2"/>
      <c r="L148" s="2"/>
    </row>
    <row r="149" spans="1:12" ht="38.25" x14ac:dyDescent="0.25">
      <c r="A149" s="424">
        <v>147</v>
      </c>
      <c r="B149" s="424" t="s">
        <v>303</v>
      </c>
      <c r="C149" s="424" t="s">
        <v>677</v>
      </c>
      <c r="D149" s="424" t="s">
        <v>678</v>
      </c>
      <c r="E149" s="424" t="s">
        <v>373</v>
      </c>
      <c r="F149" s="442" t="s">
        <v>1090</v>
      </c>
      <c r="G149" s="443" t="s">
        <v>1091</v>
      </c>
      <c r="H149" s="443" t="s">
        <v>1092</v>
      </c>
      <c r="I149" s="462" t="s">
        <v>760</v>
      </c>
      <c r="J149" s="463">
        <v>6484</v>
      </c>
      <c r="K149" s="2"/>
      <c r="L149" s="2"/>
    </row>
    <row r="150" spans="1:12" ht="89.25" x14ac:dyDescent="0.25">
      <c r="A150" s="424">
        <v>148</v>
      </c>
      <c r="B150" s="424" t="s">
        <v>303</v>
      </c>
      <c r="C150" s="424" t="s">
        <v>677</v>
      </c>
      <c r="D150" s="424" t="s">
        <v>678</v>
      </c>
      <c r="E150" s="424" t="s">
        <v>373</v>
      </c>
      <c r="F150" s="442" t="s">
        <v>1093</v>
      </c>
      <c r="G150" s="443"/>
      <c r="H150" s="443" t="s">
        <v>1094</v>
      </c>
      <c r="I150" s="462" t="s">
        <v>682</v>
      </c>
      <c r="J150" s="463">
        <v>0</v>
      </c>
      <c r="K150" s="2"/>
      <c r="L150" s="2"/>
    </row>
    <row r="151" spans="1:12" ht="102" x14ac:dyDescent="0.25">
      <c r="A151" s="424">
        <v>149</v>
      </c>
      <c r="B151" s="424" t="s">
        <v>303</v>
      </c>
      <c r="C151" s="424" t="s">
        <v>677</v>
      </c>
      <c r="D151" s="424" t="s">
        <v>678</v>
      </c>
      <c r="E151" s="424" t="s">
        <v>373</v>
      </c>
      <c r="F151" s="442" t="s">
        <v>1095</v>
      </c>
      <c r="G151" s="443"/>
      <c r="H151" s="443" t="s">
        <v>1096</v>
      </c>
      <c r="I151" s="462" t="s">
        <v>686</v>
      </c>
      <c r="J151" s="463">
        <v>0</v>
      </c>
      <c r="K151" s="15"/>
      <c r="L151" s="15"/>
    </row>
    <row r="152" spans="1:12" ht="76.5" x14ac:dyDescent="0.25">
      <c r="A152" s="424">
        <v>150</v>
      </c>
      <c r="B152" s="424" t="s">
        <v>303</v>
      </c>
      <c r="C152" s="424" t="s">
        <v>677</v>
      </c>
      <c r="D152" s="424" t="s">
        <v>678</v>
      </c>
      <c r="E152" s="424" t="s">
        <v>373</v>
      </c>
      <c r="F152" s="442" t="s">
        <v>1097</v>
      </c>
      <c r="G152" s="443"/>
      <c r="H152" s="443" t="s">
        <v>1098</v>
      </c>
      <c r="I152" s="462" t="s">
        <v>686</v>
      </c>
      <c r="J152" s="463">
        <v>0</v>
      </c>
      <c r="K152" s="2"/>
      <c r="L152" s="2"/>
    </row>
    <row r="153" spans="1:12" ht="76.5" x14ac:dyDescent="0.25">
      <c r="A153" s="424">
        <v>151</v>
      </c>
      <c r="B153" s="424" t="s">
        <v>303</v>
      </c>
      <c r="C153" s="424" t="s">
        <v>677</v>
      </c>
      <c r="D153" s="424" t="s">
        <v>678</v>
      </c>
      <c r="E153" s="424" t="s">
        <v>373</v>
      </c>
      <c r="F153" s="442" t="s">
        <v>1099</v>
      </c>
      <c r="G153" s="443" t="s">
        <v>1100</v>
      </c>
      <c r="H153" s="443" t="s">
        <v>1101</v>
      </c>
      <c r="I153" s="462" t="s">
        <v>760</v>
      </c>
      <c r="J153" s="463">
        <v>2483</v>
      </c>
      <c r="K153" s="2"/>
      <c r="L153" s="2"/>
    </row>
    <row r="154" spans="1:12" ht="114.75" x14ac:dyDescent="0.25">
      <c r="A154" s="424">
        <v>152</v>
      </c>
      <c r="B154" s="424" t="s">
        <v>303</v>
      </c>
      <c r="C154" s="424" t="s">
        <v>677</v>
      </c>
      <c r="D154" s="424" t="s">
        <v>678</v>
      </c>
      <c r="E154" s="424" t="s">
        <v>373</v>
      </c>
      <c r="F154" s="442" t="s">
        <v>1102</v>
      </c>
      <c r="G154" s="443" t="s">
        <v>1065</v>
      </c>
      <c r="H154" s="443" t="s">
        <v>1103</v>
      </c>
      <c r="I154" s="462" t="s">
        <v>682</v>
      </c>
      <c r="J154" s="463">
        <v>1558</v>
      </c>
      <c r="K154" s="2"/>
      <c r="L154" s="2"/>
    </row>
    <row r="155" spans="1:12" ht="63.75" x14ac:dyDescent="0.25">
      <c r="A155" s="424">
        <v>153</v>
      </c>
      <c r="B155" s="424" t="s">
        <v>303</v>
      </c>
      <c r="C155" s="424" t="s">
        <v>677</v>
      </c>
      <c r="D155" s="424" t="s">
        <v>678</v>
      </c>
      <c r="E155" s="424" t="s">
        <v>373</v>
      </c>
      <c r="F155" s="442" t="s">
        <v>1104</v>
      </c>
      <c r="G155" s="443" t="s">
        <v>1105</v>
      </c>
      <c r="H155" s="443" t="s">
        <v>1106</v>
      </c>
      <c r="I155" s="462" t="s">
        <v>686</v>
      </c>
      <c r="J155" s="463">
        <v>5008</v>
      </c>
      <c r="K155" s="2"/>
      <c r="L155" s="2"/>
    </row>
    <row r="156" spans="1:12" ht="153" x14ac:dyDescent="0.25">
      <c r="A156" s="424">
        <v>154</v>
      </c>
      <c r="B156" s="424" t="s">
        <v>303</v>
      </c>
      <c r="C156" s="424" t="s">
        <v>677</v>
      </c>
      <c r="D156" s="424" t="s">
        <v>678</v>
      </c>
      <c r="E156" s="424" t="s">
        <v>373</v>
      </c>
      <c r="F156" s="442" t="s">
        <v>1107</v>
      </c>
      <c r="G156" s="443" t="s">
        <v>1071</v>
      </c>
      <c r="H156" s="443" t="s">
        <v>1108</v>
      </c>
      <c r="I156" s="462" t="s">
        <v>686</v>
      </c>
      <c r="J156" s="463">
        <v>3862</v>
      </c>
      <c r="K156" s="2"/>
      <c r="L156" s="2"/>
    </row>
    <row r="157" spans="1:12" ht="102" x14ac:dyDescent="0.25">
      <c r="A157" s="424">
        <v>155</v>
      </c>
      <c r="B157" s="424" t="s">
        <v>303</v>
      </c>
      <c r="C157" s="424" t="s">
        <v>677</v>
      </c>
      <c r="D157" s="424" t="s">
        <v>678</v>
      </c>
      <c r="E157" s="424" t="s">
        <v>373</v>
      </c>
      <c r="F157" s="442" t="s">
        <v>1109</v>
      </c>
      <c r="G157" s="443" t="s">
        <v>1110</v>
      </c>
      <c r="H157" s="443" t="s">
        <v>1111</v>
      </c>
      <c r="I157" s="462" t="s">
        <v>690</v>
      </c>
      <c r="J157" s="463">
        <v>8512</v>
      </c>
      <c r="K157" s="2"/>
      <c r="L157" s="2"/>
    </row>
    <row r="158" spans="1:12" ht="51" x14ac:dyDescent="0.25">
      <c r="A158" s="424">
        <v>156</v>
      </c>
      <c r="B158" s="424" t="s">
        <v>303</v>
      </c>
      <c r="C158" s="424" t="s">
        <v>677</v>
      </c>
      <c r="D158" s="424" t="s">
        <v>678</v>
      </c>
      <c r="E158" s="424" t="s">
        <v>373</v>
      </c>
      <c r="F158" s="442" t="s">
        <v>1112</v>
      </c>
      <c r="G158" s="443" t="s">
        <v>1113</v>
      </c>
      <c r="H158" s="443" t="s">
        <v>1114</v>
      </c>
      <c r="I158" s="462" t="s">
        <v>690</v>
      </c>
      <c r="J158" s="463">
        <v>4602</v>
      </c>
      <c r="K158" s="2"/>
      <c r="L158" s="2"/>
    </row>
    <row r="159" spans="1:12" ht="89.25" x14ac:dyDescent="0.25">
      <c r="A159" s="424">
        <v>157</v>
      </c>
      <c r="B159" s="424" t="s">
        <v>303</v>
      </c>
      <c r="C159" s="424" t="s">
        <v>677</v>
      </c>
      <c r="D159" s="424" t="s">
        <v>678</v>
      </c>
      <c r="E159" s="424" t="s">
        <v>373</v>
      </c>
      <c r="F159" s="444" t="s">
        <v>1115</v>
      </c>
      <c r="G159" s="445" t="s">
        <v>1116</v>
      </c>
      <c r="H159" s="445" t="s">
        <v>1117</v>
      </c>
      <c r="I159" s="462" t="s">
        <v>690</v>
      </c>
      <c r="J159" s="463">
        <v>4468</v>
      </c>
      <c r="K159" s="2"/>
      <c r="L159" s="2"/>
    </row>
    <row r="160" spans="1:12" ht="64.5" x14ac:dyDescent="0.25">
      <c r="A160" s="424">
        <v>158</v>
      </c>
      <c r="B160" s="429" t="s">
        <v>303</v>
      </c>
      <c r="C160" s="433" t="s">
        <v>1118</v>
      </c>
      <c r="D160" s="429" t="s">
        <v>678</v>
      </c>
      <c r="E160" s="429" t="s">
        <v>779</v>
      </c>
      <c r="F160" s="442" t="s">
        <v>1119</v>
      </c>
      <c r="G160" s="443" t="s">
        <v>1120</v>
      </c>
      <c r="H160" s="443" t="s">
        <v>1121</v>
      </c>
      <c r="I160" s="431" t="s">
        <v>673</v>
      </c>
      <c r="J160" s="464">
        <v>647021</v>
      </c>
      <c r="K160" s="2"/>
      <c r="L160" s="2"/>
    </row>
    <row r="161" spans="1:12" x14ac:dyDescent="0.25">
      <c r="A161" s="326"/>
      <c r="B161" s="424"/>
      <c r="C161" s="424"/>
      <c r="D161" s="424"/>
      <c r="E161" s="424"/>
      <c r="F161" s="444"/>
      <c r="G161" s="445"/>
      <c r="H161" s="445"/>
      <c r="I161" s="462"/>
      <c r="J161" s="463"/>
      <c r="K161" s="2"/>
      <c r="L161" s="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zoomScaleNormal="100" zoomScaleSheetLayoutView="100" workbookViewId="0">
      <selection activeCell="J3" sqref="J3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x14ac:dyDescent="0.3">
      <c r="A1" s="584" t="s">
        <v>284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260"/>
    </row>
    <row r="2" spans="1:13" s="154" customFormat="1" ht="114.75" x14ac:dyDescent="0.2">
      <c r="A2" s="465" t="s">
        <v>134</v>
      </c>
      <c r="B2" s="465" t="s">
        <v>52</v>
      </c>
      <c r="C2" s="465" t="s">
        <v>184</v>
      </c>
      <c r="D2" s="465" t="s">
        <v>187</v>
      </c>
      <c r="E2" s="465" t="s">
        <v>186</v>
      </c>
      <c r="F2" s="329" t="s">
        <v>135</v>
      </c>
      <c r="G2" s="465" t="s">
        <v>136</v>
      </c>
      <c r="H2" s="465" t="s">
        <v>122</v>
      </c>
      <c r="I2" s="465" t="s">
        <v>137</v>
      </c>
      <c r="J2" s="465" t="s">
        <v>138</v>
      </c>
      <c r="K2" s="465" t="s">
        <v>139</v>
      </c>
      <c r="L2" s="465" t="s">
        <v>140</v>
      </c>
      <c r="M2" s="153"/>
    </row>
    <row r="3" spans="1:13" ht="51.75" x14ac:dyDescent="0.25">
      <c r="A3" s="429">
        <v>1</v>
      </c>
      <c r="B3" s="433" t="s">
        <v>1122</v>
      </c>
      <c r="C3" s="466" t="s">
        <v>1123</v>
      </c>
      <c r="D3" s="429" t="s">
        <v>648</v>
      </c>
      <c r="E3" s="429" t="s">
        <v>649</v>
      </c>
      <c r="F3" s="466" t="s">
        <v>1124</v>
      </c>
      <c r="G3" s="466" t="s">
        <v>1125</v>
      </c>
      <c r="H3" s="467" t="s">
        <v>1126</v>
      </c>
      <c r="I3" s="429" t="s">
        <v>784</v>
      </c>
      <c r="J3" s="429">
        <v>8000</v>
      </c>
      <c r="K3" s="429"/>
      <c r="L3" s="62"/>
      <c r="M3" s="149"/>
    </row>
    <row r="4" spans="1:13" ht="51.75" x14ac:dyDescent="0.25">
      <c r="A4" s="429">
        <v>2</v>
      </c>
      <c r="B4" s="433" t="s">
        <v>1122</v>
      </c>
      <c r="C4" s="466" t="s">
        <v>1123</v>
      </c>
      <c r="D4" s="429" t="s">
        <v>648</v>
      </c>
      <c r="E4" s="429" t="s">
        <v>649</v>
      </c>
      <c r="F4" s="466" t="s">
        <v>1127</v>
      </c>
      <c r="G4" s="466" t="s">
        <v>1125</v>
      </c>
      <c r="H4" s="467" t="s">
        <v>1128</v>
      </c>
      <c r="I4" s="429" t="s">
        <v>855</v>
      </c>
      <c r="J4" s="429">
        <v>6000</v>
      </c>
      <c r="K4" s="429"/>
      <c r="L4" s="62"/>
      <c r="M4" s="149"/>
    </row>
    <row r="5" spans="1:13" ht="38.25" x14ac:dyDescent="0.25">
      <c r="A5" s="429">
        <v>3</v>
      </c>
      <c r="B5" s="468" t="s">
        <v>1129</v>
      </c>
      <c r="C5" s="447" t="s">
        <v>1130</v>
      </c>
      <c r="D5" s="429" t="s">
        <v>648</v>
      </c>
      <c r="E5" s="429" t="s">
        <v>373</v>
      </c>
      <c r="F5" s="447" t="s">
        <v>1131</v>
      </c>
      <c r="G5" s="447" t="s">
        <v>1132</v>
      </c>
      <c r="H5" s="447" t="s">
        <v>1133</v>
      </c>
      <c r="I5" s="429" t="s">
        <v>690</v>
      </c>
      <c r="J5" s="469">
        <v>341726</v>
      </c>
      <c r="K5" s="62"/>
      <c r="L5" s="62"/>
      <c r="M5" s="149"/>
    </row>
    <row r="6" spans="1:13" ht="38.25" x14ac:dyDescent="0.25">
      <c r="A6" s="429">
        <v>4</v>
      </c>
      <c r="B6" s="468" t="s">
        <v>1129</v>
      </c>
      <c r="C6" s="447" t="s">
        <v>1130</v>
      </c>
      <c r="D6" s="429" t="s">
        <v>648</v>
      </c>
      <c r="E6" s="429" t="s">
        <v>373</v>
      </c>
      <c r="F6" s="447" t="s">
        <v>1134</v>
      </c>
      <c r="G6" s="447" t="s">
        <v>1132</v>
      </c>
      <c r="H6" s="447" t="s">
        <v>1133</v>
      </c>
      <c r="I6" s="429" t="s">
        <v>686</v>
      </c>
      <c r="J6" s="469">
        <v>205979</v>
      </c>
      <c r="K6" s="62"/>
      <c r="L6" s="62"/>
      <c r="M6" s="149"/>
    </row>
    <row r="7" spans="1:13" ht="38.25" x14ac:dyDescent="0.25">
      <c r="A7" s="429">
        <v>5</v>
      </c>
      <c r="B7" s="468" t="s">
        <v>1129</v>
      </c>
      <c r="C7" s="447" t="s">
        <v>1130</v>
      </c>
      <c r="D7" s="429" t="s">
        <v>648</v>
      </c>
      <c r="E7" s="429" t="s">
        <v>373</v>
      </c>
      <c r="F7" s="447" t="s">
        <v>1135</v>
      </c>
      <c r="G7" s="447" t="s">
        <v>1132</v>
      </c>
      <c r="H7" s="447" t="s">
        <v>1136</v>
      </c>
      <c r="I7" s="429" t="s">
        <v>690</v>
      </c>
      <c r="J7" s="469">
        <v>61842</v>
      </c>
      <c r="K7" s="62"/>
      <c r="L7" s="62"/>
      <c r="M7" s="149"/>
    </row>
    <row r="8" spans="1:13" ht="38.25" x14ac:dyDescent="0.25">
      <c r="A8" s="429">
        <v>6</v>
      </c>
      <c r="B8" s="468" t="s">
        <v>1129</v>
      </c>
      <c r="C8" s="447" t="s">
        <v>1130</v>
      </c>
      <c r="D8" s="429" t="s">
        <v>648</v>
      </c>
      <c r="E8" s="429" t="s">
        <v>373</v>
      </c>
      <c r="F8" s="447" t="s">
        <v>1137</v>
      </c>
      <c r="G8" s="447" t="s">
        <v>1132</v>
      </c>
      <c r="H8" s="447" t="s">
        <v>1136</v>
      </c>
      <c r="I8" s="429" t="s">
        <v>686</v>
      </c>
      <c r="J8" s="469">
        <v>54517</v>
      </c>
      <c r="K8" s="62"/>
      <c r="L8" s="62"/>
      <c r="M8" s="149"/>
    </row>
    <row r="9" spans="1:13" ht="38.25" x14ac:dyDescent="0.25">
      <c r="A9" s="429">
        <v>7</v>
      </c>
      <c r="B9" s="468" t="s">
        <v>1129</v>
      </c>
      <c r="C9" s="447" t="s">
        <v>1138</v>
      </c>
      <c r="D9" s="429" t="s">
        <v>648</v>
      </c>
      <c r="E9" s="429" t="s">
        <v>779</v>
      </c>
      <c r="F9" s="447" t="s">
        <v>1139</v>
      </c>
      <c r="G9" s="447" t="s">
        <v>1132</v>
      </c>
      <c r="H9" s="447" t="s">
        <v>1140</v>
      </c>
      <c r="I9" s="429" t="s">
        <v>682</v>
      </c>
      <c r="J9" s="469">
        <v>6651</v>
      </c>
      <c r="K9" s="62"/>
      <c r="L9" s="62"/>
      <c r="M9" s="149"/>
    </row>
    <row r="10" spans="1:13" ht="64.5" x14ac:dyDescent="0.25">
      <c r="A10" s="429">
        <v>8</v>
      </c>
      <c r="B10" s="429" t="s">
        <v>295</v>
      </c>
      <c r="C10" s="433" t="s">
        <v>1141</v>
      </c>
      <c r="D10" s="429" t="s">
        <v>648</v>
      </c>
      <c r="E10" s="429" t="s">
        <v>779</v>
      </c>
      <c r="F10" s="425" t="s">
        <v>1142</v>
      </c>
      <c r="G10" s="426" t="s">
        <v>1143</v>
      </c>
      <c r="H10" s="426" t="s">
        <v>1144</v>
      </c>
      <c r="I10" s="429" t="s">
        <v>682</v>
      </c>
      <c r="J10" s="429">
        <v>0</v>
      </c>
      <c r="K10" s="62"/>
      <c r="L10" s="62"/>
      <c r="M10" s="149"/>
    </row>
    <row r="11" spans="1:13" ht="26.25" x14ac:dyDescent="0.25">
      <c r="A11" s="429">
        <v>9</v>
      </c>
      <c r="B11" s="326" t="s">
        <v>295</v>
      </c>
      <c r="C11" s="326" t="s">
        <v>1145</v>
      </c>
      <c r="D11" s="326" t="s">
        <v>678</v>
      </c>
      <c r="E11" s="326" t="s">
        <v>373</v>
      </c>
      <c r="F11" s="425" t="s">
        <v>1146</v>
      </c>
      <c r="G11" s="426" t="s">
        <v>680</v>
      </c>
      <c r="H11" s="426" t="s">
        <v>1147</v>
      </c>
      <c r="I11" s="462" t="s">
        <v>690</v>
      </c>
      <c r="J11" s="463">
        <v>2666</v>
      </c>
      <c r="K11" s="62"/>
      <c r="L11" s="62"/>
      <c r="M11" s="149"/>
    </row>
    <row r="12" spans="1:13" ht="51.75" x14ac:dyDescent="0.25">
      <c r="A12" s="429">
        <v>10</v>
      </c>
      <c r="B12" s="326" t="s">
        <v>295</v>
      </c>
      <c r="C12" s="326" t="s">
        <v>1145</v>
      </c>
      <c r="D12" s="326" t="s">
        <v>678</v>
      </c>
      <c r="E12" s="326" t="s">
        <v>373</v>
      </c>
      <c r="F12" s="425" t="s">
        <v>1148</v>
      </c>
      <c r="G12" s="426" t="s">
        <v>1149</v>
      </c>
      <c r="H12" s="426" t="s">
        <v>1150</v>
      </c>
      <c r="I12" s="462" t="s">
        <v>690</v>
      </c>
      <c r="J12" s="463">
        <v>10663</v>
      </c>
      <c r="K12" s="62"/>
      <c r="L12" s="62"/>
      <c r="M12" s="149"/>
    </row>
    <row r="13" spans="1:13" ht="51.75" x14ac:dyDescent="0.25">
      <c r="A13" s="429">
        <v>11</v>
      </c>
      <c r="B13" s="326" t="s">
        <v>295</v>
      </c>
      <c r="C13" s="326" t="s">
        <v>1145</v>
      </c>
      <c r="D13" s="326" t="s">
        <v>678</v>
      </c>
      <c r="E13" s="326" t="s">
        <v>373</v>
      </c>
      <c r="F13" s="425" t="s">
        <v>1151</v>
      </c>
      <c r="G13" s="426" t="s">
        <v>1152</v>
      </c>
      <c r="H13" s="426" t="s">
        <v>1153</v>
      </c>
      <c r="I13" s="462" t="s">
        <v>690</v>
      </c>
      <c r="J13" s="463">
        <v>4507</v>
      </c>
      <c r="K13" s="62"/>
      <c r="L13" s="62"/>
      <c r="M13" s="149"/>
    </row>
    <row r="14" spans="1:13" ht="77.25" x14ac:dyDescent="0.25">
      <c r="A14" s="429">
        <v>12</v>
      </c>
      <c r="B14" s="326" t="s">
        <v>295</v>
      </c>
      <c r="C14" s="326" t="s">
        <v>1145</v>
      </c>
      <c r="D14" s="326" t="s">
        <v>678</v>
      </c>
      <c r="E14" s="326" t="s">
        <v>373</v>
      </c>
      <c r="F14" s="425" t="s">
        <v>1154</v>
      </c>
      <c r="G14" s="426" t="s">
        <v>1155</v>
      </c>
      <c r="H14" s="426" t="s">
        <v>1156</v>
      </c>
      <c r="I14" s="462" t="s">
        <v>690</v>
      </c>
      <c r="J14" s="463">
        <v>1373</v>
      </c>
      <c r="K14" s="62"/>
      <c r="L14" s="62"/>
    </row>
    <row r="15" spans="1:13" ht="51.75" x14ac:dyDescent="0.25">
      <c r="A15" s="429">
        <v>13</v>
      </c>
      <c r="B15" s="326" t="s">
        <v>295</v>
      </c>
      <c r="C15" s="326" t="s">
        <v>1145</v>
      </c>
      <c r="D15" s="326" t="s">
        <v>678</v>
      </c>
      <c r="E15" s="326" t="s">
        <v>373</v>
      </c>
      <c r="F15" s="425" t="s">
        <v>1157</v>
      </c>
      <c r="G15" s="426" t="s">
        <v>1155</v>
      </c>
      <c r="H15" s="426" t="s">
        <v>1158</v>
      </c>
      <c r="I15" s="462" t="s">
        <v>690</v>
      </c>
      <c r="J15" s="463">
        <v>11945</v>
      </c>
      <c r="K15" s="62"/>
      <c r="L15" s="62"/>
    </row>
    <row r="16" spans="1:13" ht="51.75" x14ac:dyDescent="0.25">
      <c r="A16" s="429">
        <v>14</v>
      </c>
      <c r="B16" s="326" t="s">
        <v>295</v>
      </c>
      <c r="C16" s="326" t="s">
        <v>1145</v>
      </c>
      <c r="D16" s="326" t="s">
        <v>678</v>
      </c>
      <c r="E16" s="326" t="s">
        <v>373</v>
      </c>
      <c r="F16" s="425" t="s">
        <v>1159</v>
      </c>
      <c r="G16" s="426" t="s">
        <v>1160</v>
      </c>
      <c r="H16" s="426" t="s">
        <v>1161</v>
      </c>
      <c r="I16" s="462" t="s">
        <v>682</v>
      </c>
      <c r="J16" s="463">
        <v>3454</v>
      </c>
      <c r="K16" s="62"/>
      <c r="L16" s="62"/>
    </row>
    <row r="17" spans="1:12" ht="51.75" x14ac:dyDescent="0.25">
      <c r="A17" s="429">
        <v>15</v>
      </c>
      <c r="B17" s="326" t="s">
        <v>295</v>
      </c>
      <c r="C17" s="326" t="s">
        <v>1145</v>
      </c>
      <c r="D17" s="326" t="s">
        <v>678</v>
      </c>
      <c r="E17" s="326" t="s">
        <v>373</v>
      </c>
      <c r="F17" s="425" t="s">
        <v>1162</v>
      </c>
      <c r="G17" s="426" t="s">
        <v>1143</v>
      </c>
      <c r="H17" s="426" t="s">
        <v>1163</v>
      </c>
      <c r="I17" s="462" t="s">
        <v>690</v>
      </c>
      <c r="J17" s="463">
        <v>11933</v>
      </c>
      <c r="K17" s="62"/>
      <c r="L17" s="62"/>
    </row>
    <row r="18" spans="1:12" ht="39" x14ac:dyDescent="0.25">
      <c r="A18" s="429">
        <v>16</v>
      </c>
      <c r="B18" s="326" t="s">
        <v>295</v>
      </c>
      <c r="C18" s="326" t="s">
        <v>1145</v>
      </c>
      <c r="D18" s="326" t="s">
        <v>678</v>
      </c>
      <c r="E18" s="326" t="s">
        <v>373</v>
      </c>
      <c r="F18" s="425" t="s">
        <v>1164</v>
      </c>
      <c r="G18" s="426" t="s">
        <v>1165</v>
      </c>
      <c r="H18" s="426" t="s">
        <v>1166</v>
      </c>
      <c r="I18" s="462" t="s">
        <v>686</v>
      </c>
      <c r="J18" s="463">
        <v>9342</v>
      </c>
      <c r="K18" s="62"/>
      <c r="L18" s="62"/>
    </row>
    <row r="19" spans="1:12" ht="51.75" x14ac:dyDescent="0.25">
      <c r="A19" s="429">
        <v>17</v>
      </c>
      <c r="B19" s="326" t="s">
        <v>295</v>
      </c>
      <c r="C19" s="326" t="s">
        <v>1145</v>
      </c>
      <c r="D19" s="326" t="s">
        <v>678</v>
      </c>
      <c r="E19" s="326" t="s">
        <v>373</v>
      </c>
      <c r="F19" s="425" t="s">
        <v>1167</v>
      </c>
      <c r="G19" s="426" t="s">
        <v>1168</v>
      </c>
      <c r="H19" s="426" t="s">
        <v>1169</v>
      </c>
      <c r="I19" s="462" t="s">
        <v>682</v>
      </c>
      <c r="J19" s="463">
        <v>5471</v>
      </c>
      <c r="K19" s="62"/>
      <c r="L19" s="62"/>
    </row>
    <row r="20" spans="1:12" ht="51.75" x14ac:dyDescent="0.25">
      <c r="A20" s="429">
        <v>18</v>
      </c>
      <c r="B20" s="326" t="s">
        <v>295</v>
      </c>
      <c r="C20" s="326" t="s">
        <v>1145</v>
      </c>
      <c r="D20" s="326" t="s">
        <v>678</v>
      </c>
      <c r="E20" s="326" t="s">
        <v>373</v>
      </c>
      <c r="F20" s="425" t="s">
        <v>1170</v>
      </c>
      <c r="G20" s="426" t="s">
        <v>1171</v>
      </c>
      <c r="H20" s="426" t="s">
        <v>1172</v>
      </c>
      <c r="I20" s="462" t="s">
        <v>686</v>
      </c>
      <c r="J20" s="463">
        <v>4660</v>
      </c>
      <c r="K20" s="62"/>
      <c r="L20" s="62"/>
    </row>
    <row r="21" spans="1:12" ht="39" x14ac:dyDescent="0.25">
      <c r="A21" s="429">
        <v>19</v>
      </c>
      <c r="B21" s="326" t="s">
        <v>295</v>
      </c>
      <c r="C21" s="326" t="s">
        <v>1145</v>
      </c>
      <c r="D21" s="326" t="s">
        <v>678</v>
      </c>
      <c r="E21" s="326" t="s">
        <v>373</v>
      </c>
      <c r="F21" s="425" t="s">
        <v>1173</v>
      </c>
      <c r="G21" s="426" t="s">
        <v>1174</v>
      </c>
      <c r="H21" s="426" t="s">
        <v>1175</v>
      </c>
      <c r="I21" s="462" t="s">
        <v>686</v>
      </c>
      <c r="J21" s="463">
        <v>13804</v>
      </c>
      <c r="K21" s="62"/>
      <c r="L21" s="62"/>
    </row>
    <row r="22" spans="1:12" ht="39" x14ac:dyDescent="0.25">
      <c r="A22" s="429">
        <v>20</v>
      </c>
      <c r="B22" s="326" t="s">
        <v>295</v>
      </c>
      <c r="C22" s="326" t="s">
        <v>1145</v>
      </c>
      <c r="D22" s="326" t="s">
        <v>678</v>
      </c>
      <c r="E22" s="326" t="s">
        <v>373</v>
      </c>
      <c r="F22" s="425" t="s">
        <v>1176</v>
      </c>
      <c r="G22" s="426" t="s">
        <v>1177</v>
      </c>
      <c r="H22" s="426" t="s">
        <v>1178</v>
      </c>
      <c r="I22" s="462" t="s">
        <v>686</v>
      </c>
      <c r="J22" s="463">
        <v>8673</v>
      </c>
      <c r="K22" s="62"/>
      <c r="L22" s="62"/>
    </row>
    <row r="23" spans="1:12" ht="39" x14ac:dyDescent="0.25">
      <c r="A23" s="429">
        <v>21</v>
      </c>
      <c r="B23" s="326" t="s">
        <v>295</v>
      </c>
      <c r="C23" s="326" t="s">
        <v>1145</v>
      </c>
      <c r="D23" s="326" t="s">
        <v>678</v>
      </c>
      <c r="E23" s="326" t="s">
        <v>373</v>
      </c>
      <c r="F23" s="425" t="s">
        <v>1179</v>
      </c>
      <c r="G23" s="426" t="s">
        <v>1180</v>
      </c>
      <c r="H23" s="426" t="s">
        <v>1181</v>
      </c>
      <c r="I23" s="462" t="s">
        <v>690</v>
      </c>
      <c r="J23" s="463">
        <v>16909</v>
      </c>
      <c r="K23" s="62"/>
      <c r="L23" s="62"/>
    </row>
    <row r="24" spans="1:12" ht="89.25" x14ac:dyDescent="0.25">
      <c r="A24" s="429">
        <v>22</v>
      </c>
      <c r="B24" s="429" t="s">
        <v>297</v>
      </c>
      <c r="C24" s="470" t="s">
        <v>1182</v>
      </c>
      <c r="D24" s="429" t="s">
        <v>648</v>
      </c>
      <c r="E24" s="429" t="s">
        <v>779</v>
      </c>
      <c r="F24" s="442" t="s">
        <v>1183</v>
      </c>
      <c r="G24" s="443" t="s">
        <v>1005</v>
      </c>
      <c r="H24" s="443" t="s">
        <v>1184</v>
      </c>
      <c r="I24" s="429" t="s">
        <v>764</v>
      </c>
      <c r="J24" s="446">
        <v>0</v>
      </c>
      <c r="K24" s="62"/>
      <c r="L24" s="62"/>
    </row>
    <row r="25" spans="1:12" ht="51" x14ac:dyDescent="0.25">
      <c r="A25" s="429">
        <v>23</v>
      </c>
      <c r="B25" s="429" t="s">
        <v>297</v>
      </c>
      <c r="C25" s="470" t="s">
        <v>1185</v>
      </c>
      <c r="D25" s="429" t="s">
        <v>678</v>
      </c>
      <c r="E25" s="429" t="s">
        <v>373</v>
      </c>
      <c r="F25" s="442" t="s">
        <v>1186</v>
      </c>
      <c r="G25" s="443" t="s">
        <v>964</v>
      </c>
      <c r="H25" s="443" t="s">
        <v>1187</v>
      </c>
      <c r="I25" s="429" t="s">
        <v>784</v>
      </c>
      <c r="J25" s="429">
        <v>1500</v>
      </c>
      <c r="K25" s="62"/>
      <c r="L25" s="62"/>
    </row>
    <row r="26" spans="1:12" ht="51" x14ac:dyDescent="0.25">
      <c r="A26" s="429">
        <v>24</v>
      </c>
      <c r="B26" s="429" t="s">
        <v>297</v>
      </c>
      <c r="C26" s="470" t="s">
        <v>1185</v>
      </c>
      <c r="D26" s="429" t="s">
        <v>678</v>
      </c>
      <c r="E26" s="429" t="s">
        <v>373</v>
      </c>
      <c r="F26" s="442" t="s">
        <v>1188</v>
      </c>
      <c r="G26" s="443" t="s">
        <v>1189</v>
      </c>
      <c r="H26" s="443" t="s">
        <v>1190</v>
      </c>
      <c r="I26" s="429" t="s">
        <v>686</v>
      </c>
      <c r="J26" s="429">
        <v>3000</v>
      </c>
      <c r="K26" s="62"/>
      <c r="L26" s="62"/>
    </row>
    <row r="27" spans="1:12" ht="63.75" x14ac:dyDescent="0.25">
      <c r="A27" s="429">
        <v>25</v>
      </c>
      <c r="B27" s="429" t="s">
        <v>297</v>
      </c>
      <c r="C27" s="470" t="s">
        <v>1185</v>
      </c>
      <c r="D27" s="429" t="s">
        <v>678</v>
      </c>
      <c r="E27" s="429" t="s">
        <v>373</v>
      </c>
      <c r="F27" s="442" t="s">
        <v>1191</v>
      </c>
      <c r="G27" s="443" t="s">
        <v>1192</v>
      </c>
      <c r="H27" s="443" t="s">
        <v>1193</v>
      </c>
      <c r="I27" s="429" t="s">
        <v>1194</v>
      </c>
      <c r="J27" s="429">
        <v>0</v>
      </c>
      <c r="K27" s="62"/>
      <c r="L27" s="62"/>
    </row>
    <row r="28" spans="1:12" ht="51" x14ac:dyDescent="0.25">
      <c r="A28" s="429">
        <v>26</v>
      </c>
      <c r="B28" s="429" t="s">
        <v>297</v>
      </c>
      <c r="C28" s="470" t="s">
        <v>1185</v>
      </c>
      <c r="D28" s="429" t="s">
        <v>678</v>
      </c>
      <c r="E28" s="429" t="s">
        <v>373</v>
      </c>
      <c r="F28" s="442" t="s">
        <v>1195</v>
      </c>
      <c r="G28" s="443" t="s">
        <v>964</v>
      </c>
      <c r="H28" s="443" t="s">
        <v>1196</v>
      </c>
      <c r="I28" s="429" t="s">
        <v>1194</v>
      </c>
      <c r="J28" s="429">
        <v>0</v>
      </c>
      <c r="K28" s="62"/>
      <c r="L28" s="62"/>
    </row>
    <row r="29" spans="1:12" ht="51" x14ac:dyDescent="0.25">
      <c r="A29" s="429">
        <v>27</v>
      </c>
      <c r="B29" s="429" t="s">
        <v>297</v>
      </c>
      <c r="C29" s="470" t="s">
        <v>1185</v>
      </c>
      <c r="D29" s="429" t="s">
        <v>678</v>
      </c>
      <c r="E29" s="429" t="s">
        <v>373</v>
      </c>
      <c r="F29" s="442" t="s">
        <v>1197</v>
      </c>
      <c r="G29" s="443" t="s">
        <v>964</v>
      </c>
      <c r="H29" s="443" t="s">
        <v>1198</v>
      </c>
      <c r="I29" s="429" t="s">
        <v>1194</v>
      </c>
      <c r="J29" s="429">
        <v>0</v>
      </c>
      <c r="K29" s="62"/>
      <c r="L29" s="62"/>
    </row>
    <row r="30" spans="1:12" ht="51" x14ac:dyDescent="0.25">
      <c r="A30" s="429">
        <v>28</v>
      </c>
      <c r="B30" s="471" t="s">
        <v>297</v>
      </c>
      <c r="C30" s="471" t="s">
        <v>803</v>
      </c>
      <c r="D30" s="471" t="s">
        <v>678</v>
      </c>
      <c r="E30" s="471" t="s">
        <v>373</v>
      </c>
      <c r="F30" s="472" t="s">
        <v>1199</v>
      </c>
      <c r="G30" s="473" t="s">
        <v>805</v>
      </c>
      <c r="H30" s="473" t="s">
        <v>1200</v>
      </c>
      <c r="I30" s="471" t="s">
        <v>855</v>
      </c>
      <c r="J30" s="471">
        <v>4000</v>
      </c>
      <c r="K30" s="474"/>
      <c r="L30" s="474"/>
    </row>
    <row r="31" spans="1:12" ht="76.5" x14ac:dyDescent="0.25">
      <c r="A31" s="429">
        <v>29</v>
      </c>
      <c r="B31" s="424" t="s">
        <v>297</v>
      </c>
      <c r="C31" s="424" t="s">
        <v>803</v>
      </c>
      <c r="D31" s="424" t="s">
        <v>678</v>
      </c>
      <c r="E31" s="424" t="s">
        <v>373</v>
      </c>
      <c r="F31" s="442" t="s">
        <v>1201</v>
      </c>
      <c r="G31" s="443" t="s">
        <v>1202</v>
      </c>
      <c r="H31" s="443" t="s">
        <v>1203</v>
      </c>
      <c r="I31" s="427" t="s">
        <v>855</v>
      </c>
      <c r="J31" s="428">
        <v>4000</v>
      </c>
      <c r="K31" s="474"/>
      <c r="L31" s="474"/>
    </row>
    <row r="32" spans="1:12" ht="51" x14ac:dyDescent="0.25">
      <c r="A32" s="429">
        <v>30</v>
      </c>
      <c r="B32" s="471" t="s">
        <v>297</v>
      </c>
      <c r="C32" s="471" t="s">
        <v>803</v>
      </c>
      <c r="D32" s="471" t="s">
        <v>678</v>
      </c>
      <c r="E32" s="471" t="s">
        <v>373</v>
      </c>
      <c r="F32" s="472" t="s">
        <v>1204</v>
      </c>
      <c r="G32" s="473" t="s">
        <v>952</v>
      </c>
      <c r="H32" s="473" t="s">
        <v>1205</v>
      </c>
      <c r="I32" s="471" t="s">
        <v>1194</v>
      </c>
      <c r="J32" s="471">
        <v>2429</v>
      </c>
      <c r="K32" s="474"/>
      <c r="L32" s="474"/>
    </row>
    <row r="33" spans="1:12" ht="51" x14ac:dyDescent="0.25">
      <c r="A33" s="429">
        <v>31</v>
      </c>
      <c r="B33" s="471" t="s">
        <v>297</v>
      </c>
      <c r="C33" s="471" t="s">
        <v>803</v>
      </c>
      <c r="D33" s="471" t="s">
        <v>678</v>
      </c>
      <c r="E33" s="471" t="s">
        <v>373</v>
      </c>
      <c r="F33" s="472" t="s">
        <v>1206</v>
      </c>
      <c r="G33" s="473" t="s">
        <v>1207</v>
      </c>
      <c r="H33" s="473" t="s">
        <v>1208</v>
      </c>
      <c r="I33" s="471" t="s">
        <v>855</v>
      </c>
      <c r="J33" s="471">
        <v>2000</v>
      </c>
      <c r="K33" s="474"/>
      <c r="L33" s="474"/>
    </row>
    <row r="34" spans="1:12" ht="25.5" x14ac:dyDescent="0.25">
      <c r="A34" s="429">
        <v>32</v>
      </c>
      <c r="B34" s="326" t="s">
        <v>297</v>
      </c>
      <c r="C34" s="326" t="s">
        <v>1145</v>
      </c>
      <c r="D34" s="326" t="s">
        <v>678</v>
      </c>
      <c r="E34" s="326" t="s">
        <v>373</v>
      </c>
      <c r="F34" s="442" t="s">
        <v>1209</v>
      </c>
      <c r="G34" s="443" t="s">
        <v>1210</v>
      </c>
      <c r="H34" s="443" t="s">
        <v>1211</v>
      </c>
      <c r="I34" s="462" t="s">
        <v>682</v>
      </c>
      <c r="J34" s="463">
        <v>3858</v>
      </c>
      <c r="K34" s="62"/>
      <c r="L34" s="62"/>
    </row>
    <row r="35" spans="1:12" ht="51" x14ac:dyDescent="0.25">
      <c r="A35" s="429">
        <v>33</v>
      </c>
      <c r="B35" s="326" t="s">
        <v>297</v>
      </c>
      <c r="C35" s="326" t="s">
        <v>1145</v>
      </c>
      <c r="D35" s="326" t="s">
        <v>678</v>
      </c>
      <c r="E35" s="326" t="s">
        <v>373</v>
      </c>
      <c r="F35" s="442" t="s">
        <v>1212</v>
      </c>
      <c r="G35" s="443" t="s">
        <v>1213</v>
      </c>
      <c r="H35" s="443" t="s">
        <v>1214</v>
      </c>
      <c r="I35" s="462" t="s">
        <v>682</v>
      </c>
      <c r="J35" s="463">
        <v>901</v>
      </c>
      <c r="K35" s="62"/>
      <c r="L35" s="62"/>
    </row>
    <row r="36" spans="1:12" ht="63.75" x14ac:dyDescent="0.25">
      <c r="A36" s="429">
        <v>34</v>
      </c>
      <c r="B36" s="326" t="s">
        <v>297</v>
      </c>
      <c r="C36" s="326" t="s">
        <v>1145</v>
      </c>
      <c r="D36" s="326" t="s">
        <v>678</v>
      </c>
      <c r="E36" s="326" t="s">
        <v>373</v>
      </c>
      <c r="F36" s="442" t="s">
        <v>1215</v>
      </c>
      <c r="G36" s="443" t="s">
        <v>901</v>
      </c>
      <c r="H36" s="443" t="s">
        <v>1216</v>
      </c>
      <c r="I36" s="462" t="s">
        <v>690</v>
      </c>
      <c r="J36" s="463">
        <v>3703</v>
      </c>
      <c r="K36" s="62"/>
      <c r="L36" s="62"/>
    </row>
    <row r="37" spans="1:12" ht="76.5" x14ac:dyDescent="0.25">
      <c r="A37" s="429">
        <v>35</v>
      </c>
      <c r="B37" s="326" t="s">
        <v>297</v>
      </c>
      <c r="C37" s="326" t="s">
        <v>1145</v>
      </c>
      <c r="D37" s="326" t="s">
        <v>678</v>
      </c>
      <c r="E37" s="326" t="s">
        <v>373</v>
      </c>
      <c r="F37" s="442" t="s">
        <v>1217</v>
      </c>
      <c r="G37" s="443" t="s">
        <v>1218</v>
      </c>
      <c r="H37" s="443" t="s">
        <v>1219</v>
      </c>
      <c r="I37" s="462" t="s">
        <v>686</v>
      </c>
      <c r="J37" s="463">
        <v>5355</v>
      </c>
      <c r="K37" s="62"/>
      <c r="L37" s="62"/>
    </row>
    <row r="38" spans="1:12" ht="38.25" x14ac:dyDescent="0.25">
      <c r="A38" s="429">
        <v>36</v>
      </c>
      <c r="B38" s="326" t="s">
        <v>303</v>
      </c>
      <c r="C38" s="326" t="s">
        <v>1145</v>
      </c>
      <c r="D38" s="326" t="s">
        <v>678</v>
      </c>
      <c r="E38" s="326" t="s">
        <v>373</v>
      </c>
      <c r="F38" s="442" t="s">
        <v>1220</v>
      </c>
      <c r="G38" s="443" t="s">
        <v>1221</v>
      </c>
      <c r="H38" s="443" t="s">
        <v>1222</v>
      </c>
      <c r="I38" s="462" t="s">
        <v>682</v>
      </c>
      <c r="J38" s="463">
        <v>957</v>
      </c>
      <c r="K38" s="62"/>
      <c r="L38" s="62"/>
    </row>
    <row r="39" spans="1:12" ht="38.25" x14ac:dyDescent="0.25">
      <c r="A39" s="429">
        <v>37</v>
      </c>
      <c r="B39" s="326" t="s">
        <v>303</v>
      </c>
      <c r="C39" s="326" t="s">
        <v>1145</v>
      </c>
      <c r="D39" s="326" t="s">
        <v>678</v>
      </c>
      <c r="E39" s="326" t="s">
        <v>373</v>
      </c>
      <c r="F39" s="442" t="s">
        <v>1223</v>
      </c>
      <c r="G39" s="443" t="s">
        <v>1224</v>
      </c>
      <c r="H39" s="443" t="s">
        <v>1225</v>
      </c>
      <c r="I39" s="462" t="s">
        <v>690</v>
      </c>
      <c r="J39" s="463">
        <v>3693</v>
      </c>
      <c r="K39" s="62"/>
      <c r="L39" s="62"/>
    </row>
    <row r="40" spans="1:12" ht="63.75" x14ac:dyDescent="0.25">
      <c r="A40" s="429">
        <v>38</v>
      </c>
      <c r="B40" s="326" t="s">
        <v>303</v>
      </c>
      <c r="C40" s="326" t="s">
        <v>1145</v>
      </c>
      <c r="D40" s="326" t="s">
        <v>678</v>
      </c>
      <c r="E40" s="326" t="s">
        <v>373</v>
      </c>
      <c r="F40" s="442" t="s">
        <v>1226</v>
      </c>
      <c r="G40" s="443" t="s">
        <v>1227</v>
      </c>
      <c r="H40" s="443" t="s">
        <v>1228</v>
      </c>
      <c r="I40" s="462" t="s">
        <v>690</v>
      </c>
      <c r="J40" s="463">
        <v>1269</v>
      </c>
      <c r="K40" s="62"/>
      <c r="L40" s="62"/>
    </row>
    <row r="41" spans="1:12" ht="38.25" x14ac:dyDescent="0.25">
      <c r="A41" s="429">
        <v>39</v>
      </c>
      <c r="B41" s="326" t="s">
        <v>303</v>
      </c>
      <c r="C41" s="326" t="s">
        <v>1145</v>
      </c>
      <c r="D41" s="326" t="s">
        <v>678</v>
      </c>
      <c r="E41" s="326" t="s">
        <v>373</v>
      </c>
      <c r="F41" s="442" t="s">
        <v>1229</v>
      </c>
      <c r="G41" s="443" t="s">
        <v>1230</v>
      </c>
      <c r="H41" s="443" t="s">
        <v>1231</v>
      </c>
      <c r="I41" s="462" t="s">
        <v>682</v>
      </c>
      <c r="J41" s="463">
        <v>2516</v>
      </c>
      <c r="K41" s="62"/>
      <c r="L41" s="62"/>
    </row>
    <row r="42" spans="1:12" ht="38.25" x14ac:dyDescent="0.25">
      <c r="A42" s="429">
        <v>40</v>
      </c>
      <c r="B42" s="326" t="s">
        <v>303</v>
      </c>
      <c r="C42" s="326" t="s">
        <v>1145</v>
      </c>
      <c r="D42" s="326" t="s">
        <v>678</v>
      </c>
      <c r="E42" s="326" t="s">
        <v>373</v>
      </c>
      <c r="F42" s="442" t="s">
        <v>1232</v>
      </c>
      <c r="G42" s="443" t="s">
        <v>1116</v>
      </c>
      <c r="H42" s="443" t="s">
        <v>1233</v>
      </c>
      <c r="I42" s="462" t="s">
        <v>690</v>
      </c>
      <c r="J42" s="463">
        <v>6385</v>
      </c>
      <c r="K42" s="62"/>
      <c r="L42" s="62"/>
    </row>
    <row r="43" spans="1:12" x14ac:dyDescent="0.25">
      <c r="A43" s="62"/>
      <c r="B43" s="475"/>
      <c r="C43" s="62"/>
      <c r="D43" s="475"/>
      <c r="E43" s="475"/>
      <c r="F43" s="476"/>
      <c r="G43" s="477"/>
      <c r="H43" s="477"/>
      <c r="I43" s="429"/>
      <c r="J43" s="429"/>
      <c r="K43" s="62"/>
      <c r="L43" s="6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D7" sqref="D7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513" t="s">
        <v>285</v>
      </c>
      <c r="B1" s="513"/>
      <c r="C1" s="513"/>
      <c r="D1" s="513"/>
      <c r="E1" s="513"/>
    </row>
    <row r="2" spans="1:5" s="1" customFormat="1" ht="16.5" thickBot="1" x14ac:dyDescent="0.3">
      <c r="A2" s="125" t="s">
        <v>113</v>
      </c>
      <c r="B2" s="130" t="s">
        <v>114</v>
      </c>
      <c r="C2" s="130" t="s">
        <v>115</v>
      </c>
      <c r="D2" s="130" t="s">
        <v>116</v>
      </c>
      <c r="E2" s="126" t="s">
        <v>117</v>
      </c>
    </row>
    <row r="3" spans="1:5" s="1" customFormat="1" x14ac:dyDescent="0.25">
      <c r="A3" s="129"/>
      <c r="B3" s="129"/>
      <c r="C3" s="129"/>
      <c r="D3" s="129"/>
      <c r="E3" s="129"/>
    </row>
    <row r="4" spans="1:5" s="1" customFormat="1" x14ac:dyDescent="0.25">
      <c r="A4" s="129"/>
      <c r="B4" s="129"/>
      <c r="C4" s="129"/>
      <c r="D4" s="129"/>
      <c r="E4" s="129"/>
    </row>
    <row r="5" spans="1:5" s="1" customFormat="1" x14ac:dyDescent="0.25">
      <c r="A5" s="129"/>
      <c r="B5" s="129"/>
      <c r="C5" s="129"/>
      <c r="D5" s="129"/>
      <c r="E5" s="129"/>
    </row>
    <row r="6" spans="1:5" s="1" customFormat="1" x14ac:dyDescent="0.25">
      <c r="A6" s="45"/>
      <c r="B6" s="45"/>
      <c r="C6" s="45"/>
      <c r="D6" s="45"/>
      <c r="E6" s="45"/>
    </row>
    <row r="7" spans="1:5" s="1" customFormat="1" x14ac:dyDescent="0.25">
      <c r="A7" s="45"/>
      <c r="B7" s="45"/>
      <c r="C7" s="45"/>
      <c r="D7" s="45"/>
      <c r="E7" s="45"/>
    </row>
    <row r="8" spans="1:5" s="1" customFormat="1" x14ac:dyDescent="0.25">
      <c r="A8" s="45"/>
      <c r="B8" s="45"/>
      <c r="C8" s="45"/>
      <c r="D8" s="45"/>
      <c r="E8" s="45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D11" s="17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120" zoomScaleNormal="100" zoomScaleSheetLayoutView="120" workbookViewId="0">
      <selection activeCell="E13" sqref="E13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500" t="s">
        <v>254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</row>
    <row r="2" spans="1:12" ht="15.75" customHeight="1" x14ac:dyDescent="0.25">
      <c r="A2" s="494" t="s">
        <v>220</v>
      </c>
      <c r="B2" s="496" t="s">
        <v>53</v>
      </c>
      <c r="C2" s="501" t="s">
        <v>54</v>
      </c>
      <c r="D2" s="501"/>
      <c r="E2" s="501"/>
      <c r="F2" s="502"/>
      <c r="G2" s="503" t="s">
        <v>55</v>
      </c>
      <c r="H2" s="501"/>
      <c r="I2" s="501"/>
      <c r="J2" s="501"/>
      <c r="K2" s="498" t="s">
        <v>56</v>
      </c>
      <c r="L2" s="499"/>
    </row>
    <row r="3" spans="1:12" ht="16.5" thickBot="1" x14ac:dyDescent="0.3">
      <c r="A3" s="495"/>
      <c r="B3" s="497"/>
      <c r="C3" s="243" t="s">
        <v>0</v>
      </c>
      <c r="D3" s="243" t="s">
        <v>222</v>
      </c>
      <c r="E3" s="243" t="s">
        <v>1</v>
      </c>
      <c r="F3" s="244" t="s">
        <v>222</v>
      </c>
      <c r="G3" s="277" t="s">
        <v>0</v>
      </c>
      <c r="H3" s="243" t="s">
        <v>222</v>
      </c>
      <c r="I3" s="243" t="s">
        <v>1</v>
      </c>
      <c r="J3" s="243" t="s">
        <v>222</v>
      </c>
      <c r="K3" s="243" t="s">
        <v>219</v>
      </c>
      <c r="L3" s="244" t="s">
        <v>222</v>
      </c>
    </row>
    <row r="4" spans="1:12" ht="13.5" customHeight="1" x14ac:dyDescent="0.25">
      <c r="A4" s="278" t="s">
        <v>295</v>
      </c>
      <c r="B4" s="13">
        <v>1</v>
      </c>
      <c r="C4" s="76">
        <v>134</v>
      </c>
      <c r="D4" s="76">
        <v>124</v>
      </c>
      <c r="E4" s="76">
        <v>0</v>
      </c>
      <c r="F4" s="210">
        <v>0</v>
      </c>
      <c r="G4" s="111">
        <v>0</v>
      </c>
      <c r="H4" s="76">
        <v>0</v>
      </c>
      <c r="I4" s="76">
        <v>0</v>
      </c>
      <c r="J4" s="76">
        <v>0</v>
      </c>
      <c r="K4" s="88">
        <f>+C4+E4+G4+I4</f>
        <v>134</v>
      </c>
      <c r="L4" s="234">
        <f>+D4+F4+H4+J4</f>
        <v>124</v>
      </c>
    </row>
    <row r="5" spans="1:12" ht="13.5" customHeight="1" x14ac:dyDescent="0.25">
      <c r="A5" s="231"/>
      <c r="B5" s="52">
        <v>2</v>
      </c>
      <c r="C5" s="2">
        <v>0</v>
      </c>
      <c r="D5" s="2">
        <v>0</v>
      </c>
      <c r="E5" s="2">
        <v>0</v>
      </c>
      <c r="F5" s="186">
        <v>0</v>
      </c>
      <c r="G5" s="3">
        <v>0</v>
      </c>
      <c r="H5" s="2">
        <v>0</v>
      </c>
      <c r="I5" s="2">
        <v>0</v>
      </c>
      <c r="J5" s="2">
        <v>0</v>
      </c>
      <c r="K5" s="50">
        <f t="shared" ref="K5:L31" si="0">+C5+E5+G5+I5</f>
        <v>0</v>
      </c>
      <c r="L5" s="232">
        <f t="shared" si="0"/>
        <v>0</v>
      </c>
    </row>
    <row r="6" spans="1:12" ht="13.5" customHeight="1" x14ac:dyDescent="0.25">
      <c r="A6" s="231"/>
      <c r="B6" s="52" t="s">
        <v>3</v>
      </c>
      <c r="C6" s="2">
        <v>1410</v>
      </c>
      <c r="D6" s="2">
        <v>970</v>
      </c>
      <c r="E6" s="2">
        <v>1126</v>
      </c>
      <c r="F6" s="186">
        <v>529</v>
      </c>
      <c r="G6" s="3">
        <v>0</v>
      </c>
      <c r="H6" s="2">
        <v>0</v>
      </c>
      <c r="I6" s="2">
        <v>0</v>
      </c>
      <c r="J6" s="2">
        <v>0</v>
      </c>
      <c r="K6" s="50">
        <f t="shared" si="0"/>
        <v>2536</v>
      </c>
      <c r="L6" s="232">
        <f t="shared" si="0"/>
        <v>1499</v>
      </c>
    </row>
    <row r="7" spans="1:12" ht="13.5" customHeight="1" x14ac:dyDescent="0.25">
      <c r="A7" s="231"/>
      <c r="B7" s="52">
        <v>3</v>
      </c>
      <c r="C7" s="2">
        <v>81</v>
      </c>
      <c r="D7" s="2">
        <v>65</v>
      </c>
      <c r="E7" s="2">
        <v>1</v>
      </c>
      <c r="F7" s="186">
        <v>1</v>
      </c>
      <c r="G7" s="3">
        <v>111</v>
      </c>
      <c r="H7" s="2">
        <v>64</v>
      </c>
      <c r="I7" s="2">
        <v>10</v>
      </c>
      <c r="J7" s="2">
        <v>4</v>
      </c>
      <c r="K7" s="50">
        <f t="shared" si="0"/>
        <v>203</v>
      </c>
      <c r="L7" s="232">
        <f t="shared" si="0"/>
        <v>134</v>
      </c>
    </row>
    <row r="8" spans="1:12" ht="13.5" customHeight="1" x14ac:dyDescent="0.25">
      <c r="A8" s="509" t="s">
        <v>296</v>
      </c>
      <c r="B8" s="510"/>
      <c r="C8" s="73">
        <f>+SUBTOTAL(9,C4:C7)</f>
        <v>1625</v>
      </c>
      <c r="D8" s="73">
        <f>+SUBTOTAL(9,D4:D7)</f>
        <v>1159</v>
      </c>
      <c r="E8" s="73">
        <f>+SUBTOTAL(9,E4:E7)</f>
        <v>1127</v>
      </c>
      <c r="F8" s="279">
        <f>+SUBTOTAL(9,F4:F7)</f>
        <v>530</v>
      </c>
      <c r="G8" s="280">
        <f t="shared" ref="G8:J8" si="1">+SUBTOTAL(9,G4:G7)</f>
        <v>111</v>
      </c>
      <c r="H8" s="73">
        <f t="shared" si="1"/>
        <v>64</v>
      </c>
      <c r="I8" s="73">
        <f t="shared" si="1"/>
        <v>10</v>
      </c>
      <c r="J8" s="73">
        <f t="shared" si="1"/>
        <v>4</v>
      </c>
      <c r="K8" s="50">
        <f t="shared" si="0"/>
        <v>2873</v>
      </c>
      <c r="L8" s="232">
        <f t="shared" si="0"/>
        <v>1757</v>
      </c>
    </row>
    <row r="9" spans="1:12" ht="13.5" customHeight="1" x14ac:dyDescent="0.25">
      <c r="A9" s="233" t="s">
        <v>297</v>
      </c>
      <c r="B9" s="52">
        <v>1</v>
      </c>
      <c r="C9" s="2">
        <v>546</v>
      </c>
      <c r="D9" s="2">
        <v>365</v>
      </c>
      <c r="E9" s="2">
        <v>22</v>
      </c>
      <c r="F9" s="186">
        <v>8</v>
      </c>
      <c r="G9" s="3">
        <v>14</v>
      </c>
      <c r="H9" s="2">
        <v>1</v>
      </c>
      <c r="I9" s="2">
        <v>0</v>
      </c>
      <c r="J9" s="2">
        <v>0</v>
      </c>
      <c r="K9" s="50">
        <f t="shared" si="0"/>
        <v>582</v>
      </c>
      <c r="L9" s="232">
        <f t="shared" si="0"/>
        <v>374</v>
      </c>
    </row>
    <row r="10" spans="1:12" ht="13.5" customHeight="1" x14ac:dyDescent="0.25">
      <c r="A10" s="231"/>
      <c r="B10" s="52">
        <v>2</v>
      </c>
      <c r="C10" s="2">
        <v>325</v>
      </c>
      <c r="D10" s="2">
        <v>230</v>
      </c>
      <c r="E10" s="2">
        <v>15</v>
      </c>
      <c r="F10" s="186">
        <v>10</v>
      </c>
      <c r="G10" s="3">
        <v>0</v>
      </c>
      <c r="H10" s="2">
        <v>0</v>
      </c>
      <c r="I10" s="2">
        <v>0</v>
      </c>
      <c r="J10" s="2">
        <v>0</v>
      </c>
      <c r="K10" s="50">
        <f t="shared" si="0"/>
        <v>340</v>
      </c>
      <c r="L10" s="232">
        <f t="shared" si="0"/>
        <v>240</v>
      </c>
    </row>
    <row r="11" spans="1:12" ht="13.5" customHeight="1" x14ac:dyDescent="0.25">
      <c r="A11" s="231"/>
      <c r="B11" s="52" t="s">
        <v>3</v>
      </c>
      <c r="C11" s="2">
        <v>0</v>
      </c>
      <c r="D11" s="2">
        <v>0</v>
      </c>
      <c r="E11" s="2">
        <v>0</v>
      </c>
      <c r="F11" s="186">
        <v>0</v>
      </c>
      <c r="G11" s="3">
        <v>0</v>
      </c>
      <c r="H11" s="2">
        <v>0</v>
      </c>
      <c r="I11" s="2">
        <v>0</v>
      </c>
      <c r="J11" s="2">
        <v>0</v>
      </c>
      <c r="K11" s="50">
        <f t="shared" si="0"/>
        <v>0</v>
      </c>
      <c r="L11" s="232">
        <f t="shared" si="0"/>
        <v>0</v>
      </c>
    </row>
    <row r="12" spans="1:12" ht="13.5" customHeight="1" x14ac:dyDescent="0.25">
      <c r="A12" s="231"/>
      <c r="B12" s="52">
        <v>3</v>
      </c>
      <c r="C12" s="2">
        <v>177</v>
      </c>
      <c r="D12" s="2">
        <v>111</v>
      </c>
      <c r="E12" s="2">
        <v>15</v>
      </c>
      <c r="F12" s="186">
        <v>5</v>
      </c>
      <c r="G12" s="3">
        <v>4</v>
      </c>
      <c r="H12" s="2">
        <v>1</v>
      </c>
      <c r="I12" s="2">
        <v>0</v>
      </c>
      <c r="J12" s="2">
        <v>0</v>
      </c>
      <c r="K12" s="50">
        <f t="shared" si="0"/>
        <v>196</v>
      </c>
      <c r="L12" s="232">
        <f t="shared" si="0"/>
        <v>117</v>
      </c>
    </row>
    <row r="13" spans="1:12" x14ac:dyDescent="0.25">
      <c r="A13" s="509" t="s">
        <v>298</v>
      </c>
      <c r="B13" s="510"/>
      <c r="C13" s="73">
        <f>+SUBTOTAL(9,C9:C12)</f>
        <v>1048</v>
      </c>
      <c r="D13" s="73">
        <f>+SUBTOTAL(9,D9:D12)</f>
        <v>706</v>
      </c>
      <c r="E13" s="73">
        <f>+SUBTOTAL(9,E9:E12)</f>
        <v>52</v>
      </c>
      <c r="F13" s="279">
        <f>+SUBTOTAL(9,F9:F12)</f>
        <v>23</v>
      </c>
      <c r="G13" s="280">
        <f t="shared" ref="G13:J13" si="2">+SUBTOTAL(9,G9:G12)</f>
        <v>18</v>
      </c>
      <c r="H13" s="73">
        <f t="shared" si="2"/>
        <v>2</v>
      </c>
      <c r="I13" s="73">
        <f t="shared" si="2"/>
        <v>0</v>
      </c>
      <c r="J13" s="73">
        <f t="shared" si="2"/>
        <v>0</v>
      </c>
      <c r="K13" s="50">
        <f t="shared" si="0"/>
        <v>1118</v>
      </c>
      <c r="L13" s="232">
        <f t="shared" si="0"/>
        <v>731</v>
      </c>
    </row>
    <row r="14" spans="1:12" x14ac:dyDescent="0.25">
      <c r="A14" s="233" t="s">
        <v>299</v>
      </c>
      <c r="B14" s="52">
        <v>1</v>
      </c>
      <c r="C14" s="2">
        <v>404</v>
      </c>
      <c r="D14" s="2">
        <v>222</v>
      </c>
      <c r="E14" s="2">
        <v>4</v>
      </c>
      <c r="F14" s="186">
        <v>1</v>
      </c>
      <c r="G14" s="3">
        <v>186</v>
      </c>
      <c r="H14" s="2">
        <v>95</v>
      </c>
      <c r="I14" s="2">
        <v>1</v>
      </c>
      <c r="J14" s="2">
        <v>1</v>
      </c>
      <c r="K14" s="50">
        <f t="shared" si="0"/>
        <v>595</v>
      </c>
      <c r="L14" s="232">
        <f t="shared" si="0"/>
        <v>319</v>
      </c>
    </row>
    <row r="15" spans="1:12" x14ac:dyDescent="0.25">
      <c r="A15" s="231"/>
      <c r="B15" s="52">
        <v>2</v>
      </c>
      <c r="C15" s="2">
        <v>298</v>
      </c>
      <c r="D15" s="2">
        <v>169</v>
      </c>
      <c r="E15" s="2">
        <v>4</v>
      </c>
      <c r="F15" s="186">
        <v>0</v>
      </c>
      <c r="G15" s="3">
        <v>62</v>
      </c>
      <c r="H15" s="2">
        <v>36</v>
      </c>
      <c r="I15" s="2">
        <v>0</v>
      </c>
      <c r="J15" s="2">
        <v>0</v>
      </c>
      <c r="K15" s="50">
        <f t="shared" si="0"/>
        <v>364</v>
      </c>
      <c r="L15" s="232">
        <f t="shared" si="0"/>
        <v>205</v>
      </c>
    </row>
    <row r="16" spans="1:12" x14ac:dyDescent="0.25">
      <c r="A16" s="231"/>
      <c r="B16" s="52" t="s">
        <v>3</v>
      </c>
      <c r="C16" s="2">
        <v>0</v>
      </c>
      <c r="D16" s="2">
        <v>0</v>
      </c>
      <c r="E16" s="2">
        <v>0</v>
      </c>
      <c r="F16" s="186">
        <v>0</v>
      </c>
      <c r="G16" s="3">
        <v>0</v>
      </c>
      <c r="H16" s="2">
        <v>0</v>
      </c>
      <c r="I16" s="2">
        <v>0</v>
      </c>
      <c r="J16" s="2">
        <v>0</v>
      </c>
      <c r="K16" s="50">
        <f t="shared" si="0"/>
        <v>0</v>
      </c>
      <c r="L16" s="232">
        <f t="shared" si="0"/>
        <v>0</v>
      </c>
    </row>
    <row r="17" spans="1:12" x14ac:dyDescent="0.25">
      <c r="A17" s="231"/>
      <c r="B17" s="52">
        <v>3</v>
      </c>
      <c r="C17" s="2">
        <v>24</v>
      </c>
      <c r="D17" s="2">
        <v>10</v>
      </c>
      <c r="E17" s="2">
        <v>0</v>
      </c>
      <c r="F17" s="186">
        <v>0</v>
      </c>
      <c r="G17" s="3">
        <v>29</v>
      </c>
      <c r="H17" s="2">
        <v>13</v>
      </c>
      <c r="I17" s="2">
        <v>1</v>
      </c>
      <c r="J17" s="2">
        <v>0</v>
      </c>
      <c r="K17" s="50">
        <f t="shared" si="0"/>
        <v>54</v>
      </c>
      <c r="L17" s="232">
        <f t="shared" si="0"/>
        <v>23</v>
      </c>
    </row>
    <row r="18" spans="1:12" x14ac:dyDescent="0.25">
      <c r="A18" s="509" t="s">
        <v>300</v>
      </c>
      <c r="B18" s="510"/>
      <c r="C18" s="73">
        <f>+SUBTOTAL(9,C14:C17)</f>
        <v>726</v>
      </c>
      <c r="D18" s="73">
        <f>+SUBTOTAL(9,D14:D17)</f>
        <v>401</v>
      </c>
      <c r="E18" s="73">
        <f>+SUBTOTAL(9,E14:E17)</f>
        <v>8</v>
      </c>
      <c r="F18" s="279">
        <f>+SUBTOTAL(9,F14:F17)</f>
        <v>1</v>
      </c>
      <c r="G18" s="280">
        <f t="shared" ref="G18:J18" si="3">+SUBTOTAL(9,G14:G17)</f>
        <v>277</v>
      </c>
      <c r="H18" s="73">
        <f t="shared" si="3"/>
        <v>144</v>
      </c>
      <c r="I18" s="73">
        <f t="shared" si="3"/>
        <v>2</v>
      </c>
      <c r="J18" s="73">
        <f t="shared" si="3"/>
        <v>1</v>
      </c>
      <c r="K18" s="50">
        <f t="shared" si="0"/>
        <v>1013</v>
      </c>
      <c r="L18" s="232">
        <f t="shared" si="0"/>
        <v>547</v>
      </c>
    </row>
    <row r="19" spans="1:12" x14ac:dyDescent="0.25">
      <c r="A19" s="233" t="s">
        <v>301</v>
      </c>
      <c r="B19" s="52">
        <v>1</v>
      </c>
      <c r="C19" s="2">
        <v>428</v>
      </c>
      <c r="D19" s="2">
        <v>331</v>
      </c>
      <c r="E19" s="2">
        <v>13</v>
      </c>
      <c r="F19" s="186">
        <v>10</v>
      </c>
      <c r="G19" s="3">
        <v>70</v>
      </c>
      <c r="H19" s="2">
        <v>55</v>
      </c>
      <c r="I19" s="2">
        <v>0</v>
      </c>
      <c r="J19" s="2">
        <v>0</v>
      </c>
      <c r="K19" s="50">
        <f t="shared" si="0"/>
        <v>511</v>
      </c>
      <c r="L19" s="232">
        <f t="shared" si="0"/>
        <v>396</v>
      </c>
    </row>
    <row r="20" spans="1:12" x14ac:dyDescent="0.25">
      <c r="A20" s="231"/>
      <c r="B20" s="52">
        <v>2</v>
      </c>
      <c r="C20" s="2">
        <v>179</v>
      </c>
      <c r="D20" s="2">
        <v>136</v>
      </c>
      <c r="E20" s="2">
        <v>1</v>
      </c>
      <c r="F20" s="186">
        <v>0</v>
      </c>
      <c r="G20" s="3">
        <v>22</v>
      </c>
      <c r="H20" s="2">
        <v>17</v>
      </c>
      <c r="I20" s="2">
        <v>0</v>
      </c>
      <c r="J20" s="2">
        <v>0</v>
      </c>
      <c r="K20" s="50">
        <f t="shared" si="0"/>
        <v>202</v>
      </c>
      <c r="L20" s="232">
        <f t="shared" si="0"/>
        <v>153</v>
      </c>
    </row>
    <row r="21" spans="1:12" x14ac:dyDescent="0.25">
      <c r="A21" s="231"/>
      <c r="B21" s="52" t="s">
        <v>3</v>
      </c>
      <c r="C21" s="2">
        <v>0</v>
      </c>
      <c r="D21" s="2">
        <v>0</v>
      </c>
      <c r="E21" s="2">
        <v>0</v>
      </c>
      <c r="F21" s="186">
        <v>0</v>
      </c>
      <c r="G21" s="3">
        <v>0</v>
      </c>
      <c r="H21" s="2">
        <v>0</v>
      </c>
      <c r="I21" s="2">
        <v>0</v>
      </c>
      <c r="J21" s="2">
        <v>0</v>
      </c>
      <c r="K21" s="50">
        <f t="shared" si="0"/>
        <v>0</v>
      </c>
      <c r="L21" s="232">
        <f t="shared" si="0"/>
        <v>0</v>
      </c>
    </row>
    <row r="22" spans="1:12" x14ac:dyDescent="0.25">
      <c r="A22" s="231"/>
      <c r="B22" s="52">
        <v>3</v>
      </c>
      <c r="C22" s="2">
        <v>7</v>
      </c>
      <c r="D22" s="2">
        <v>5</v>
      </c>
      <c r="E22" s="2">
        <v>0</v>
      </c>
      <c r="F22" s="186">
        <v>0</v>
      </c>
      <c r="G22" s="3">
        <v>11</v>
      </c>
      <c r="H22" s="2">
        <v>5</v>
      </c>
      <c r="I22" s="2">
        <v>3</v>
      </c>
      <c r="J22" s="2">
        <v>1</v>
      </c>
      <c r="K22" s="50">
        <f t="shared" si="0"/>
        <v>21</v>
      </c>
      <c r="L22" s="232">
        <f t="shared" si="0"/>
        <v>11</v>
      </c>
    </row>
    <row r="23" spans="1:12" x14ac:dyDescent="0.25">
      <c r="A23" s="509" t="s">
        <v>302</v>
      </c>
      <c r="B23" s="510"/>
      <c r="C23" s="73">
        <f>+SUBTOTAL(9,C19:C22)</f>
        <v>614</v>
      </c>
      <c r="D23" s="73">
        <f>+SUBTOTAL(9,D19:D22)</f>
        <v>472</v>
      </c>
      <c r="E23" s="73">
        <f>+SUBTOTAL(9,E19:E22)</f>
        <v>14</v>
      </c>
      <c r="F23" s="279">
        <f>+SUBTOTAL(9,F19:F22)</f>
        <v>10</v>
      </c>
      <c r="G23" s="280">
        <f t="shared" ref="G23:J23" si="4">+SUBTOTAL(9,G19:G22)</f>
        <v>103</v>
      </c>
      <c r="H23" s="73">
        <f t="shared" si="4"/>
        <v>77</v>
      </c>
      <c r="I23" s="73">
        <f t="shared" si="4"/>
        <v>3</v>
      </c>
      <c r="J23" s="73">
        <f t="shared" si="4"/>
        <v>1</v>
      </c>
      <c r="K23" s="50">
        <f t="shared" si="0"/>
        <v>734</v>
      </c>
      <c r="L23" s="232">
        <f t="shared" si="0"/>
        <v>560</v>
      </c>
    </row>
    <row r="24" spans="1:12" x14ac:dyDescent="0.25">
      <c r="A24" s="233" t="s">
        <v>303</v>
      </c>
      <c r="B24" s="52">
        <v>1</v>
      </c>
      <c r="C24" s="2">
        <v>797</v>
      </c>
      <c r="D24" s="2">
        <v>606</v>
      </c>
      <c r="E24" s="2">
        <v>25</v>
      </c>
      <c r="F24" s="186">
        <v>19</v>
      </c>
      <c r="G24" s="3">
        <v>69</v>
      </c>
      <c r="H24" s="2">
        <v>53</v>
      </c>
      <c r="I24" s="2">
        <v>0</v>
      </c>
      <c r="J24" s="2">
        <v>0</v>
      </c>
      <c r="K24" s="50">
        <f t="shared" si="0"/>
        <v>891</v>
      </c>
      <c r="L24" s="232">
        <f t="shared" si="0"/>
        <v>678</v>
      </c>
    </row>
    <row r="25" spans="1:12" x14ac:dyDescent="0.25">
      <c r="A25" s="231"/>
      <c r="B25" s="52">
        <v>2</v>
      </c>
      <c r="C25" s="2">
        <v>458</v>
      </c>
      <c r="D25" s="2">
        <v>365</v>
      </c>
      <c r="E25" s="2">
        <v>18</v>
      </c>
      <c r="F25" s="186">
        <v>11</v>
      </c>
      <c r="G25" s="3">
        <v>54</v>
      </c>
      <c r="H25" s="2">
        <v>43</v>
      </c>
      <c r="I25" s="2">
        <v>1</v>
      </c>
      <c r="J25" s="2">
        <v>0</v>
      </c>
      <c r="K25" s="50">
        <f t="shared" si="0"/>
        <v>531</v>
      </c>
      <c r="L25" s="232">
        <f t="shared" si="0"/>
        <v>419</v>
      </c>
    </row>
    <row r="26" spans="1:12" x14ac:dyDescent="0.25">
      <c r="A26" s="231"/>
      <c r="B26" s="52" t="s">
        <v>3</v>
      </c>
      <c r="C26" s="2">
        <v>0</v>
      </c>
      <c r="D26" s="2">
        <v>0</v>
      </c>
      <c r="E26" s="2">
        <v>0</v>
      </c>
      <c r="F26" s="186">
        <v>0</v>
      </c>
      <c r="G26" s="3">
        <v>0</v>
      </c>
      <c r="H26" s="2">
        <v>0</v>
      </c>
      <c r="I26" s="2">
        <v>0</v>
      </c>
      <c r="J26" s="2">
        <v>0</v>
      </c>
      <c r="K26" s="50">
        <f t="shared" si="0"/>
        <v>0</v>
      </c>
      <c r="L26" s="232">
        <f t="shared" si="0"/>
        <v>0</v>
      </c>
    </row>
    <row r="27" spans="1:12" x14ac:dyDescent="0.25">
      <c r="A27" s="231"/>
      <c r="B27" s="52">
        <v>3</v>
      </c>
      <c r="C27" s="2">
        <v>51</v>
      </c>
      <c r="D27" s="2">
        <v>35</v>
      </c>
      <c r="E27" s="2">
        <v>0</v>
      </c>
      <c r="F27" s="186">
        <v>0</v>
      </c>
      <c r="G27" s="3">
        <v>32</v>
      </c>
      <c r="H27" s="2">
        <v>18</v>
      </c>
      <c r="I27" s="2">
        <v>7</v>
      </c>
      <c r="J27" s="2">
        <v>5</v>
      </c>
      <c r="K27" s="50">
        <f t="shared" si="0"/>
        <v>90</v>
      </c>
      <c r="L27" s="232">
        <f t="shared" si="0"/>
        <v>58</v>
      </c>
    </row>
    <row r="28" spans="1:12" x14ac:dyDescent="0.25">
      <c r="A28" s="509" t="s">
        <v>304</v>
      </c>
      <c r="B28" s="510"/>
      <c r="C28" s="73">
        <f>+SUBTOTAL(9,C24:C27)</f>
        <v>1306</v>
      </c>
      <c r="D28" s="73">
        <f>+SUBTOTAL(9,D24:D27)</f>
        <v>1006</v>
      </c>
      <c r="E28" s="73">
        <f>+SUBTOTAL(9,E24:E27)</f>
        <v>43</v>
      </c>
      <c r="F28" s="279">
        <f>+SUBTOTAL(9,F24:F27)</f>
        <v>30</v>
      </c>
      <c r="G28" s="280">
        <f t="shared" ref="G28:J28" si="5">+SUBTOTAL(9,G24:G27)</f>
        <v>155</v>
      </c>
      <c r="H28" s="73">
        <f t="shared" si="5"/>
        <v>114</v>
      </c>
      <c r="I28" s="73">
        <f t="shared" si="5"/>
        <v>8</v>
      </c>
      <c r="J28" s="73">
        <f t="shared" si="5"/>
        <v>5</v>
      </c>
      <c r="K28" s="50">
        <f t="shared" si="0"/>
        <v>1512</v>
      </c>
      <c r="L28" s="232">
        <f t="shared" si="0"/>
        <v>1155</v>
      </c>
    </row>
    <row r="29" spans="1:12" x14ac:dyDescent="0.25">
      <c r="A29" s="233" t="s">
        <v>305</v>
      </c>
      <c r="B29" s="52">
        <v>1</v>
      </c>
      <c r="C29" s="2">
        <v>96</v>
      </c>
      <c r="D29" s="2">
        <v>23</v>
      </c>
      <c r="E29" s="2">
        <v>6</v>
      </c>
      <c r="F29" s="186">
        <v>4</v>
      </c>
      <c r="G29" s="3">
        <v>5</v>
      </c>
      <c r="H29" s="2">
        <v>2</v>
      </c>
      <c r="I29" s="2">
        <v>0</v>
      </c>
      <c r="J29" s="2">
        <v>0</v>
      </c>
      <c r="K29" s="50">
        <f t="shared" si="0"/>
        <v>107</v>
      </c>
      <c r="L29" s="232">
        <f t="shared" si="0"/>
        <v>29</v>
      </c>
    </row>
    <row r="30" spans="1:12" x14ac:dyDescent="0.25">
      <c r="A30" s="231"/>
      <c r="B30" s="52">
        <v>2</v>
      </c>
      <c r="C30" s="2">
        <v>0</v>
      </c>
      <c r="D30" s="2">
        <v>0</v>
      </c>
      <c r="E30" s="2">
        <v>0</v>
      </c>
      <c r="F30" s="186">
        <v>0</v>
      </c>
      <c r="G30" s="3">
        <v>0</v>
      </c>
      <c r="H30" s="2">
        <v>0</v>
      </c>
      <c r="I30" s="2">
        <v>0</v>
      </c>
      <c r="J30" s="2">
        <v>0</v>
      </c>
      <c r="K30" s="50">
        <f t="shared" si="0"/>
        <v>0</v>
      </c>
      <c r="L30" s="232">
        <f t="shared" si="0"/>
        <v>0</v>
      </c>
    </row>
    <row r="31" spans="1:12" x14ac:dyDescent="0.25">
      <c r="A31" s="231"/>
      <c r="B31" s="52" t="s">
        <v>3</v>
      </c>
      <c r="C31" s="2">
        <v>0</v>
      </c>
      <c r="D31" s="2">
        <v>0</v>
      </c>
      <c r="E31" s="2">
        <v>0</v>
      </c>
      <c r="F31" s="186">
        <v>0</v>
      </c>
      <c r="G31" s="3">
        <v>0</v>
      </c>
      <c r="H31" s="2">
        <v>0</v>
      </c>
      <c r="I31" s="2">
        <v>0</v>
      </c>
      <c r="J31" s="2">
        <v>0</v>
      </c>
      <c r="K31" s="50">
        <f t="shared" si="0"/>
        <v>0</v>
      </c>
      <c r="L31" s="232">
        <f t="shared" si="0"/>
        <v>0</v>
      </c>
    </row>
    <row r="32" spans="1:12" x14ac:dyDescent="0.25">
      <c r="A32" s="231"/>
      <c r="B32" s="52">
        <v>3</v>
      </c>
      <c r="C32" s="2">
        <v>0</v>
      </c>
      <c r="D32" s="2">
        <v>0</v>
      </c>
      <c r="E32" s="2">
        <v>0</v>
      </c>
      <c r="F32" s="186">
        <v>0</v>
      </c>
      <c r="G32" s="3">
        <v>0</v>
      </c>
      <c r="H32" s="2">
        <v>0</v>
      </c>
      <c r="I32" s="2">
        <v>0</v>
      </c>
      <c r="J32" s="2">
        <v>0</v>
      </c>
      <c r="K32" s="50">
        <f>+C32+E32+G32+I32</f>
        <v>0</v>
      </c>
      <c r="L32" s="232">
        <f>+D32+F32+H32+J32</f>
        <v>0</v>
      </c>
    </row>
    <row r="33" spans="1:12" ht="16.5" thickBot="1" x14ac:dyDescent="0.3">
      <c r="A33" s="511" t="s">
        <v>306</v>
      </c>
      <c r="B33" s="512"/>
      <c r="C33" s="137">
        <f>+SUBTOTAL(9,C29:C32)</f>
        <v>96</v>
      </c>
      <c r="D33" s="137">
        <f>+SUBTOTAL(9,D29:D32)</f>
        <v>23</v>
      </c>
      <c r="E33" s="137">
        <f>+SUBTOTAL(9,E29:E32)</f>
        <v>6</v>
      </c>
      <c r="F33" s="281">
        <f>+SUBTOTAL(9,F29:F32)</f>
        <v>4</v>
      </c>
      <c r="G33" s="282">
        <f t="shared" ref="G33:J33" si="6">+SUBTOTAL(9,G29:G32)</f>
        <v>5</v>
      </c>
      <c r="H33" s="137">
        <f t="shared" si="6"/>
        <v>2</v>
      </c>
      <c r="I33" s="137">
        <f t="shared" si="6"/>
        <v>0</v>
      </c>
      <c r="J33" s="137">
        <f t="shared" si="6"/>
        <v>0</v>
      </c>
      <c r="K33" s="139">
        <f t="shared" ref="K33:L38" si="7">+C33+E33+G33+I33</f>
        <v>107</v>
      </c>
      <c r="L33" s="238">
        <f t="shared" si="7"/>
        <v>29</v>
      </c>
    </row>
    <row r="34" spans="1:12" ht="15.75" customHeight="1" x14ac:dyDescent="0.25">
      <c r="A34" s="506" t="s">
        <v>152</v>
      </c>
      <c r="B34" s="239">
        <v>1</v>
      </c>
      <c r="C34" s="204">
        <f t="shared" ref="C34:J37" si="8">+C4+C9+C14+C19+C24+C29</f>
        <v>2405</v>
      </c>
      <c r="D34" s="204">
        <f t="shared" si="8"/>
        <v>1671</v>
      </c>
      <c r="E34" s="204">
        <f t="shared" si="8"/>
        <v>70</v>
      </c>
      <c r="F34" s="205">
        <f t="shared" si="8"/>
        <v>42</v>
      </c>
      <c r="G34" s="283">
        <f t="shared" si="8"/>
        <v>344</v>
      </c>
      <c r="H34" s="204">
        <f t="shared" si="8"/>
        <v>206</v>
      </c>
      <c r="I34" s="204">
        <f t="shared" si="8"/>
        <v>1</v>
      </c>
      <c r="J34" s="204">
        <f t="shared" si="8"/>
        <v>1</v>
      </c>
      <c r="K34" s="204">
        <f t="shared" si="7"/>
        <v>2820</v>
      </c>
      <c r="L34" s="205">
        <f t="shared" si="7"/>
        <v>1920</v>
      </c>
    </row>
    <row r="35" spans="1:12" x14ac:dyDescent="0.25">
      <c r="A35" s="507"/>
      <c r="B35" s="131">
        <v>2</v>
      </c>
      <c r="C35" s="50">
        <f t="shared" si="8"/>
        <v>1260</v>
      </c>
      <c r="D35" s="50">
        <f t="shared" si="8"/>
        <v>900</v>
      </c>
      <c r="E35" s="50">
        <f t="shared" si="8"/>
        <v>38</v>
      </c>
      <c r="F35" s="232">
        <f t="shared" si="8"/>
        <v>21</v>
      </c>
      <c r="G35" s="284">
        <f t="shared" si="8"/>
        <v>138</v>
      </c>
      <c r="H35" s="50">
        <f t="shared" si="8"/>
        <v>96</v>
      </c>
      <c r="I35" s="50">
        <f t="shared" si="8"/>
        <v>1</v>
      </c>
      <c r="J35" s="50">
        <f t="shared" si="8"/>
        <v>0</v>
      </c>
      <c r="K35" s="50">
        <f t="shared" si="7"/>
        <v>1437</v>
      </c>
      <c r="L35" s="232">
        <f t="shared" si="7"/>
        <v>1017</v>
      </c>
    </row>
    <row r="36" spans="1:12" x14ac:dyDescent="0.25">
      <c r="A36" s="507"/>
      <c r="B36" s="131" t="s">
        <v>3</v>
      </c>
      <c r="C36" s="50">
        <f t="shared" si="8"/>
        <v>1410</v>
      </c>
      <c r="D36" s="50">
        <f t="shared" si="8"/>
        <v>970</v>
      </c>
      <c r="E36" s="50">
        <f t="shared" si="8"/>
        <v>1126</v>
      </c>
      <c r="F36" s="232">
        <f t="shared" si="8"/>
        <v>529</v>
      </c>
      <c r="G36" s="284">
        <f t="shared" si="8"/>
        <v>0</v>
      </c>
      <c r="H36" s="50">
        <f t="shared" si="8"/>
        <v>0</v>
      </c>
      <c r="I36" s="50">
        <f t="shared" si="8"/>
        <v>0</v>
      </c>
      <c r="J36" s="50">
        <f t="shared" si="8"/>
        <v>0</v>
      </c>
      <c r="K36" s="50">
        <f t="shared" si="7"/>
        <v>2536</v>
      </c>
      <c r="L36" s="232">
        <f t="shared" si="7"/>
        <v>1499</v>
      </c>
    </row>
    <row r="37" spans="1:12" ht="16.5" thickBot="1" x14ac:dyDescent="0.3">
      <c r="A37" s="508"/>
      <c r="B37" s="245">
        <v>3</v>
      </c>
      <c r="C37" s="187">
        <f t="shared" si="8"/>
        <v>340</v>
      </c>
      <c r="D37" s="187">
        <f t="shared" si="8"/>
        <v>226</v>
      </c>
      <c r="E37" s="187">
        <f t="shared" si="8"/>
        <v>16</v>
      </c>
      <c r="F37" s="188">
        <f t="shared" si="8"/>
        <v>6</v>
      </c>
      <c r="G37" s="285">
        <f t="shared" si="8"/>
        <v>187</v>
      </c>
      <c r="H37" s="187">
        <f t="shared" si="8"/>
        <v>101</v>
      </c>
      <c r="I37" s="187">
        <f t="shared" si="8"/>
        <v>21</v>
      </c>
      <c r="J37" s="187">
        <f t="shared" si="8"/>
        <v>10</v>
      </c>
      <c r="K37" s="187">
        <f t="shared" si="7"/>
        <v>564</v>
      </c>
      <c r="L37" s="188">
        <f t="shared" si="7"/>
        <v>343</v>
      </c>
    </row>
    <row r="38" spans="1:12" ht="16.5" thickBot="1" x14ac:dyDescent="0.3">
      <c r="A38" s="504" t="s">
        <v>153</v>
      </c>
      <c r="B38" s="505"/>
      <c r="C38" s="200">
        <f>SUM(C34:C37)</f>
        <v>5415</v>
      </c>
      <c r="D38" s="200">
        <f>SUM(D34:D37)</f>
        <v>3767</v>
      </c>
      <c r="E38" s="200">
        <f>SUM(E34:E37)</f>
        <v>1250</v>
      </c>
      <c r="F38" s="201">
        <f>SUM(F34:F37)</f>
        <v>598</v>
      </c>
      <c r="G38" s="199">
        <f t="shared" ref="G38:J38" si="9">SUM(G34:G37)</f>
        <v>669</v>
      </c>
      <c r="H38" s="200">
        <f t="shared" si="9"/>
        <v>403</v>
      </c>
      <c r="I38" s="200">
        <f t="shared" si="9"/>
        <v>23</v>
      </c>
      <c r="J38" s="200">
        <f t="shared" si="9"/>
        <v>11</v>
      </c>
      <c r="K38" s="286">
        <f t="shared" si="7"/>
        <v>7357</v>
      </c>
      <c r="L38" s="201">
        <f t="shared" si="7"/>
        <v>4779</v>
      </c>
    </row>
    <row r="39" spans="1:12" s="61" customFormat="1" x14ac:dyDescent="0.25">
      <c r="A39" s="74"/>
      <c r="C39" s="59"/>
    </row>
    <row r="40" spans="1:12" x14ac:dyDescent="0.25">
      <c r="A40" t="s">
        <v>57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40" zoomScaleNormal="100" zoomScaleSheetLayoutView="140" workbookViewId="0">
      <selection activeCell="D12" sqref="D12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513" t="s">
        <v>4</v>
      </c>
      <c r="B1" s="514"/>
      <c r="C1" s="514"/>
      <c r="D1" s="514"/>
      <c r="E1" s="514"/>
      <c r="F1" s="514"/>
      <c r="G1" s="514"/>
    </row>
    <row r="2" spans="1:7" ht="16.5" thickBot="1" x14ac:dyDescent="0.3">
      <c r="A2" s="515" t="s">
        <v>54</v>
      </c>
      <c r="B2" s="515"/>
      <c r="C2" s="515"/>
      <c r="D2" s="515"/>
      <c r="E2" s="515"/>
      <c r="F2" s="515"/>
      <c r="G2" s="515"/>
    </row>
    <row r="3" spans="1:7" ht="16.5" thickBot="1" x14ac:dyDescent="0.3">
      <c r="A3" s="116" t="s">
        <v>48</v>
      </c>
      <c r="B3" s="91">
        <v>2016</v>
      </c>
      <c r="C3" s="91">
        <v>2015</v>
      </c>
      <c r="D3" s="91">
        <v>2014</v>
      </c>
      <c r="E3" s="91">
        <v>2013</v>
      </c>
      <c r="F3" s="91">
        <v>2012</v>
      </c>
      <c r="G3" s="91">
        <v>2011</v>
      </c>
    </row>
    <row r="4" spans="1:7" x14ac:dyDescent="0.25">
      <c r="A4" s="13">
        <v>1</v>
      </c>
      <c r="B4" s="76">
        <v>2475</v>
      </c>
      <c r="C4" s="76">
        <v>2611</v>
      </c>
      <c r="D4" s="76">
        <v>2909</v>
      </c>
      <c r="E4" s="76">
        <v>3141</v>
      </c>
      <c r="F4" s="76">
        <v>3431</v>
      </c>
      <c r="G4" s="76">
        <v>3667</v>
      </c>
    </row>
    <row r="5" spans="1:7" x14ac:dyDescent="0.25">
      <c r="A5" s="52">
        <v>2</v>
      </c>
      <c r="B5" s="2">
        <v>1298</v>
      </c>
      <c r="C5" s="2">
        <v>1326</v>
      </c>
      <c r="D5" s="2">
        <v>1427</v>
      </c>
      <c r="E5" s="2">
        <v>1472</v>
      </c>
      <c r="F5" s="2">
        <v>1383</v>
      </c>
      <c r="G5" s="2">
        <v>1456</v>
      </c>
    </row>
    <row r="6" spans="1:7" x14ac:dyDescent="0.25">
      <c r="A6" s="52" t="s">
        <v>3</v>
      </c>
      <c r="B6" s="2">
        <v>2536</v>
      </c>
      <c r="C6" s="2">
        <v>2430</v>
      </c>
      <c r="D6" s="2">
        <v>2296</v>
      </c>
      <c r="E6" s="2">
        <v>2202</v>
      </c>
      <c r="F6" s="2">
        <v>2119</v>
      </c>
      <c r="G6" s="2">
        <v>1984</v>
      </c>
    </row>
    <row r="7" spans="1:7" x14ac:dyDescent="0.25">
      <c r="A7" s="52">
        <v>3</v>
      </c>
      <c r="B7" s="2">
        <v>356</v>
      </c>
      <c r="C7" s="2">
        <v>347</v>
      </c>
      <c r="D7" s="2">
        <v>345</v>
      </c>
      <c r="E7" s="2">
        <v>391</v>
      </c>
      <c r="F7" s="2">
        <v>388</v>
      </c>
      <c r="G7" s="2">
        <v>346</v>
      </c>
    </row>
    <row r="8" spans="1:7" x14ac:dyDescent="0.25">
      <c r="A8" s="131" t="s">
        <v>56</v>
      </c>
      <c r="B8" s="50">
        <f t="shared" ref="B8:G8" si="0">SUM(B4:B7)</f>
        <v>6665</v>
      </c>
      <c r="C8" s="50">
        <f t="shared" si="0"/>
        <v>6714</v>
      </c>
      <c r="D8" s="50">
        <f t="shared" si="0"/>
        <v>6977</v>
      </c>
      <c r="E8" s="50">
        <f t="shared" si="0"/>
        <v>7206</v>
      </c>
      <c r="F8" s="50">
        <f t="shared" si="0"/>
        <v>7321</v>
      </c>
      <c r="G8" s="50">
        <f t="shared" si="0"/>
        <v>7453</v>
      </c>
    </row>
    <row r="9" spans="1:7" ht="16.5" thickBot="1" x14ac:dyDescent="0.3">
      <c r="A9" s="515" t="s">
        <v>55</v>
      </c>
      <c r="B9" s="515"/>
      <c r="C9" s="515"/>
      <c r="D9" s="515"/>
      <c r="E9" s="515"/>
      <c r="F9" s="515"/>
      <c r="G9" s="515"/>
    </row>
    <row r="10" spans="1:7" ht="16.5" thickBot="1" x14ac:dyDescent="0.3">
      <c r="A10" s="116" t="s">
        <v>48</v>
      </c>
      <c r="B10" s="91">
        <v>2016</v>
      </c>
      <c r="C10" s="91">
        <v>2015</v>
      </c>
      <c r="D10" s="91">
        <v>2014</v>
      </c>
      <c r="E10" s="91">
        <v>2013</v>
      </c>
      <c r="F10" s="91">
        <v>2012</v>
      </c>
      <c r="G10" s="91">
        <v>2011</v>
      </c>
    </row>
    <row r="11" spans="1:7" x14ac:dyDescent="0.25">
      <c r="A11" s="13">
        <v>1</v>
      </c>
      <c r="B11" s="76">
        <v>345</v>
      </c>
      <c r="C11" s="76">
        <v>298</v>
      </c>
      <c r="D11" s="76">
        <v>367</v>
      </c>
      <c r="E11" s="76">
        <v>451</v>
      </c>
      <c r="F11" s="76">
        <v>572</v>
      </c>
      <c r="G11" s="76">
        <v>684</v>
      </c>
    </row>
    <row r="12" spans="1:7" x14ac:dyDescent="0.25">
      <c r="A12" s="52">
        <v>2</v>
      </c>
      <c r="B12" s="2">
        <v>139</v>
      </c>
      <c r="C12" s="2">
        <v>196</v>
      </c>
      <c r="D12" s="2">
        <v>234</v>
      </c>
      <c r="E12" s="2">
        <v>254</v>
      </c>
      <c r="F12" s="2">
        <v>258</v>
      </c>
      <c r="G12" s="2">
        <v>260</v>
      </c>
    </row>
    <row r="13" spans="1:7" x14ac:dyDescent="0.25">
      <c r="A13" s="52" t="s">
        <v>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7" x14ac:dyDescent="0.25">
      <c r="A14" s="52">
        <v>3</v>
      </c>
      <c r="B14" s="2">
        <v>208</v>
      </c>
      <c r="C14" s="2">
        <v>214</v>
      </c>
      <c r="D14" s="2">
        <v>243</v>
      </c>
      <c r="E14" s="2">
        <v>246</v>
      </c>
      <c r="F14" s="2">
        <v>263</v>
      </c>
      <c r="G14" s="2">
        <v>297</v>
      </c>
    </row>
    <row r="15" spans="1:7" x14ac:dyDescent="0.25">
      <c r="A15" s="131" t="s">
        <v>56</v>
      </c>
      <c r="B15" s="50">
        <f t="shared" ref="B15:G15" si="1">SUM(B11:B14)</f>
        <v>692</v>
      </c>
      <c r="C15" s="50">
        <f t="shared" si="1"/>
        <v>708</v>
      </c>
      <c r="D15" s="50">
        <f t="shared" si="1"/>
        <v>844</v>
      </c>
      <c r="E15" s="50">
        <f t="shared" si="1"/>
        <v>951</v>
      </c>
      <c r="F15" s="50">
        <f t="shared" si="1"/>
        <v>1093</v>
      </c>
      <c r="G15" s="50">
        <f t="shared" si="1"/>
        <v>1241</v>
      </c>
    </row>
    <row r="16" spans="1:7" ht="16.5" thickBot="1" x14ac:dyDescent="0.3">
      <c r="A16" s="516" t="s">
        <v>161</v>
      </c>
      <c r="B16" s="516"/>
      <c r="C16" s="516"/>
      <c r="D16" s="516"/>
      <c r="E16" s="516"/>
      <c r="F16" s="516"/>
      <c r="G16" s="516"/>
    </row>
    <row r="17" spans="1:7" ht="16.5" thickBot="1" x14ac:dyDescent="0.3">
      <c r="A17" s="116" t="s">
        <v>58</v>
      </c>
      <c r="B17" s="91">
        <v>2016</v>
      </c>
      <c r="C17" s="91">
        <v>2015</v>
      </c>
      <c r="D17" s="91">
        <v>2014</v>
      </c>
      <c r="E17" s="91">
        <v>2013</v>
      </c>
      <c r="F17" s="91">
        <v>2012</v>
      </c>
      <c r="G17" s="91">
        <v>2011</v>
      </c>
    </row>
    <row r="18" spans="1:7" x14ac:dyDescent="0.25">
      <c r="A18" s="145">
        <v>1</v>
      </c>
      <c r="B18" s="88">
        <f t="shared" ref="B18:G21" si="2">+B11+B4</f>
        <v>2820</v>
      </c>
      <c r="C18" s="88">
        <f t="shared" si="2"/>
        <v>2909</v>
      </c>
      <c r="D18" s="88">
        <f t="shared" si="2"/>
        <v>3276</v>
      </c>
      <c r="E18" s="88">
        <f t="shared" si="2"/>
        <v>3592</v>
      </c>
      <c r="F18" s="88">
        <f t="shared" si="2"/>
        <v>4003</v>
      </c>
      <c r="G18" s="88">
        <f t="shared" si="2"/>
        <v>4351</v>
      </c>
    </row>
    <row r="19" spans="1:7" x14ac:dyDescent="0.25">
      <c r="A19" s="145">
        <v>2</v>
      </c>
      <c r="B19" s="88">
        <f t="shared" si="2"/>
        <v>1437</v>
      </c>
      <c r="C19" s="88">
        <f t="shared" si="2"/>
        <v>1522</v>
      </c>
      <c r="D19" s="88">
        <f t="shared" si="2"/>
        <v>1661</v>
      </c>
      <c r="E19" s="88">
        <f t="shared" si="2"/>
        <v>1726</v>
      </c>
      <c r="F19" s="88">
        <f t="shared" si="2"/>
        <v>1641</v>
      </c>
      <c r="G19" s="88">
        <f t="shared" si="2"/>
        <v>1716</v>
      </c>
    </row>
    <row r="20" spans="1:7" x14ac:dyDescent="0.25">
      <c r="A20" s="131" t="s">
        <v>3</v>
      </c>
      <c r="B20" s="88">
        <f t="shared" si="2"/>
        <v>2536</v>
      </c>
      <c r="C20" s="88">
        <f t="shared" si="2"/>
        <v>2430</v>
      </c>
      <c r="D20" s="88">
        <f t="shared" si="2"/>
        <v>2296</v>
      </c>
      <c r="E20" s="88">
        <f t="shared" si="2"/>
        <v>2202</v>
      </c>
      <c r="F20" s="88">
        <f t="shared" si="2"/>
        <v>2119</v>
      </c>
      <c r="G20" s="88">
        <f t="shared" si="2"/>
        <v>1984</v>
      </c>
    </row>
    <row r="21" spans="1:7" x14ac:dyDescent="0.25">
      <c r="A21" s="131">
        <v>3</v>
      </c>
      <c r="B21" s="88">
        <f t="shared" si="2"/>
        <v>564</v>
      </c>
      <c r="C21" s="88">
        <f t="shared" si="2"/>
        <v>561</v>
      </c>
      <c r="D21" s="88">
        <f t="shared" si="2"/>
        <v>588</v>
      </c>
      <c r="E21" s="88">
        <f t="shared" si="2"/>
        <v>637</v>
      </c>
      <c r="F21" s="88">
        <f t="shared" si="2"/>
        <v>651</v>
      </c>
      <c r="G21" s="88">
        <f t="shared" si="2"/>
        <v>643</v>
      </c>
    </row>
    <row r="22" spans="1:7" x14ac:dyDescent="0.25">
      <c r="A22" s="131" t="s">
        <v>56</v>
      </c>
      <c r="B22" s="50">
        <f t="shared" ref="B22:G22" si="3">SUM(B18:B21)</f>
        <v>7357</v>
      </c>
      <c r="C22" s="50">
        <f t="shared" si="3"/>
        <v>7422</v>
      </c>
      <c r="D22" s="50">
        <f t="shared" si="3"/>
        <v>7821</v>
      </c>
      <c r="E22" s="50">
        <f t="shared" si="3"/>
        <v>8157</v>
      </c>
      <c r="F22" s="50">
        <f t="shared" si="3"/>
        <v>8414</v>
      </c>
      <c r="G22" s="50">
        <f t="shared" si="3"/>
        <v>8694</v>
      </c>
    </row>
    <row r="23" spans="1:7" s="61" customFormat="1" x14ac:dyDescent="0.25">
      <c r="A23" s="59"/>
      <c r="B23" s="59"/>
      <c r="C23" s="59"/>
      <c r="D23" s="59"/>
      <c r="E23" s="59"/>
      <c r="F23" s="59"/>
      <c r="G23" s="59"/>
    </row>
    <row r="24" spans="1:7" x14ac:dyDescent="0.25">
      <c r="A24" t="s">
        <v>57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130" zoomScaleNormal="100" zoomScaleSheetLayoutView="130" workbookViewId="0">
      <selection activeCell="I10" sqref="I10"/>
    </sheetView>
  </sheetViews>
  <sheetFormatPr defaultRowHeight="15.75" x14ac:dyDescent="0.2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268" t="s">
        <v>255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3" ht="15.75" customHeight="1" x14ac:dyDescent="0.25">
      <c r="A2" s="287" t="s">
        <v>220</v>
      </c>
      <c r="B2" s="288" t="s">
        <v>226</v>
      </c>
      <c r="C2" s="289" t="s">
        <v>54</v>
      </c>
      <c r="D2" s="276"/>
      <c r="E2" s="276"/>
      <c r="F2" s="290"/>
      <c r="G2" s="289" t="s">
        <v>55</v>
      </c>
      <c r="H2" s="276"/>
      <c r="I2" s="276"/>
      <c r="J2" s="290"/>
      <c r="K2" s="291" t="s">
        <v>56</v>
      </c>
      <c r="L2" s="292"/>
      <c r="M2" s="4"/>
    </row>
    <row r="3" spans="1:13" ht="48" thickBot="1" x14ac:dyDescent="0.3">
      <c r="A3" s="273"/>
      <c r="B3" s="275"/>
      <c r="C3" s="235" t="s">
        <v>0</v>
      </c>
      <c r="D3" s="236" t="s">
        <v>222</v>
      </c>
      <c r="E3" s="235" t="s">
        <v>1</v>
      </c>
      <c r="F3" s="236" t="s">
        <v>222</v>
      </c>
      <c r="G3" s="235" t="s">
        <v>0</v>
      </c>
      <c r="H3" s="236" t="s">
        <v>222</v>
      </c>
      <c r="I3" s="235" t="s">
        <v>1</v>
      </c>
      <c r="J3" s="236" t="s">
        <v>222</v>
      </c>
      <c r="K3" s="182" t="s">
        <v>219</v>
      </c>
      <c r="L3" s="237" t="s">
        <v>222</v>
      </c>
      <c r="M3" s="4"/>
    </row>
    <row r="4" spans="1:13" x14ac:dyDescent="0.25">
      <c r="A4" s="278" t="s">
        <v>307</v>
      </c>
      <c r="B4" s="13">
        <v>1</v>
      </c>
      <c r="C4" s="76">
        <v>34</v>
      </c>
      <c r="D4" s="76">
        <v>33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230">
        <v>34</v>
      </c>
      <c r="L4" s="234">
        <v>33</v>
      </c>
    </row>
    <row r="5" spans="1:13" x14ac:dyDescent="0.25">
      <c r="A5" s="185"/>
      <c r="B5" s="52">
        <v>2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73">
        <v>0</v>
      </c>
      <c r="L5" s="232">
        <v>0</v>
      </c>
    </row>
    <row r="6" spans="1:13" x14ac:dyDescent="0.25">
      <c r="A6" s="185"/>
      <c r="B6" s="52" t="s">
        <v>3</v>
      </c>
      <c r="C6" s="2">
        <v>225</v>
      </c>
      <c r="D6" s="2">
        <v>174</v>
      </c>
      <c r="E6" s="2">
        <v>89</v>
      </c>
      <c r="F6" s="2">
        <v>43</v>
      </c>
      <c r="G6" s="2">
        <v>0</v>
      </c>
      <c r="H6" s="2">
        <v>0</v>
      </c>
      <c r="I6" s="2">
        <v>0</v>
      </c>
      <c r="J6" s="2">
        <v>0</v>
      </c>
      <c r="K6" s="73">
        <v>314</v>
      </c>
      <c r="L6" s="232">
        <v>217</v>
      </c>
    </row>
    <row r="7" spans="1:13" x14ac:dyDescent="0.25">
      <c r="A7" s="185"/>
      <c r="B7" s="52">
        <v>3</v>
      </c>
      <c r="C7" s="2">
        <v>14</v>
      </c>
      <c r="D7" s="2">
        <v>7</v>
      </c>
      <c r="E7" s="2">
        <v>0</v>
      </c>
      <c r="F7" s="2">
        <v>0</v>
      </c>
      <c r="G7" s="2">
        <v>16</v>
      </c>
      <c r="H7" s="2">
        <v>5</v>
      </c>
      <c r="I7" s="2">
        <v>1</v>
      </c>
      <c r="J7" s="2">
        <v>0</v>
      </c>
      <c r="K7" s="73">
        <v>31</v>
      </c>
      <c r="L7" s="232">
        <v>12</v>
      </c>
    </row>
    <row r="8" spans="1:13" x14ac:dyDescent="0.25">
      <c r="A8" s="293" t="s">
        <v>308</v>
      </c>
      <c r="B8" s="294"/>
      <c r="C8" s="50">
        <v>273</v>
      </c>
      <c r="D8" s="50">
        <v>214</v>
      </c>
      <c r="E8" s="50">
        <v>89</v>
      </c>
      <c r="F8" s="50">
        <v>43</v>
      </c>
      <c r="G8" s="50">
        <v>16</v>
      </c>
      <c r="H8" s="50">
        <v>5</v>
      </c>
      <c r="I8" s="50">
        <v>1</v>
      </c>
      <c r="J8" s="50">
        <v>0</v>
      </c>
      <c r="K8" s="73">
        <v>379</v>
      </c>
      <c r="L8" s="232">
        <v>262</v>
      </c>
    </row>
    <row r="9" spans="1:13" x14ac:dyDescent="0.25">
      <c r="A9" s="233" t="s">
        <v>309</v>
      </c>
      <c r="B9" s="52">
        <v>1</v>
      </c>
      <c r="C9" s="2">
        <v>153</v>
      </c>
      <c r="D9" s="2">
        <v>111</v>
      </c>
      <c r="E9" s="2">
        <v>1</v>
      </c>
      <c r="F9" s="2">
        <v>1</v>
      </c>
      <c r="G9" s="2">
        <v>1</v>
      </c>
      <c r="H9" s="2">
        <v>0</v>
      </c>
      <c r="I9" s="2">
        <v>0</v>
      </c>
      <c r="J9" s="2">
        <v>0</v>
      </c>
      <c r="K9" s="73">
        <v>155</v>
      </c>
      <c r="L9" s="232">
        <v>112</v>
      </c>
    </row>
    <row r="10" spans="1:13" x14ac:dyDescent="0.25">
      <c r="A10" s="185"/>
      <c r="B10" s="52">
        <v>2</v>
      </c>
      <c r="C10" s="2">
        <v>166</v>
      </c>
      <c r="D10" s="2">
        <v>122</v>
      </c>
      <c r="E10" s="2">
        <v>4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73">
        <v>170</v>
      </c>
      <c r="L10" s="232">
        <v>123</v>
      </c>
    </row>
    <row r="11" spans="1:13" x14ac:dyDescent="0.25">
      <c r="A11" s="185"/>
      <c r="B11" s="52" t="s">
        <v>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73">
        <v>0</v>
      </c>
      <c r="L11" s="232">
        <v>0</v>
      </c>
    </row>
    <row r="12" spans="1:13" x14ac:dyDescent="0.25">
      <c r="A12" s="185"/>
      <c r="B12" s="52">
        <v>3</v>
      </c>
      <c r="C12" s="295">
        <v>28</v>
      </c>
      <c r="D12" s="295">
        <v>17</v>
      </c>
      <c r="E12" s="295">
        <v>1</v>
      </c>
      <c r="F12" s="295">
        <v>0</v>
      </c>
      <c r="G12" s="295">
        <v>2</v>
      </c>
      <c r="H12" s="295">
        <v>1</v>
      </c>
      <c r="I12" s="295">
        <v>0</v>
      </c>
      <c r="J12" s="295">
        <v>0</v>
      </c>
      <c r="K12" s="73">
        <v>31</v>
      </c>
      <c r="L12" s="232">
        <v>18</v>
      </c>
    </row>
    <row r="13" spans="1:13" x14ac:dyDescent="0.25">
      <c r="A13" s="293" t="s">
        <v>310</v>
      </c>
      <c r="B13" s="294"/>
      <c r="C13" s="50">
        <v>347</v>
      </c>
      <c r="D13" s="50">
        <v>250</v>
      </c>
      <c r="E13" s="50">
        <v>6</v>
      </c>
      <c r="F13" s="50">
        <v>2</v>
      </c>
      <c r="G13" s="50">
        <v>3</v>
      </c>
      <c r="H13" s="50">
        <v>1</v>
      </c>
      <c r="I13" s="50">
        <v>0</v>
      </c>
      <c r="J13" s="50">
        <v>0</v>
      </c>
      <c r="K13" s="73">
        <v>356</v>
      </c>
      <c r="L13" s="232">
        <v>253</v>
      </c>
    </row>
    <row r="14" spans="1:13" x14ac:dyDescent="0.25">
      <c r="A14" s="233" t="s">
        <v>311</v>
      </c>
      <c r="B14" s="52">
        <v>1</v>
      </c>
      <c r="C14" s="2">
        <v>131</v>
      </c>
      <c r="D14" s="2">
        <v>63</v>
      </c>
      <c r="E14" s="2">
        <v>0</v>
      </c>
      <c r="F14" s="2">
        <v>0</v>
      </c>
      <c r="G14" s="2">
        <v>25</v>
      </c>
      <c r="H14" s="2">
        <v>12</v>
      </c>
      <c r="I14" s="2">
        <v>0</v>
      </c>
      <c r="J14" s="2">
        <v>0</v>
      </c>
      <c r="K14" s="73">
        <v>156</v>
      </c>
      <c r="L14" s="232">
        <v>75</v>
      </c>
    </row>
    <row r="15" spans="1:13" x14ac:dyDescent="0.25">
      <c r="A15" s="185"/>
      <c r="B15" s="52">
        <v>2</v>
      </c>
      <c r="C15" s="2">
        <v>145</v>
      </c>
      <c r="D15" s="2">
        <v>83</v>
      </c>
      <c r="E15" s="2">
        <v>0</v>
      </c>
      <c r="F15" s="2">
        <v>0</v>
      </c>
      <c r="G15" s="2">
        <v>17</v>
      </c>
      <c r="H15" s="2">
        <v>9</v>
      </c>
      <c r="I15" s="2">
        <v>0</v>
      </c>
      <c r="J15" s="2">
        <v>0</v>
      </c>
      <c r="K15" s="73">
        <v>162</v>
      </c>
      <c r="L15" s="232">
        <v>92</v>
      </c>
    </row>
    <row r="16" spans="1:13" x14ac:dyDescent="0.25">
      <c r="A16" s="185"/>
      <c r="B16" s="52" t="s">
        <v>3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73">
        <v>0</v>
      </c>
      <c r="L16" s="232">
        <v>0</v>
      </c>
    </row>
    <row r="17" spans="1:12" x14ac:dyDescent="0.25">
      <c r="A17" s="185"/>
      <c r="B17" s="52">
        <v>3</v>
      </c>
      <c r="C17" s="2">
        <v>6</v>
      </c>
      <c r="D17" s="2">
        <v>3</v>
      </c>
      <c r="E17" s="2">
        <v>0</v>
      </c>
      <c r="F17" s="2">
        <v>0</v>
      </c>
      <c r="G17" s="2">
        <v>12</v>
      </c>
      <c r="H17" s="2">
        <v>6</v>
      </c>
      <c r="I17" s="2">
        <v>0</v>
      </c>
      <c r="J17" s="2">
        <v>0</v>
      </c>
      <c r="K17" s="73">
        <v>18</v>
      </c>
      <c r="L17" s="232">
        <v>9</v>
      </c>
    </row>
    <row r="18" spans="1:12" x14ac:dyDescent="0.25">
      <c r="A18" s="293" t="s">
        <v>312</v>
      </c>
      <c r="B18" s="294"/>
      <c r="C18" s="50">
        <v>282</v>
      </c>
      <c r="D18" s="50">
        <v>149</v>
      </c>
      <c r="E18" s="50">
        <v>0</v>
      </c>
      <c r="F18" s="50">
        <v>0</v>
      </c>
      <c r="G18" s="50">
        <v>54</v>
      </c>
      <c r="H18" s="50">
        <v>27</v>
      </c>
      <c r="I18" s="50">
        <v>0</v>
      </c>
      <c r="J18" s="50">
        <v>0</v>
      </c>
      <c r="K18" s="73">
        <v>336</v>
      </c>
      <c r="L18" s="232">
        <v>176</v>
      </c>
    </row>
    <row r="19" spans="1:12" x14ac:dyDescent="0.25">
      <c r="A19" s="233" t="s">
        <v>313</v>
      </c>
      <c r="B19" s="52">
        <v>1</v>
      </c>
      <c r="C19" s="2">
        <v>94</v>
      </c>
      <c r="D19" s="2">
        <v>76</v>
      </c>
      <c r="E19" s="2">
        <v>1</v>
      </c>
      <c r="F19" s="2">
        <v>0</v>
      </c>
      <c r="G19" s="2">
        <v>13</v>
      </c>
      <c r="H19" s="2">
        <v>8</v>
      </c>
      <c r="I19" s="2">
        <v>0</v>
      </c>
      <c r="J19" s="2">
        <v>0</v>
      </c>
      <c r="K19" s="73">
        <v>108</v>
      </c>
      <c r="L19" s="232">
        <v>84</v>
      </c>
    </row>
    <row r="20" spans="1:12" x14ac:dyDescent="0.25">
      <c r="A20" s="185"/>
      <c r="B20" s="52">
        <v>2</v>
      </c>
      <c r="C20" s="2">
        <v>94</v>
      </c>
      <c r="D20" s="2">
        <v>62</v>
      </c>
      <c r="E20" s="2">
        <v>0</v>
      </c>
      <c r="F20" s="2">
        <v>0</v>
      </c>
      <c r="G20" s="2">
        <v>12</v>
      </c>
      <c r="H20" s="2">
        <v>7</v>
      </c>
      <c r="I20" s="2">
        <v>0</v>
      </c>
      <c r="J20" s="2">
        <v>0</v>
      </c>
      <c r="K20" s="73">
        <v>106</v>
      </c>
      <c r="L20" s="232">
        <v>69</v>
      </c>
    </row>
    <row r="21" spans="1:12" x14ac:dyDescent="0.25">
      <c r="A21" s="185"/>
      <c r="B21" s="52" t="s">
        <v>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73">
        <v>0</v>
      </c>
      <c r="L21" s="232">
        <v>0</v>
      </c>
    </row>
    <row r="22" spans="1:12" x14ac:dyDescent="0.25">
      <c r="A22" s="185"/>
      <c r="B22" s="52">
        <v>3</v>
      </c>
      <c r="C22" s="2">
        <v>3</v>
      </c>
      <c r="D22" s="2">
        <v>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73">
        <v>3</v>
      </c>
      <c r="L22" s="232">
        <v>2</v>
      </c>
    </row>
    <row r="23" spans="1:12" x14ac:dyDescent="0.25">
      <c r="A23" s="293" t="s">
        <v>314</v>
      </c>
      <c r="B23" s="294"/>
      <c r="C23" s="50">
        <v>191</v>
      </c>
      <c r="D23" s="50">
        <v>140</v>
      </c>
      <c r="E23" s="50">
        <v>1</v>
      </c>
      <c r="F23" s="50">
        <v>0</v>
      </c>
      <c r="G23" s="50">
        <v>25</v>
      </c>
      <c r="H23" s="50">
        <v>15</v>
      </c>
      <c r="I23" s="50">
        <v>0</v>
      </c>
      <c r="J23" s="50">
        <v>0</v>
      </c>
      <c r="K23" s="73">
        <v>217</v>
      </c>
      <c r="L23" s="232">
        <v>155</v>
      </c>
    </row>
    <row r="24" spans="1:12" x14ac:dyDescent="0.25">
      <c r="A24" s="233" t="s">
        <v>315</v>
      </c>
      <c r="B24" s="52">
        <v>1</v>
      </c>
      <c r="C24" s="2">
        <v>208</v>
      </c>
      <c r="D24" s="2">
        <v>171</v>
      </c>
      <c r="E24" s="2">
        <v>0</v>
      </c>
      <c r="F24" s="2">
        <v>0</v>
      </c>
      <c r="G24" s="2">
        <v>24</v>
      </c>
      <c r="H24" s="2">
        <v>18</v>
      </c>
      <c r="I24" s="2">
        <v>0</v>
      </c>
      <c r="J24" s="2">
        <v>0</v>
      </c>
      <c r="K24" s="73">
        <v>232</v>
      </c>
      <c r="L24" s="232">
        <v>189</v>
      </c>
    </row>
    <row r="25" spans="1:12" x14ac:dyDescent="0.25">
      <c r="A25" s="185"/>
      <c r="B25" s="52">
        <v>2</v>
      </c>
      <c r="C25" s="2">
        <v>232</v>
      </c>
      <c r="D25" s="2">
        <v>192</v>
      </c>
      <c r="E25" s="2">
        <v>0</v>
      </c>
      <c r="F25" s="2">
        <v>0</v>
      </c>
      <c r="G25" s="2">
        <v>67</v>
      </c>
      <c r="H25" s="2">
        <v>56</v>
      </c>
      <c r="I25" s="2">
        <v>0</v>
      </c>
      <c r="J25" s="2">
        <v>0</v>
      </c>
      <c r="K25" s="73">
        <v>299</v>
      </c>
      <c r="L25" s="232">
        <v>248</v>
      </c>
    </row>
    <row r="26" spans="1:12" x14ac:dyDescent="0.25">
      <c r="A26" s="185"/>
      <c r="B26" s="52" t="s">
        <v>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73">
        <v>0</v>
      </c>
      <c r="L26" s="232">
        <v>0</v>
      </c>
    </row>
    <row r="27" spans="1:12" x14ac:dyDescent="0.25">
      <c r="A27" s="185"/>
      <c r="B27" s="52">
        <v>3</v>
      </c>
      <c r="C27" s="2">
        <v>13</v>
      </c>
      <c r="D27" s="2">
        <v>10</v>
      </c>
      <c r="E27" s="2">
        <v>0</v>
      </c>
      <c r="F27" s="2">
        <v>0</v>
      </c>
      <c r="G27" s="2">
        <v>6</v>
      </c>
      <c r="H27" s="2">
        <v>3</v>
      </c>
      <c r="I27" s="2">
        <v>0</v>
      </c>
      <c r="J27" s="2">
        <v>0</v>
      </c>
      <c r="K27" s="73">
        <v>19</v>
      </c>
      <c r="L27" s="232">
        <v>13</v>
      </c>
    </row>
    <row r="28" spans="1:12" x14ac:dyDescent="0.25">
      <c r="A28" s="293" t="s">
        <v>316</v>
      </c>
      <c r="B28" s="294"/>
      <c r="C28" s="50">
        <v>453</v>
      </c>
      <c r="D28" s="50">
        <v>373</v>
      </c>
      <c r="E28" s="50">
        <v>0</v>
      </c>
      <c r="F28" s="50">
        <v>0</v>
      </c>
      <c r="G28" s="50">
        <v>97</v>
      </c>
      <c r="H28" s="50">
        <v>77</v>
      </c>
      <c r="I28" s="50">
        <v>0</v>
      </c>
      <c r="J28" s="50">
        <v>0</v>
      </c>
      <c r="K28" s="73">
        <v>550</v>
      </c>
      <c r="L28" s="232">
        <v>450</v>
      </c>
    </row>
    <row r="29" spans="1:12" x14ac:dyDescent="0.25">
      <c r="A29" s="233" t="s">
        <v>305</v>
      </c>
      <c r="B29" s="52">
        <v>1</v>
      </c>
      <c r="C29" s="2">
        <v>34</v>
      </c>
      <c r="D29" s="2">
        <v>10</v>
      </c>
      <c r="E29" s="2">
        <v>0</v>
      </c>
      <c r="F29" s="2">
        <v>0</v>
      </c>
      <c r="G29" s="2">
        <v>9</v>
      </c>
      <c r="H29" s="2">
        <v>1</v>
      </c>
      <c r="I29" s="2">
        <v>0</v>
      </c>
      <c r="J29" s="2">
        <v>0</v>
      </c>
      <c r="K29" s="73">
        <v>43</v>
      </c>
      <c r="L29" s="232">
        <v>11</v>
      </c>
    </row>
    <row r="30" spans="1:12" x14ac:dyDescent="0.25">
      <c r="A30" s="231"/>
      <c r="B30" s="52">
        <v>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73">
        <v>0</v>
      </c>
      <c r="L30" s="232">
        <v>0</v>
      </c>
    </row>
    <row r="31" spans="1:12" x14ac:dyDescent="0.25">
      <c r="A31" s="231"/>
      <c r="B31" s="52" t="s">
        <v>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73">
        <v>0</v>
      </c>
      <c r="L31" s="232">
        <v>0</v>
      </c>
    </row>
    <row r="32" spans="1:12" x14ac:dyDescent="0.25">
      <c r="A32" s="231"/>
      <c r="B32" s="52">
        <v>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73">
        <v>0</v>
      </c>
      <c r="L32" s="232">
        <v>0</v>
      </c>
    </row>
    <row r="33" spans="1:12" ht="16.5" thickBot="1" x14ac:dyDescent="0.3">
      <c r="A33" s="296" t="s">
        <v>317</v>
      </c>
      <c r="B33" s="297"/>
      <c r="C33" s="139">
        <v>34</v>
      </c>
      <c r="D33" s="139">
        <v>10</v>
      </c>
      <c r="E33" s="139">
        <v>0</v>
      </c>
      <c r="F33" s="139">
        <v>0</v>
      </c>
      <c r="G33" s="139">
        <v>9</v>
      </c>
      <c r="H33" s="139">
        <v>1</v>
      </c>
      <c r="I33" s="139">
        <v>0</v>
      </c>
      <c r="J33" s="139">
        <v>0</v>
      </c>
      <c r="K33" s="137">
        <v>43</v>
      </c>
      <c r="L33" s="238">
        <v>11</v>
      </c>
    </row>
    <row r="34" spans="1:12" x14ac:dyDescent="0.25">
      <c r="A34" s="265" t="s">
        <v>163</v>
      </c>
      <c r="B34" s="239">
        <v>1</v>
      </c>
      <c r="C34" s="204">
        <v>654</v>
      </c>
      <c r="D34" s="204">
        <v>464</v>
      </c>
      <c r="E34" s="204">
        <v>2</v>
      </c>
      <c r="F34" s="204">
        <v>1</v>
      </c>
      <c r="G34" s="204">
        <v>72</v>
      </c>
      <c r="H34" s="204">
        <v>39</v>
      </c>
      <c r="I34" s="204">
        <v>0</v>
      </c>
      <c r="J34" s="204">
        <v>0</v>
      </c>
      <c r="K34" s="240">
        <v>728</v>
      </c>
      <c r="L34" s="205">
        <v>504</v>
      </c>
    </row>
    <row r="35" spans="1:12" x14ac:dyDescent="0.25">
      <c r="A35" s="266"/>
      <c r="B35" s="131">
        <v>2</v>
      </c>
      <c r="C35" s="50">
        <v>637</v>
      </c>
      <c r="D35" s="50">
        <v>459</v>
      </c>
      <c r="E35" s="50">
        <v>4</v>
      </c>
      <c r="F35" s="50">
        <v>1</v>
      </c>
      <c r="G35" s="50">
        <v>96</v>
      </c>
      <c r="H35" s="50">
        <v>72</v>
      </c>
      <c r="I35" s="50">
        <v>0</v>
      </c>
      <c r="J35" s="50">
        <v>0</v>
      </c>
      <c r="K35" s="73">
        <v>737</v>
      </c>
      <c r="L35" s="232">
        <v>532</v>
      </c>
    </row>
    <row r="36" spans="1:12" x14ac:dyDescent="0.25">
      <c r="A36" s="266"/>
      <c r="B36" s="131" t="s">
        <v>3</v>
      </c>
      <c r="C36" s="50">
        <v>225</v>
      </c>
      <c r="D36" s="50">
        <v>174</v>
      </c>
      <c r="E36" s="50">
        <v>89</v>
      </c>
      <c r="F36" s="50">
        <v>43</v>
      </c>
      <c r="G36" s="50">
        <v>0</v>
      </c>
      <c r="H36" s="50">
        <v>0</v>
      </c>
      <c r="I36" s="50">
        <v>0</v>
      </c>
      <c r="J36" s="50">
        <v>0</v>
      </c>
      <c r="K36" s="73">
        <v>314</v>
      </c>
      <c r="L36" s="232">
        <v>217</v>
      </c>
    </row>
    <row r="37" spans="1:12" ht="16.5" thickBot="1" x14ac:dyDescent="0.3">
      <c r="A37" s="241"/>
      <c r="B37" s="138">
        <v>3</v>
      </c>
      <c r="C37" s="139">
        <v>64</v>
      </c>
      <c r="D37" s="139">
        <v>39</v>
      </c>
      <c r="E37" s="139">
        <v>1</v>
      </c>
      <c r="F37" s="139">
        <v>0</v>
      </c>
      <c r="G37" s="139">
        <v>36</v>
      </c>
      <c r="H37" s="139">
        <v>15</v>
      </c>
      <c r="I37" s="139">
        <v>1</v>
      </c>
      <c r="J37" s="139">
        <v>0</v>
      </c>
      <c r="K37" s="137">
        <v>102</v>
      </c>
      <c r="L37" s="238">
        <v>54</v>
      </c>
    </row>
    <row r="38" spans="1:12" ht="16.5" thickBot="1" x14ac:dyDescent="0.3">
      <c r="A38" s="298" t="s">
        <v>162</v>
      </c>
      <c r="B38" s="299"/>
      <c r="C38" s="200">
        <v>1580</v>
      </c>
      <c r="D38" s="200">
        <v>1136</v>
      </c>
      <c r="E38" s="200">
        <v>96</v>
      </c>
      <c r="F38" s="200">
        <v>45</v>
      </c>
      <c r="G38" s="200">
        <v>204</v>
      </c>
      <c r="H38" s="200">
        <v>126</v>
      </c>
      <c r="I38" s="200">
        <v>1</v>
      </c>
      <c r="J38" s="200">
        <v>0</v>
      </c>
      <c r="K38" s="242">
        <v>1881</v>
      </c>
      <c r="L38" s="201">
        <v>1307</v>
      </c>
    </row>
    <row r="39" spans="1:12" x14ac:dyDescent="0.25">
      <c r="A39" s="17"/>
    </row>
    <row r="40" spans="1:12" x14ac:dyDescent="0.25">
      <c r="A40" t="s">
        <v>57</v>
      </c>
    </row>
  </sheetData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zoomScaleNormal="100" zoomScaleSheetLayoutView="100" workbookViewId="0">
      <selection activeCell="G9" sqref="G9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520" t="s">
        <v>256</v>
      </c>
      <c r="B1" s="520"/>
      <c r="C1" s="520"/>
      <c r="D1" s="520"/>
      <c r="E1" s="520"/>
      <c r="F1" s="520"/>
      <c r="G1" s="520"/>
      <c r="H1" s="520"/>
      <c r="I1" s="520"/>
      <c r="J1" s="520"/>
    </row>
    <row r="2" spans="1:11" ht="16.5" thickBot="1" x14ac:dyDescent="0.3">
      <c r="A2" s="517" t="s">
        <v>54</v>
      </c>
      <c r="B2" s="517"/>
      <c r="C2" s="517"/>
      <c r="D2" s="517"/>
      <c r="E2" s="517"/>
      <c r="F2" s="517"/>
      <c r="G2" s="517"/>
      <c r="H2" s="517"/>
      <c r="I2" s="517"/>
      <c r="J2" s="517"/>
      <c r="K2" s="16"/>
    </row>
    <row r="3" spans="1:11" ht="30.75" thickBot="1" x14ac:dyDescent="0.3">
      <c r="A3" s="77" t="s">
        <v>68</v>
      </c>
      <c r="B3" s="84" t="s">
        <v>59</v>
      </c>
      <c r="C3" s="84" t="s">
        <v>60</v>
      </c>
      <c r="D3" s="85" t="s">
        <v>61</v>
      </c>
      <c r="E3" s="85" t="s">
        <v>62</v>
      </c>
      <c r="F3" s="85" t="s">
        <v>63</v>
      </c>
      <c r="G3" s="86" t="s">
        <v>64</v>
      </c>
      <c r="H3" s="86" t="s">
        <v>65</v>
      </c>
      <c r="I3" s="86" t="s">
        <v>66</v>
      </c>
      <c r="J3" s="87" t="s">
        <v>67</v>
      </c>
    </row>
    <row r="4" spans="1:11" ht="30" x14ac:dyDescent="0.25">
      <c r="A4" s="82" t="s">
        <v>20</v>
      </c>
      <c r="B4" s="83"/>
      <c r="C4" s="83"/>
      <c r="D4" s="83"/>
      <c r="E4" s="83"/>
      <c r="F4" s="83"/>
      <c r="G4" s="133">
        <f>IFERROR(C4/B4,0)</f>
        <v>0</v>
      </c>
      <c r="H4" s="133">
        <f>IFERROR(E4/D4,0)</f>
        <v>0</v>
      </c>
      <c r="I4" s="133">
        <f>IFERROR(F4/E4,0)</f>
        <v>0</v>
      </c>
      <c r="J4" s="133">
        <f>IFERROR(F4/B4,0)</f>
        <v>0</v>
      </c>
    </row>
    <row r="5" spans="1:11" x14ac:dyDescent="0.25">
      <c r="A5" s="30" t="s">
        <v>21</v>
      </c>
      <c r="B5" s="31">
        <v>160</v>
      </c>
      <c r="C5" s="31">
        <v>427</v>
      </c>
      <c r="D5" s="31">
        <v>396</v>
      </c>
      <c r="E5" s="31">
        <v>335.5</v>
      </c>
      <c r="F5" s="31">
        <v>183.5</v>
      </c>
      <c r="G5" s="134">
        <f>IFERROR(C5/B5,0)</f>
        <v>2.6687500000000002</v>
      </c>
      <c r="H5" s="134">
        <f t="shared" ref="H5:I27" si="0">IFERROR(E5/D5,0)</f>
        <v>0.84722222222222221</v>
      </c>
      <c r="I5" s="134">
        <f t="shared" si="0"/>
        <v>0.5469448584202683</v>
      </c>
      <c r="J5" s="134">
        <f t="shared" ref="J5:J27" si="1">IFERROR(F5/B5,0)</f>
        <v>1.1468750000000001</v>
      </c>
    </row>
    <row r="6" spans="1:11" x14ac:dyDescent="0.25">
      <c r="A6" s="30" t="s">
        <v>22</v>
      </c>
      <c r="B6" s="31"/>
      <c r="C6" s="31"/>
      <c r="D6" s="31"/>
      <c r="E6" s="31"/>
      <c r="F6" s="31"/>
      <c r="G6" s="134">
        <f t="shared" ref="G6:G31" si="2">IFERROR(C6/B6,0)</f>
        <v>0</v>
      </c>
      <c r="H6" s="134">
        <f t="shared" si="0"/>
        <v>0</v>
      </c>
      <c r="I6" s="134">
        <f t="shared" si="0"/>
        <v>0</v>
      </c>
      <c r="J6" s="134">
        <f t="shared" si="1"/>
        <v>0</v>
      </c>
    </row>
    <row r="7" spans="1:11" x14ac:dyDescent="0.25">
      <c r="A7" s="30" t="s">
        <v>23</v>
      </c>
      <c r="B7" s="31">
        <v>763</v>
      </c>
      <c r="C7" s="31">
        <v>758.5</v>
      </c>
      <c r="D7" s="31">
        <v>815.5</v>
      </c>
      <c r="E7" s="31">
        <v>478.5</v>
      </c>
      <c r="F7" s="31">
        <v>279.5</v>
      </c>
      <c r="G7" s="134">
        <f t="shared" si="2"/>
        <v>0.99410222804718218</v>
      </c>
      <c r="H7" s="134">
        <f t="shared" si="0"/>
        <v>0.58675659104843658</v>
      </c>
      <c r="I7" s="134">
        <f t="shared" si="0"/>
        <v>0.58411703239289448</v>
      </c>
      <c r="J7" s="134">
        <f t="shared" si="1"/>
        <v>0.36631716906946266</v>
      </c>
    </row>
    <row r="8" spans="1:11" x14ac:dyDescent="0.25">
      <c r="A8" s="30" t="s">
        <v>24</v>
      </c>
      <c r="B8" s="31">
        <v>30</v>
      </c>
      <c r="C8" s="31">
        <v>86</v>
      </c>
      <c r="D8" s="31">
        <v>72</v>
      </c>
      <c r="E8" s="31">
        <v>67</v>
      </c>
      <c r="F8" s="31">
        <v>40</v>
      </c>
      <c r="G8" s="134">
        <f t="shared" si="2"/>
        <v>2.8666666666666667</v>
      </c>
      <c r="H8" s="134">
        <f t="shared" si="0"/>
        <v>0.93055555555555558</v>
      </c>
      <c r="I8" s="134">
        <f t="shared" si="0"/>
        <v>0.59701492537313428</v>
      </c>
      <c r="J8" s="134">
        <f t="shared" si="1"/>
        <v>1.3333333333333333</v>
      </c>
    </row>
    <row r="9" spans="1:11" x14ac:dyDescent="0.25">
      <c r="A9" s="30" t="s">
        <v>25</v>
      </c>
      <c r="B9" s="31"/>
      <c r="C9" s="31"/>
      <c r="D9" s="31"/>
      <c r="E9" s="31"/>
      <c r="F9" s="31"/>
      <c r="G9" s="134">
        <f t="shared" si="2"/>
        <v>0</v>
      </c>
      <c r="H9" s="134">
        <f t="shared" si="0"/>
        <v>0</v>
      </c>
      <c r="I9" s="134">
        <f t="shared" si="0"/>
        <v>0</v>
      </c>
      <c r="J9" s="134">
        <f t="shared" si="1"/>
        <v>0</v>
      </c>
    </row>
    <row r="10" spans="1:11" x14ac:dyDescent="0.25">
      <c r="A10" s="30" t="s">
        <v>26</v>
      </c>
      <c r="B10" s="31">
        <v>200</v>
      </c>
      <c r="C10" s="31">
        <v>274</v>
      </c>
      <c r="D10" s="31">
        <v>241</v>
      </c>
      <c r="E10" s="31">
        <v>213</v>
      </c>
      <c r="F10" s="31">
        <v>150</v>
      </c>
      <c r="G10" s="134">
        <f t="shared" si="2"/>
        <v>1.37</v>
      </c>
      <c r="H10" s="134">
        <f t="shared" si="0"/>
        <v>0.88381742738589208</v>
      </c>
      <c r="I10" s="134">
        <f t="shared" si="0"/>
        <v>0.70422535211267601</v>
      </c>
      <c r="J10" s="134">
        <f t="shared" si="1"/>
        <v>0.75</v>
      </c>
    </row>
    <row r="11" spans="1:11" x14ac:dyDescent="0.25">
      <c r="A11" s="30" t="s">
        <v>27</v>
      </c>
      <c r="B11" s="31">
        <v>1502</v>
      </c>
      <c r="C11" s="31">
        <v>292.5</v>
      </c>
      <c r="D11" s="31">
        <v>370</v>
      </c>
      <c r="E11" s="31">
        <v>264</v>
      </c>
      <c r="F11" s="31">
        <v>126.5</v>
      </c>
      <c r="G11" s="134">
        <f t="shared" si="2"/>
        <v>0.19474034620505992</v>
      </c>
      <c r="H11" s="134">
        <f t="shared" si="0"/>
        <v>0.71351351351351355</v>
      </c>
      <c r="I11" s="134">
        <f t="shared" si="0"/>
        <v>0.47916666666666669</v>
      </c>
      <c r="J11" s="134">
        <f t="shared" si="1"/>
        <v>8.4221038615179766E-2</v>
      </c>
    </row>
    <row r="12" spans="1:11" x14ac:dyDescent="0.25">
      <c r="A12" s="30" t="s">
        <v>28</v>
      </c>
      <c r="B12" s="300">
        <v>701</v>
      </c>
      <c r="C12" s="300">
        <v>331.5</v>
      </c>
      <c r="D12" s="300">
        <v>393.5</v>
      </c>
      <c r="E12" s="300">
        <v>194</v>
      </c>
      <c r="F12" s="300">
        <v>79.5</v>
      </c>
      <c r="G12" s="134">
        <f t="shared" si="2"/>
        <v>0.47289586305278175</v>
      </c>
      <c r="H12" s="134">
        <f t="shared" si="0"/>
        <v>0.49301143583227447</v>
      </c>
      <c r="I12" s="134">
        <f t="shared" si="0"/>
        <v>0.40979381443298968</v>
      </c>
      <c r="J12" s="134">
        <f t="shared" si="1"/>
        <v>0.11340941512125535</v>
      </c>
    </row>
    <row r="13" spans="1:11" x14ac:dyDescent="0.25">
      <c r="A13" s="30" t="s">
        <v>29</v>
      </c>
      <c r="B13" s="301">
        <v>100</v>
      </c>
      <c r="C13" s="301">
        <v>6</v>
      </c>
      <c r="D13" s="300">
        <v>13</v>
      </c>
      <c r="E13" s="300">
        <v>11</v>
      </c>
      <c r="F13" s="300">
        <v>7</v>
      </c>
      <c r="G13" s="134">
        <f t="shared" si="2"/>
        <v>0.06</v>
      </c>
      <c r="H13" s="134">
        <f t="shared" si="0"/>
        <v>0.84615384615384615</v>
      </c>
      <c r="I13" s="134">
        <f t="shared" si="0"/>
        <v>0.63636363636363635</v>
      </c>
      <c r="J13" s="134">
        <f t="shared" si="1"/>
        <v>7.0000000000000007E-2</v>
      </c>
    </row>
    <row r="14" spans="1:11" x14ac:dyDescent="0.25">
      <c r="A14" s="30" t="s">
        <v>30</v>
      </c>
      <c r="B14" s="31"/>
      <c r="C14" s="31"/>
      <c r="D14" s="31"/>
      <c r="E14" s="31"/>
      <c r="F14" s="31"/>
      <c r="G14" s="134">
        <f t="shared" si="2"/>
        <v>0</v>
      </c>
      <c r="H14" s="134">
        <f t="shared" si="0"/>
        <v>0</v>
      </c>
      <c r="I14" s="134">
        <f t="shared" si="0"/>
        <v>0</v>
      </c>
      <c r="J14" s="134">
        <f t="shared" si="1"/>
        <v>0</v>
      </c>
    </row>
    <row r="15" spans="1:11" ht="30" x14ac:dyDescent="0.25">
      <c r="A15" s="30" t="s">
        <v>31</v>
      </c>
      <c r="B15" s="31"/>
      <c r="C15" s="31"/>
      <c r="D15" s="31"/>
      <c r="E15" s="31"/>
      <c r="F15" s="31"/>
      <c r="G15" s="134">
        <f t="shared" si="2"/>
        <v>0</v>
      </c>
      <c r="H15" s="134">
        <f t="shared" si="0"/>
        <v>0</v>
      </c>
      <c r="I15" s="134">
        <f t="shared" si="0"/>
        <v>0</v>
      </c>
      <c r="J15" s="134">
        <f t="shared" si="1"/>
        <v>0</v>
      </c>
    </row>
    <row r="16" spans="1:11" x14ac:dyDescent="0.25">
      <c r="A16" s="30" t="s">
        <v>32</v>
      </c>
      <c r="B16" s="31"/>
      <c r="C16" s="31"/>
      <c r="D16" s="31"/>
      <c r="E16" s="31"/>
      <c r="F16" s="31"/>
      <c r="G16" s="134">
        <f t="shared" si="2"/>
        <v>0</v>
      </c>
      <c r="H16" s="134">
        <f t="shared" si="0"/>
        <v>0</v>
      </c>
      <c r="I16" s="134">
        <f t="shared" si="0"/>
        <v>0</v>
      </c>
      <c r="J16" s="134">
        <f t="shared" si="1"/>
        <v>0</v>
      </c>
    </row>
    <row r="17" spans="1:10" x14ac:dyDescent="0.25">
      <c r="A17" s="30" t="s">
        <v>33</v>
      </c>
      <c r="B17" s="31"/>
      <c r="C17" s="31"/>
      <c r="D17" s="31"/>
      <c r="E17" s="31"/>
      <c r="F17" s="31"/>
      <c r="G17" s="134">
        <f t="shared" si="2"/>
        <v>0</v>
      </c>
      <c r="H17" s="134">
        <f t="shared" si="0"/>
        <v>0</v>
      </c>
      <c r="I17" s="134">
        <f t="shared" si="0"/>
        <v>0</v>
      </c>
      <c r="J17" s="134">
        <f t="shared" si="1"/>
        <v>0</v>
      </c>
    </row>
    <row r="18" spans="1:10" x14ac:dyDescent="0.25">
      <c r="A18" s="30" t="s">
        <v>34</v>
      </c>
      <c r="B18" s="31"/>
      <c r="C18" s="31"/>
      <c r="D18" s="31"/>
      <c r="E18" s="31"/>
      <c r="F18" s="31"/>
      <c r="G18" s="134">
        <f t="shared" si="2"/>
        <v>0</v>
      </c>
      <c r="H18" s="134">
        <f t="shared" si="0"/>
        <v>0</v>
      </c>
      <c r="I18" s="134">
        <f t="shared" si="0"/>
        <v>0</v>
      </c>
      <c r="J18" s="134">
        <f t="shared" si="1"/>
        <v>0</v>
      </c>
    </row>
    <row r="19" spans="1:10" x14ac:dyDescent="0.25">
      <c r="A19" s="30" t="s">
        <v>35</v>
      </c>
      <c r="B19" s="31"/>
      <c r="C19" s="31"/>
      <c r="D19" s="31"/>
      <c r="E19" s="31"/>
      <c r="F19" s="31"/>
      <c r="G19" s="134">
        <f t="shared" si="2"/>
        <v>0</v>
      </c>
      <c r="H19" s="134">
        <f t="shared" si="0"/>
        <v>0</v>
      </c>
      <c r="I19" s="134">
        <f t="shared" si="0"/>
        <v>0</v>
      </c>
      <c r="J19" s="134">
        <f t="shared" si="1"/>
        <v>0</v>
      </c>
    </row>
    <row r="20" spans="1:10" x14ac:dyDescent="0.25">
      <c r="A20" s="30" t="s">
        <v>36</v>
      </c>
      <c r="B20" s="31">
        <v>390</v>
      </c>
      <c r="C20" s="31">
        <v>1679</v>
      </c>
      <c r="D20" s="31">
        <v>1436</v>
      </c>
      <c r="E20" s="31">
        <v>738</v>
      </c>
      <c r="F20" s="31">
        <v>580</v>
      </c>
      <c r="G20" s="134">
        <f t="shared" si="2"/>
        <v>4.3051282051282049</v>
      </c>
      <c r="H20" s="134">
        <f t="shared" si="0"/>
        <v>0.51392757660167132</v>
      </c>
      <c r="I20" s="134">
        <f t="shared" si="0"/>
        <v>0.78590785907859073</v>
      </c>
      <c r="J20" s="134">
        <f t="shared" si="1"/>
        <v>1.4871794871794872</v>
      </c>
    </row>
    <row r="21" spans="1:10" x14ac:dyDescent="0.25">
      <c r="A21" s="30" t="s">
        <v>37</v>
      </c>
      <c r="B21" s="31">
        <v>95</v>
      </c>
      <c r="C21" s="31">
        <v>396</v>
      </c>
      <c r="D21" s="31">
        <v>326</v>
      </c>
      <c r="E21" s="31">
        <v>122</v>
      </c>
      <c r="F21" s="31">
        <v>90</v>
      </c>
      <c r="G21" s="134">
        <f t="shared" si="2"/>
        <v>4.1684210526315786</v>
      </c>
      <c r="H21" s="134">
        <f t="shared" si="0"/>
        <v>0.37423312883435583</v>
      </c>
      <c r="I21" s="134">
        <f t="shared" si="0"/>
        <v>0.73770491803278693</v>
      </c>
      <c r="J21" s="134">
        <f t="shared" si="1"/>
        <v>0.94736842105263153</v>
      </c>
    </row>
    <row r="22" spans="1:10" x14ac:dyDescent="0.25">
      <c r="A22" s="30" t="s">
        <v>38</v>
      </c>
      <c r="B22" s="31"/>
      <c r="C22" s="31"/>
      <c r="D22" s="31"/>
      <c r="E22" s="31"/>
      <c r="F22" s="31"/>
      <c r="G22" s="134">
        <f t="shared" si="2"/>
        <v>0</v>
      </c>
      <c r="H22" s="134">
        <f t="shared" si="0"/>
        <v>0</v>
      </c>
      <c r="I22" s="134">
        <f t="shared" si="0"/>
        <v>0</v>
      </c>
      <c r="J22" s="134">
        <f t="shared" si="1"/>
        <v>0</v>
      </c>
    </row>
    <row r="23" spans="1:10" x14ac:dyDescent="0.25">
      <c r="A23" s="30" t="s">
        <v>39</v>
      </c>
      <c r="B23" s="31">
        <v>60</v>
      </c>
      <c r="C23" s="31">
        <v>154</v>
      </c>
      <c r="D23" s="31">
        <v>129</v>
      </c>
      <c r="E23" s="31">
        <v>74</v>
      </c>
      <c r="F23" s="31">
        <v>53</v>
      </c>
      <c r="G23" s="134">
        <f t="shared" si="2"/>
        <v>2.5666666666666669</v>
      </c>
      <c r="H23" s="134">
        <f t="shared" si="0"/>
        <v>0.5736434108527132</v>
      </c>
      <c r="I23" s="134">
        <f t="shared" si="0"/>
        <v>0.71621621621621623</v>
      </c>
      <c r="J23" s="134">
        <f t="shared" si="1"/>
        <v>0.8833333333333333</v>
      </c>
    </row>
    <row r="24" spans="1:10" x14ac:dyDescent="0.25">
      <c r="A24" s="30" t="s">
        <v>40</v>
      </c>
      <c r="B24" s="31">
        <v>70</v>
      </c>
      <c r="C24" s="31">
        <v>71</v>
      </c>
      <c r="D24" s="31">
        <v>58</v>
      </c>
      <c r="E24" s="31">
        <v>58</v>
      </c>
      <c r="F24" s="31">
        <v>49</v>
      </c>
      <c r="G24" s="134">
        <f t="shared" si="2"/>
        <v>1.0142857142857142</v>
      </c>
      <c r="H24" s="134">
        <f t="shared" si="0"/>
        <v>1</v>
      </c>
      <c r="I24" s="134">
        <f t="shared" si="0"/>
        <v>0.84482758620689657</v>
      </c>
      <c r="J24" s="134">
        <f t="shared" si="1"/>
        <v>0.7</v>
      </c>
    </row>
    <row r="25" spans="1:10" x14ac:dyDescent="0.25">
      <c r="A25" s="30" t="s">
        <v>41</v>
      </c>
      <c r="B25" s="31"/>
      <c r="C25" s="31"/>
      <c r="D25" s="31"/>
      <c r="E25" s="31"/>
      <c r="F25" s="31"/>
      <c r="G25" s="134">
        <f t="shared" si="2"/>
        <v>0</v>
      </c>
      <c r="H25" s="134">
        <f t="shared" si="0"/>
        <v>0</v>
      </c>
      <c r="I25" s="134">
        <f t="shared" si="0"/>
        <v>0</v>
      </c>
      <c r="J25" s="134">
        <f t="shared" si="1"/>
        <v>0</v>
      </c>
    </row>
    <row r="26" spans="1:10" x14ac:dyDescent="0.25">
      <c r="A26" s="30" t="s">
        <v>42</v>
      </c>
      <c r="B26" s="31"/>
      <c r="C26" s="31"/>
      <c r="D26" s="31"/>
      <c r="E26" s="31"/>
      <c r="F26" s="31"/>
      <c r="G26" s="134">
        <f t="shared" si="2"/>
        <v>0</v>
      </c>
      <c r="H26" s="134">
        <f t="shared" si="0"/>
        <v>0</v>
      </c>
      <c r="I26" s="134">
        <f t="shared" si="0"/>
        <v>0</v>
      </c>
      <c r="J26" s="134">
        <f t="shared" si="1"/>
        <v>0</v>
      </c>
    </row>
    <row r="27" spans="1:10" x14ac:dyDescent="0.25">
      <c r="A27" s="30" t="s">
        <v>43</v>
      </c>
      <c r="B27" s="31"/>
      <c r="C27" s="31"/>
      <c r="D27" s="31"/>
      <c r="E27" s="31"/>
      <c r="F27" s="31"/>
      <c r="G27" s="134">
        <f t="shared" si="2"/>
        <v>0</v>
      </c>
      <c r="H27" s="134">
        <f t="shared" si="0"/>
        <v>0</v>
      </c>
      <c r="I27" s="134">
        <f t="shared" si="0"/>
        <v>0</v>
      </c>
      <c r="J27" s="134">
        <f t="shared" si="1"/>
        <v>0</v>
      </c>
    </row>
    <row r="28" spans="1:10" x14ac:dyDescent="0.25">
      <c r="A28" s="30" t="s">
        <v>44</v>
      </c>
      <c r="B28" s="31"/>
      <c r="C28" s="31"/>
      <c r="D28" s="31"/>
      <c r="E28" s="31"/>
      <c r="F28" s="31"/>
      <c r="G28" s="134">
        <f t="shared" si="2"/>
        <v>0</v>
      </c>
      <c r="H28" s="134">
        <f t="shared" ref="H28:I31" si="3">IFERROR(E28/D28,0)</f>
        <v>0</v>
      </c>
      <c r="I28" s="134">
        <f t="shared" si="3"/>
        <v>0</v>
      </c>
      <c r="J28" s="134">
        <f>IFERROR(F28/B28,0)</f>
        <v>0</v>
      </c>
    </row>
    <row r="29" spans="1:10" x14ac:dyDescent="0.25">
      <c r="A29" s="30" t="s">
        <v>45</v>
      </c>
      <c r="B29" s="31">
        <v>500.5</v>
      </c>
      <c r="C29" s="31">
        <v>57.5</v>
      </c>
      <c r="D29" s="31">
        <v>68.5</v>
      </c>
      <c r="E29" s="31">
        <v>48</v>
      </c>
      <c r="F29" s="31">
        <v>15</v>
      </c>
      <c r="G29" s="134">
        <f t="shared" si="2"/>
        <v>0.11488511488511488</v>
      </c>
      <c r="H29" s="134">
        <f t="shared" si="3"/>
        <v>0.7007299270072993</v>
      </c>
      <c r="I29" s="134">
        <f t="shared" si="3"/>
        <v>0.3125</v>
      </c>
      <c r="J29" s="134">
        <f>IFERROR(F29/B29,0)</f>
        <v>2.9970029970029972E-2</v>
      </c>
    </row>
    <row r="30" spans="1:10" ht="30" x14ac:dyDescent="0.25">
      <c r="A30" s="32" t="s">
        <v>46</v>
      </c>
      <c r="B30" s="300">
        <v>401.5</v>
      </c>
      <c r="C30" s="300">
        <v>101</v>
      </c>
      <c r="D30" s="300">
        <v>95.5</v>
      </c>
      <c r="E30" s="300">
        <v>65</v>
      </c>
      <c r="F30" s="300">
        <v>32</v>
      </c>
      <c r="G30" s="134">
        <f t="shared" si="2"/>
        <v>0.25155666251556663</v>
      </c>
      <c r="H30" s="134">
        <f t="shared" si="3"/>
        <v>0.68062827225130895</v>
      </c>
      <c r="I30" s="134">
        <f t="shared" si="3"/>
        <v>0.49230769230769234</v>
      </c>
      <c r="J30" s="134">
        <f>IFERROR(F30/B30,0)</f>
        <v>7.9701120797011207E-2</v>
      </c>
    </row>
    <row r="31" spans="1:10" x14ac:dyDescent="0.25">
      <c r="A31" s="132" t="s">
        <v>56</v>
      </c>
      <c r="B31" s="49">
        <f>+SUM(B4:B30)</f>
        <v>4973</v>
      </c>
      <c r="C31" s="49">
        <f>+SUM(C4:C30)</f>
        <v>4634</v>
      </c>
      <c r="D31" s="49">
        <f>+SUM(D4:D30)</f>
        <v>4414</v>
      </c>
      <c r="E31" s="49">
        <f>+SUM(E4:E30)</f>
        <v>2668</v>
      </c>
      <c r="F31" s="49">
        <f>+SUM(F4:F30)</f>
        <v>1685</v>
      </c>
      <c r="G31" s="134">
        <f t="shared" si="2"/>
        <v>0.93183189221797713</v>
      </c>
      <c r="H31" s="134">
        <f t="shared" si="3"/>
        <v>0.60444041685545991</v>
      </c>
      <c r="I31" s="134">
        <f t="shared" si="3"/>
        <v>0.63155922038980505</v>
      </c>
      <c r="J31" s="134">
        <f>IFERROR(F31/B31,0)</f>
        <v>0.33882968027347676</v>
      </c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J32" s="34"/>
    </row>
    <row r="33" spans="1:10" ht="16.5" thickBot="1" x14ac:dyDescent="0.3">
      <c r="A33" s="518" t="s">
        <v>55</v>
      </c>
      <c r="B33" s="519"/>
      <c r="C33" s="519"/>
      <c r="D33" s="519"/>
      <c r="E33" s="519"/>
      <c r="F33" s="519"/>
      <c r="G33" s="519"/>
      <c r="H33" s="519"/>
      <c r="I33" s="519"/>
      <c r="J33" s="519"/>
    </row>
    <row r="34" spans="1:10" ht="32.25" thickBot="1" x14ac:dyDescent="0.3">
      <c r="A34" s="77" t="s">
        <v>68</v>
      </c>
      <c r="B34" s="78" t="s">
        <v>59</v>
      </c>
      <c r="C34" s="78" t="s">
        <v>60</v>
      </c>
      <c r="D34" s="79" t="s">
        <v>61</v>
      </c>
      <c r="E34" s="79" t="s">
        <v>62</v>
      </c>
      <c r="F34" s="79" t="s">
        <v>63</v>
      </c>
      <c r="G34" s="80" t="s">
        <v>64</v>
      </c>
      <c r="H34" s="80" t="s">
        <v>65</v>
      </c>
      <c r="I34" s="80" t="s">
        <v>66</v>
      </c>
      <c r="J34" s="81" t="s">
        <v>67</v>
      </c>
    </row>
    <row r="35" spans="1:10" ht="31.5" x14ac:dyDescent="0.25">
      <c r="A35" s="75" t="s">
        <v>20</v>
      </c>
      <c r="B35" s="76"/>
      <c r="C35" s="76"/>
      <c r="D35" s="76"/>
      <c r="E35" s="76"/>
      <c r="F35" s="76"/>
      <c r="G35" s="133">
        <f>IFERROR(C35/B35,0)</f>
        <v>0</v>
      </c>
      <c r="H35" s="133">
        <f>IFERROR(E35/D35,0)</f>
        <v>0</v>
      </c>
      <c r="I35" s="133">
        <f>IFERROR(F35/E35,0)</f>
        <v>0</v>
      </c>
      <c r="J35" s="133">
        <f>IFERROR(F35/B35,0)</f>
        <v>0</v>
      </c>
    </row>
    <row r="36" spans="1:10" x14ac:dyDescent="0.25">
      <c r="A36" s="19" t="s">
        <v>21</v>
      </c>
      <c r="B36" s="2">
        <v>70</v>
      </c>
      <c r="C36" s="2">
        <v>18</v>
      </c>
      <c r="D36" s="2">
        <v>14</v>
      </c>
      <c r="E36" s="2">
        <v>12</v>
      </c>
      <c r="F36" s="2">
        <v>9</v>
      </c>
      <c r="G36" s="134">
        <f t="shared" ref="G36:G50" si="4">IFERROR(C36/B36,0)</f>
        <v>0.25714285714285712</v>
      </c>
      <c r="H36" s="134">
        <f t="shared" ref="H36:I50" si="5">IFERROR(E36/D36,0)</f>
        <v>0.8571428571428571</v>
      </c>
      <c r="I36" s="134">
        <f t="shared" si="5"/>
        <v>0.75</v>
      </c>
      <c r="J36" s="134">
        <f t="shared" ref="J36:J50" si="6">IFERROR(F36/B36,0)</f>
        <v>0.12857142857142856</v>
      </c>
    </row>
    <row r="37" spans="1:10" x14ac:dyDescent="0.25">
      <c r="A37" s="19" t="s">
        <v>22</v>
      </c>
      <c r="B37" s="2"/>
      <c r="C37" s="2"/>
      <c r="D37" s="2"/>
      <c r="E37" s="2"/>
      <c r="F37" s="2"/>
      <c r="G37" s="134">
        <f t="shared" si="4"/>
        <v>0</v>
      </c>
      <c r="H37" s="134">
        <f t="shared" si="5"/>
        <v>0</v>
      </c>
      <c r="I37" s="134">
        <f t="shared" si="5"/>
        <v>0</v>
      </c>
      <c r="J37" s="134">
        <f t="shared" si="6"/>
        <v>0</v>
      </c>
    </row>
    <row r="38" spans="1:10" x14ac:dyDescent="0.25">
      <c r="A38" s="19" t="s">
        <v>23</v>
      </c>
      <c r="B38" s="2">
        <v>160</v>
      </c>
      <c r="C38" s="2">
        <v>59</v>
      </c>
      <c r="D38" s="2">
        <v>55</v>
      </c>
      <c r="E38" s="2">
        <v>52</v>
      </c>
      <c r="F38" s="2">
        <v>30</v>
      </c>
      <c r="G38" s="134">
        <f t="shared" si="4"/>
        <v>0.36875000000000002</v>
      </c>
      <c r="H38" s="134">
        <f t="shared" si="5"/>
        <v>0.94545454545454544</v>
      </c>
      <c r="I38" s="134">
        <f t="shared" si="5"/>
        <v>0.57692307692307687</v>
      </c>
      <c r="J38" s="134">
        <f t="shared" si="6"/>
        <v>0.1875</v>
      </c>
    </row>
    <row r="39" spans="1:10" x14ac:dyDescent="0.25">
      <c r="A39" s="19" t="s">
        <v>24</v>
      </c>
      <c r="B39" s="2">
        <v>30</v>
      </c>
      <c r="C39" s="2">
        <v>13</v>
      </c>
      <c r="D39" s="2">
        <v>10</v>
      </c>
      <c r="E39" s="2">
        <v>10</v>
      </c>
      <c r="F39" s="2">
        <v>7</v>
      </c>
      <c r="G39" s="134">
        <f t="shared" si="4"/>
        <v>0.43333333333333335</v>
      </c>
      <c r="H39" s="134">
        <f t="shared" si="5"/>
        <v>1</v>
      </c>
      <c r="I39" s="134">
        <f t="shared" si="5"/>
        <v>0.7</v>
      </c>
      <c r="J39" s="134">
        <f t="shared" si="6"/>
        <v>0.23333333333333334</v>
      </c>
    </row>
    <row r="40" spans="1:10" ht="19.5" customHeight="1" x14ac:dyDescent="0.25">
      <c r="A40" s="19" t="s">
        <v>25</v>
      </c>
      <c r="B40" s="2"/>
      <c r="C40" s="2"/>
      <c r="D40" s="2"/>
      <c r="E40" s="2"/>
      <c r="F40" s="2"/>
      <c r="G40" s="134">
        <f t="shared" si="4"/>
        <v>0</v>
      </c>
      <c r="H40" s="134">
        <f t="shared" si="5"/>
        <v>0</v>
      </c>
      <c r="I40" s="134">
        <f t="shared" si="5"/>
        <v>0</v>
      </c>
      <c r="J40" s="134">
        <f t="shared" si="6"/>
        <v>0</v>
      </c>
    </row>
    <row r="41" spans="1:10" ht="18" customHeight="1" x14ac:dyDescent="0.25">
      <c r="A41" s="19" t="s">
        <v>26</v>
      </c>
      <c r="B41" s="2">
        <v>100</v>
      </c>
      <c r="C41" s="2">
        <v>183</v>
      </c>
      <c r="D41" s="2">
        <v>183</v>
      </c>
      <c r="E41" s="2">
        <v>177</v>
      </c>
      <c r="F41" s="2">
        <v>109</v>
      </c>
      <c r="G41" s="134">
        <f t="shared" si="4"/>
        <v>1.83</v>
      </c>
      <c r="H41" s="134">
        <f t="shared" si="5"/>
        <v>0.96721311475409832</v>
      </c>
      <c r="I41" s="134">
        <f t="shared" si="5"/>
        <v>0.61581920903954801</v>
      </c>
      <c r="J41" s="134">
        <f t="shared" si="6"/>
        <v>1.0900000000000001</v>
      </c>
    </row>
    <row r="42" spans="1:10" ht="17.25" customHeight="1" x14ac:dyDescent="0.25">
      <c r="A42" s="19" t="s">
        <v>27</v>
      </c>
      <c r="B42" s="2"/>
      <c r="C42" s="2"/>
      <c r="D42" s="2"/>
      <c r="E42" s="2"/>
      <c r="F42" s="2"/>
      <c r="G42" s="134">
        <f t="shared" si="4"/>
        <v>0</v>
      </c>
      <c r="H42" s="134">
        <f t="shared" si="5"/>
        <v>0</v>
      </c>
      <c r="I42" s="134">
        <f t="shared" si="5"/>
        <v>0</v>
      </c>
      <c r="J42" s="134">
        <f t="shared" si="6"/>
        <v>0</v>
      </c>
    </row>
    <row r="43" spans="1:10" ht="17.25" customHeight="1" x14ac:dyDescent="0.25">
      <c r="A43" s="19" t="s">
        <v>28</v>
      </c>
      <c r="B43" s="52"/>
      <c r="C43" s="52"/>
      <c r="D43" s="52"/>
      <c r="E43" s="52"/>
      <c r="F43" s="52"/>
      <c r="G43" s="134">
        <f t="shared" si="4"/>
        <v>0</v>
      </c>
      <c r="H43" s="134">
        <f t="shared" si="5"/>
        <v>0</v>
      </c>
      <c r="I43" s="134">
        <f t="shared" si="5"/>
        <v>0</v>
      </c>
      <c r="J43" s="134">
        <f t="shared" si="6"/>
        <v>0</v>
      </c>
    </row>
    <row r="44" spans="1:10" ht="31.5" x14ac:dyDescent="0.25">
      <c r="A44" s="19" t="s">
        <v>29</v>
      </c>
      <c r="B44" s="40"/>
      <c r="C44" s="40"/>
      <c r="D44" s="52"/>
      <c r="E44" s="52"/>
      <c r="F44" s="52"/>
      <c r="G44" s="134">
        <f t="shared" si="4"/>
        <v>0</v>
      </c>
      <c r="H44" s="134">
        <f t="shared" si="5"/>
        <v>0</v>
      </c>
      <c r="I44" s="134">
        <f t="shared" si="5"/>
        <v>0</v>
      </c>
      <c r="J44" s="134">
        <f t="shared" si="6"/>
        <v>0</v>
      </c>
    </row>
    <row r="45" spans="1:10" x14ac:dyDescent="0.25">
      <c r="A45" s="19" t="s">
        <v>30</v>
      </c>
      <c r="B45" s="2"/>
      <c r="C45" s="2"/>
      <c r="D45" s="2"/>
      <c r="E45" s="2"/>
      <c r="F45" s="2"/>
      <c r="G45" s="134">
        <f t="shared" si="4"/>
        <v>0</v>
      </c>
      <c r="H45" s="134">
        <f t="shared" si="5"/>
        <v>0</v>
      </c>
      <c r="I45" s="134">
        <f t="shared" si="5"/>
        <v>0</v>
      </c>
      <c r="J45" s="134">
        <f t="shared" si="6"/>
        <v>0</v>
      </c>
    </row>
    <row r="46" spans="1:10" ht="31.5" x14ac:dyDescent="0.25">
      <c r="A46" s="19" t="s">
        <v>31</v>
      </c>
      <c r="B46" s="2"/>
      <c r="C46" s="2"/>
      <c r="D46" s="2"/>
      <c r="E46" s="2"/>
      <c r="F46" s="2"/>
      <c r="G46" s="134">
        <f t="shared" si="4"/>
        <v>0</v>
      </c>
      <c r="H46" s="134">
        <f t="shared" si="5"/>
        <v>0</v>
      </c>
      <c r="I46" s="134">
        <f t="shared" si="5"/>
        <v>0</v>
      </c>
      <c r="J46" s="134">
        <f t="shared" si="6"/>
        <v>0</v>
      </c>
    </row>
    <row r="47" spans="1:10" x14ac:dyDescent="0.25">
      <c r="A47" s="19" t="s">
        <v>32</v>
      </c>
      <c r="B47" s="2"/>
      <c r="C47" s="2"/>
      <c r="D47" s="2"/>
      <c r="E47" s="2"/>
      <c r="F47" s="2"/>
      <c r="G47" s="134">
        <f t="shared" si="4"/>
        <v>0</v>
      </c>
      <c r="H47" s="134">
        <f t="shared" si="5"/>
        <v>0</v>
      </c>
      <c r="I47" s="134">
        <f t="shared" si="5"/>
        <v>0</v>
      </c>
      <c r="J47" s="134">
        <f t="shared" si="6"/>
        <v>0</v>
      </c>
    </row>
    <row r="48" spans="1:10" x14ac:dyDescent="0.25">
      <c r="A48" s="19" t="s">
        <v>33</v>
      </c>
      <c r="B48" s="2"/>
      <c r="C48" s="2"/>
      <c r="D48" s="2"/>
      <c r="E48" s="2"/>
      <c r="F48" s="2"/>
      <c r="G48" s="134">
        <f t="shared" si="4"/>
        <v>0</v>
      </c>
      <c r="H48" s="134">
        <f t="shared" si="5"/>
        <v>0</v>
      </c>
      <c r="I48" s="134">
        <f t="shared" si="5"/>
        <v>0</v>
      </c>
      <c r="J48" s="134">
        <f t="shared" si="6"/>
        <v>0</v>
      </c>
    </row>
    <row r="49" spans="1:10" ht="18.75" customHeight="1" x14ac:dyDescent="0.25">
      <c r="A49" s="19" t="s">
        <v>34</v>
      </c>
      <c r="B49" s="2"/>
      <c r="C49" s="2"/>
      <c r="D49" s="2"/>
      <c r="E49" s="2"/>
      <c r="F49" s="2"/>
      <c r="G49" s="134">
        <f t="shared" si="4"/>
        <v>0</v>
      </c>
      <c r="H49" s="134">
        <f t="shared" si="5"/>
        <v>0</v>
      </c>
      <c r="I49" s="134">
        <f t="shared" si="5"/>
        <v>0</v>
      </c>
      <c r="J49" s="134">
        <f t="shared" si="6"/>
        <v>0</v>
      </c>
    </row>
    <row r="50" spans="1:10" ht="17.25" customHeight="1" x14ac:dyDescent="0.25">
      <c r="A50" s="19" t="s">
        <v>35</v>
      </c>
      <c r="B50" s="2"/>
      <c r="C50" s="2"/>
      <c r="D50" s="2"/>
      <c r="E50" s="2"/>
      <c r="F50" s="2"/>
      <c r="G50" s="134">
        <f t="shared" si="4"/>
        <v>0</v>
      </c>
      <c r="H50" s="134">
        <f t="shared" si="5"/>
        <v>0</v>
      </c>
      <c r="I50" s="134">
        <f t="shared" si="5"/>
        <v>0</v>
      </c>
      <c r="J50" s="134">
        <f t="shared" si="6"/>
        <v>0</v>
      </c>
    </row>
    <row r="51" spans="1:10" ht="18" customHeight="1" x14ac:dyDescent="0.25">
      <c r="A51" s="19" t="s">
        <v>36</v>
      </c>
      <c r="B51" s="2"/>
      <c r="C51" s="2"/>
      <c r="D51" s="2"/>
      <c r="E51" s="2"/>
      <c r="F51" s="2"/>
      <c r="G51" s="134">
        <f>IFERROR(C51/B51,0)</f>
        <v>0</v>
      </c>
      <c r="H51" s="134">
        <f>IFERROR(E51/D51,0)</f>
        <v>0</v>
      </c>
      <c r="I51" s="134">
        <f>IFERROR(F51/E51,0)</f>
        <v>0</v>
      </c>
      <c r="J51" s="134">
        <f>IFERROR(F51/B51,0)</f>
        <v>0</v>
      </c>
    </row>
    <row r="52" spans="1:10" ht="16.5" customHeight="1" x14ac:dyDescent="0.25">
      <c r="A52" s="19" t="s">
        <v>37</v>
      </c>
      <c r="B52" s="2"/>
      <c r="C52" s="2"/>
      <c r="D52" s="2"/>
      <c r="E52" s="2"/>
      <c r="F52" s="2"/>
      <c r="G52" s="134">
        <f t="shared" ref="G52:G62" si="7">IFERROR(C52/B52,0)</f>
        <v>0</v>
      </c>
      <c r="H52" s="134">
        <f t="shared" ref="H52:I62" si="8">IFERROR(E52/D52,0)</f>
        <v>0</v>
      </c>
      <c r="I52" s="134">
        <f t="shared" si="8"/>
        <v>0</v>
      </c>
      <c r="J52" s="134">
        <f t="shared" ref="J52:J62" si="9">IFERROR(F52/B52,0)</f>
        <v>0</v>
      </c>
    </row>
    <row r="53" spans="1:10" x14ac:dyDescent="0.25">
      <c r="A53" s="19" t="s">
        <v>38</v>
      </c>
      <c r="B53" s="2"/>
      <c r="C53" s="2"/>
      <c r="D53" s="2"/>
      <c r="E53" s="2"/>
      <c r="F53" s="2"/>
      <c r="G53" s="134">
        <f t="shared" si="7"/>
        <v>0</v>
      </c>
      <c r="H53" s="134">
        <f t="shared" si="8"/>
        <v>0</v>
      </c>
      <c r="I53" s="134">
        <f t="shared" si="8"/>
        <v>0</v>
      </c>
      <c r="J53" s="134">
        <f t="shared" si="9"/>
        <v>0</v>
      </c>
    </row>
    <row r="54" spans="1:10" ht="19.5" customHeight="1" x14ac:dyDescent="0.25">
      <c r="A54" s="19" t="s">
        <v>39</v>
      </c>
      <c r="B54" s="2"/>
      <c r="C54" s="2"/>
      <c r="D54" s="2"/>
      <c r="E54" s="2"/>
      <c r="F54" s="2"/>
      <c r="G54" s="134">
        <f t="shared" si="7"/>
        <v>0</v>
      </c>
      <c r="H54" s="134">
        <f t="shared" si="8"/>
        <v>0</v>
      </c>
      <c r="I54" s="134">
        <f t="shared" si="8"/>
        <v>0</v>
      </c>
      <c r="J54" s="134">
        <f t="shared" si="9"/>
        <v>0</v>
      </c>
    </row>
    <row r="55" spans="1:10" ht="18.75" customHeight="1" x14ac:dyDescent="0.25">
      <c r="A55" s="19" t="s">
        <v>40</v>
      </c>
      <c r="B55" s="2"/>
      <c r="C55" s="2"/>
      <c r="D55" s="2"/>
      <c r="E55" s="2"/>
      <c r="F55" s="2"/>
      <c r="G55" s="134">
        <f t="shared" si="7"/>
        <v>0</v>
      </c>
      <c r="H55" s="134">
        <f t="shared" si="8"/>
        <v>0</v>
      </c>
      <c r="I55" s="134">
        <f t="shared" si="8"/>
        <v>0</v>
      </c>
      <c r="J55" s="134">
        <f t="shared" si="9"/>
        <v>0</v>
      </c>
    </row>
    <row r="56" spans="1:10" ht="17.25" customHeight="1" x14ac:dyDescent="0.25">
      <c r="A56" s="19" t="s">
        <v>41</v>
      </c>
      <c r="B56" s="2"/>
      <c r="C56" s="2"/>
      <c r="D56" s="2"/>
      <c r="E56" s="2"/>
      <c r="F56" s="2"/>
      <c r="G56" s="134">
        <f t="shared" si="7"/>
        <v>0</v>
      </c>
      <c r="H56" s="134">
        <f t="shared" si="8"/>
        <v>0</v>
      </c>
      <c r="I56" s="134">
        <f t="shared" si="8"/>
        <v>0</v>
      </c>
      <c r="J56" s="134">
        <f t="shared" si="9"/>
        <v>0</v>
      </c>
    </row>
    <row r="57" spans="1:10" ht="16.5" customHeight="1" x14ac:dyDescent="0.25">
      <c r="A57" s="19" t="s">
        <v>42</v>
      </c>
      <c r="B57" s="2"/>
      <c r="C57" s="2"/>
      <c r="D57" s="2"/>
      <c r="E57" s="2"/>
      <c r="F57" s="2"/>
      <c r="G57" s="134">
        <f t="shared" si="7"/>
        <v>0</v>
      </c>
      <c r="H57" s="134">
        <f t="shared" si="8"/>
        <v>0</v>
      </c>
      <c r="I57" s="134">
        <f t="shared" si="8"/>
        <v>0</v>
      </c>
      <c r="J57" s="134">
        <f t="shared" si="9"/>
        <v>0</v>
      </c>
    </row>
    <row r="58" spans="1:10" ht="17.25" customHeight="1" x14ac:dyDescent="0.25">
      <c r="A58" s="19" t="s">
        <v>43</v>
      </c>
      <c r="B58" s="2"/>
      <c r="C58" s="2"/>
      <c r="D58" s="2"/>
      <c r="E58" s="2"/>
      <c r="F58" s="2"/>
      <c r="G58" s="134">
        <f t="shared" si="7"/>
        <v>0</v>
      </c>
      <c r="H58" s="134">
        <f t="shared" si="8"/>
        <v>0</v>
      </c>
      <c r="I58" s="134">
        <f t="shared" si="8"/>
        <v>0</v>
      </c>
      <c r="J58" s="134">
        <f t="shared" si="9"/>
        <v>0</v>
      </c>
    </row>
    <row r="59" spans="1:10" x14ac:dyDescent="0.25">
      <c r="A59" s="19" t="s">
        <v>44</v>
      </c>
      <c r="B59" s="2"/>
      <c r="C59" s="2"/>
      <c r="D59" s="2"/>
      <c r="E59" s="2"/>
      <c r="F59" s="2"/>
      <c r="G59" s="134">
        <f t="shared" si="7"/>
        <v>0</v>
      </c>
      <c r="H59" s="134">
        <f t="shared" si="8"/>
        <v>0</v>
      </c>
      <c r="I59" s="134">
        <f t="shared" si="8"/>
        <v>0</v>
      </c>
      <c r="J59" s="134">
        <f t="shared" si="9"/>
        <v>0</v>
      </c>
    </row>
    <row r="60" spans="1:10" x14ac:dyDescent="0.25">
      <c r="A60" s="19" t="s">
        <v>45</v>
      </c>
      <c r="B60" s="2"/>
      <c r="C60" s="2"/>
      <c r="D60" s="2"/>
      <c r="E60" s="2"/>
      <c r="F60" s="2"/>
      <c r="G60" s="134">
        <f t="shared" si="7"/>
        <v>0</v>
      </c>
      <c r="H60" s="134">
        <f t="shared" si="8"/>
        <v>0</v>
      </c>
      <c r="I60" s="134">
        <f t="shared" si="8"/>
        <v>0</v>
      </c>
      <c r="J60" s="134">
        <f t="shared" si="9"/>
        <v>0</v>
      </c>
    </row>
    <row r="61" spans="1:10" ht="31.5" x14ac:dyDescent="0.25">
      <c r="A61" s="40" t="s">
        <v>46</v>
      </c>
      <c r="B61" s="52">
        <v>100</v>
      </c>
      <c r="C61" s="52">
        <v>12</v>
      </c>
      <c r="D61" s="52">
        <v>12</v>
      </c>
      <c r="E61" s="52">
        <v>8</v>
      </c>
      <c r="F61" s="52">
        <v>7</v>
      </c>
      <c r="G61" s="134">
        <f t="shared" si="7"/>
        <v>0.12</v>
      </c>
      <c r="H61" s="134">
        <f t="shared" si="8"/>
        <v>0.66666666666666663</v>
      </c>
      <c r="I61" s="134">
        <f t="shared" si="8"/>
        <v>0.875</v>
      </c>
      <c r="J61" s="134">
        <f t="shared" si="9"/>
        <v>7.0000000000000007E-2</v>
      </c>
    </row>
    <row r="62" spans="1:10" ht="17.25" customHeight="1" x14ac:dyDescent="0.25">
      <c r="A62" s="132" t="s">
        <v>56</v>
      </c>
      <c r="B62" s="49">
        <f>+SUM(B35:B61)</f>
        <v>460</v>
      </c>
      <c r="C62" s="49">
        <f>+SUM(C35:C61)</f>
        <v>285</v>
      </c>
      <c r="D62" s="49">
        <f>+SUM(D35:D61)</f>
        <v>274</v>
      </c>
      <c r="E62" s="49">
        <f>+SUM(E35:E61)</f>
        <v>259</v>
      </c>
      <c r="F62" s="49">
        <f>+SUM(F35:F61)</f>
        <v>162</v>
      </c>
      <c r="G62" s="134">
        <f t="shared" si="7"/>
        <v>0.61956521739130432</v>
      </c>
      <c r="H62" s="134">
        <f t="shared" si="8"/>
        <v>0.94525547445255476</v>
      </c>
      <c r="I62" s="134">
        <f t="shared" si="8"/>
        <v>0.62548262548262545</v>
      </c>
      <c r="J62" s="134">
        <f t="shared" si="9"/>
        <v>0.35217391304347828</v>
      </c>
    </row>
    <row r="64" spans="1:10" ht="16.5" thickBot="1" x14ac:dyDescent="0.3">
      <c r="A64" s="119" t="s">
        <v>129</v>
      </c>
      <c r="B64" s="6"/>
      <c r="C64" s="6"/>
      <c r="D64" s="6"/>
      <c r="E64" s="6"/>
    </row>
    <row r="65" spans="1:9" ht="63.75" thickBot="1" x14ac:dyDescent="0.3">
      <c r="A65" s="89" t="s">
        <v>68</v>
      </c>
      <c r="B65" s="90" t="s">
        <v>60</v>
      </c>
      <c r="C65" s="91" t="s">
        <v>61</v>
      </c>
      <c r="D65" s="91" t="s">
        <v>62</v>
      </c>
      <c r="E65" s="91" t="s">
        <v>63</v>
      </c>
      <c r="F65" s="92" t="s">
        <v>144</v>
      </c>
      <c r="G65" s="92" t="s">
        <v>145</v>
      </c>
      <c r="H65" s="92" t="s">
        <v>146</v>
      </c>
      <c r="I65" s="93" t="s">
        <v>147</v>
      </c>
    </row>
    <row r="66" spans="1:9" ht="31.5" x14ac:dyDescent="0.25">
      <c r="A66" s="75" t="s">
        <v>20</v>
      </c>
      <c r="B66" s="76"/>
      <c r="C66" s="76"/>
      <c r="D66" s="76"/>
      <c r="E66" s="76"/>
      <c r="F66" s="135">
        <f>+IFERROR(B66/(C4+C35),0)*100</f>
        <v>0</v>
      </c>
      <c r="G66" s="135">
        <f>+IFERROR(C66/(D4+D35),0)*100</f>
        <v>0</v>
      </c>
      <c r="H66" s="135">
        <f>+IFERROR(D66/(E4+E35),0)*100</f>
        <v>0</v>
      </c>
      <c r="I66" s="135">
        <f>+IFERROR(E66/(F4+F35),0)*100</f>
        <v>0</v>
      </c>
    </row>
    <row r="67" spans="1:9" x14ac:dyDescent="0.25">
      <c r="A67" s="19" t="s">
        <v>21</v>
      </c>
      <c r="B67" s="2">
        <v>15.5</v>
      </c>
      <c r="C67" s="2">
        <v>14.5</v>
      </c>
      <c r="D67" s="2">
        <v>14.5</v>
      </c>
      <c r="E67" s="2">
        <v>11.5</v>
      </c>
      <c r="F67" s="136">
        <f t="shared" ref="F67:I82" si="10">+IFERROR(B67/(C5+C36),0)*100</f>
        <v>3.48314606741573</v>
      </c>
      <c r="G67" s="136">
        <f t="shared" si="10"/>
        <v>3.5365853658536581</v>
      </c>
      <c r="H67" s="136">
        <f t="shared" si="10"/>
        <v>4.1726618705035978</v>
      </c>
      <c r="I67" s="136">
        <f t="shared" si="10"/>
        <v>5.9740259740259738</v>
      </c>
    </row>
    <row r="68" spans="1:9" x14ac:dyDescent="0.25">
      <c r="A68" s="19" t="s">
        <v>22</v>
      </c>
      <c r="B68" s="2"/>
      <c r="C68" s="2"/>
      <c r="D68" s="2"/>
      <c r="E68" s="2"/>
      <c r="F68" s="136">
        <f t="shared" si="10"/>
        <v>0</v>
      </c>
      <c r="G68" s="136">
        <f t="shared" si="10"/>
        <v>0</v>
      </c>
      <c r="H68" s="136">
        <f t="shared" si="10"/>
        <v>0</v>
      </c>
      <c r="I68" s="136">
        <f t="shared" si="10"/>
        <v>0</v>
      </c>
    </row>
    <row r="69" spans="1:9" x14ac:dyDescent="0.25">
      <c r="A69" s="19" t="s">
        <v>23</v>
      </c>
      <c r="B69" s="2">
        <v>13</v>
      </c>
      <c r="C69" s="2">
        <v>10.5</v>
      </c>
      <c r="D69" s="2">
        <v>9</v>
      </c>
      <c r="E69" s="2">
        <v>8</v>
      </c>
      <c r="F69" s="136">
        <f t="shared" si="10"/>
        <v>1.5902140672782874</v>
      </c>
      <c r="G69" s="136">
        <f t="shared" si="10"/>
        <v>1.2062033314187248</v>
      </c>
      <c r="H69" s="136">
        <f t="shared" si="10"/>
        <v>1.6965127238454287</v>
      </c>
      <c r="I69" s="136">
        <f t="shared" si="10"/>
        <v>2.5848142164781907</v>
      </c>
    </row>
    <row r="70" spans="1:9" x14ac:dyDescent="0.25">
      <c r="A70" s="19" t="s">
        <v>24</v>
      </c>
      <c r="B70" s="2"/>
      <c r="C70" s="2"/>
      <c r="D70" s="2"/>
      <c r="E70" s="2"/>
      <c r="F70" s="136">
        <f t="shared" si="10"/>
        <v>0</v>
      </c>
      <c r="G70" s="136">
        <f t="shared" si="10"/>
        <v>0</v>
      </c>
      <c r="H70" s="136">
        <f t="shared" si="10"/>
        <v>0</v>
      </c>
      <c r="I70" s="136">
        <f t="shared" si="10"/>
        <v>0</v>
      </c>
    </row>
    <row r="71" spans="1:9" x14ac:dyDescent="0.25">
      <c r="A71" s="19" t="s">
        <v>25</v>
      </c>
      <c r="B71" s="2"/>
      <c r="C71" s="2"/>
      <c r="D71" s="2"/>
      <c r="E71" s="2"/>
      <c r="F71" s="136">
        <f t="shared" si="10"/>
        <v>0</v>
      </c>
      <c r="G71" s="136">
        <f t="shared" si="10"/>
        <v>0</v>
      </c>
      <c r="H71" s="136">
        <f t="shared" si="10"/>
        <v>0</v>
      </c>
      <c r="I71" s="136">
        <f t="shared" si="10"/>
        <v>0</v>
      </c>
    </row>
    <row r="72" spans="1:9" x14ac:dyDescent="0.25">
      <c r="A72" s="19" t="s">
        <v>26</v>
      </c>
      <c r="B72" s="2">
        <v>1</v>
      </c>
      <c r="C72" s="2">
        <v>1</v>
      </c>
      <c r="D72" s="2">
        <v>1</v>
      </c>
      <c r="E72" s="2">
        <v>0</v>
      </c>
      <c r="F72" s="136">
        <f t="shared" si="10"/>
        <v>0.21881838074398249</v>
      </c>
      <c r="G72" s="136">
        <f t="shared" si="10"/>
        <v>0.23584905660377359</v>
      </c>
      <c r="H72" s="136">
        <f t="shared" si="10"/>
        <v>0.25641025641025639</v>
      </c>
      <c r="I72" s="136">
        <f t="shared" si="10"/>
        <v>0</v>
      </c>
    </row>
    <row r="73" spans="1:9" x14ac:dyDescent="0.25">
      <c r="A73" s="19" t="s">
        <v>27</v>
      </c>
      <c r="B73" s="2">
        <v>3.5</v>
      </c>
      <c r="C73" s="2">
        <v>6</v>
      </c>
      <c r="D73" s="2">
        <v>5</v>
      </c>
      <c r="E73" s="2">
        <v>4</v>
      </c>
      <c r="F73" s="136">
        <f t="shared" si="10"/>
        <v>1.1965811965811968</v>
      </c>
      <c r="G73" s="136">
        <f t="shared" si="10"/>
        <v>1.6216216216216217</v>
      </c>
      <c r="H73" s="136">
        <f t="shared" si="10"/>
        <v>1.893939393939394</v>
      </c>
      <c r="I73" s="136">
        <f t="shared" si="10"/>
        <v>3.1620553359683794</v>
      </c>
    </row>
    <row r="74" spans="1:9" x14ac:dyDescent="0.25">
      <c r="A74" s="19" t="s">
        <v>28</v>
      </c>
      <c r="B74" s="2">
        <v>6</v>
      </c>
      <c r="C74" s="2">
        <v>5</v>
      </c>
      <c r="D74" s="2">
        <v>2.5</v>
      </c>
      <c r="E74" s="2">
        <v>2.5</v>
      </c>
      <c r="F74" s="136">
        <f t="shared" si="10"/>
        <v>1.809954751131222</v>
      </c>
      <c r="G74" s="136">
        <f t="shared" si="10"/>
        <v>1.2706480304955527</v>
      </c>
      <c r="H74" s="136">
        <f t="shared" si="10"/>
        <v>1.2886597938144329</v>
      </c>
      <c r="I74" s="136">
        <f t="shared" si="10"/>
        <v>3.1446540880503147</v>
      </c>
    </row>
    <row r="75" spans="1:9" ht="31.5" x14ac:dyDescent="0.25">
      <c r="A75" s="19" t="s">
        <v>29</v>
      </c>
      <c r="B75" s="2"/>
      <c r="C75" s="2"/>
      <c r="D75" s="2"/>
      <c r="E75" s="2"/>
      <c r="F75" s="136">
        <f t="shared" si="10"/>
        <v>0</v>
      </c>
      <c r="G75" s="136">
        <f t="shared" si="10"/>
        <v>0</v>
      </c>
      <c r="H75" s="136">
        <f t="shared" si="10"/>
        <v>0</v>
      </c>
      <c r="I75" s="136">
        <f t="shared" si="10"/>
        <v>0</v>
      </c>
    </row>
    <row r="76" spans="1:9" x14ac:dyDescent="0.25">
      <c r="A76" s="19" t="s">
        <v>30</v>
      </c>
      <c r="B76" s="2"/>
      <c r="C76" s="2"/>
      <c r="D76" s="2"/>
      <c r="E76" s="2"/>
      <c r="F76" s="136">
        <f t="shared" si="10"/>
        <v>0</v>
      </c>
      <c r="G76" s="136">
        <f t="shared" si="10"/>
        <v>0</v>
      </c>
      <c r="H76" s="136">
        <f t="shared" si="10"/>
        <v>0</v>
      </c>
      <c r="I76" s="136">
        <f t="shared" si="10"/>
        <v>0</v>
      </c>
    </row>
    <row r="77" spans="1:9" ht="31.5" x14ac:dyDescent="0.25">
      <c r="A77" s="19" t="s">
        <v>31</v>
      </c>
      <c r="B77" s="2"/>
      <c r="C77" s="2"/>
      <c r="D77" s="2"/>
      <c r="E77" s="2"/>
      <c r="F77" s="136">
        <f t="shared" si="10"/>
        <v>0</v>
      </c>
      <c r="G77" s="136">
        <f t="shared" si="10"/>
        <v>0</v>
      </c>
      <c r="H77" s="136">
        <f t="shared" si="10"/>
        <v>0</v>
      </c>
      <c r="I77" s="136">
        <f t="shared" si="10"/>
        <v>0</v>
      </c>
    </row>
    <row r="78" spans="1:9" x14ac:dyDescent="0.25">
      <c r="A78" s="19" t="s">
        <v>32</v>
      </c>
      <c r="B78" s="2"/>
      <c r="C78" s="2"/>
      <c r="D78" s="2"/>
      <c r="E78" s="2"/>
      <c r="F78" s="136">
        <f t="shared" si="10"/>
        <v>0</v>
      </c>
      <c r="G78" s="136">
        <f t="shared" si="10"/>
        <v>0</v>
      </c>
      <c r="H78" s="136">
        <f t="shared" si="10"/>
        <v>0</v>
      </c>
      <c r="I78" s="136">
        <f t="shared" si="10"/>
        <v>0</v>
      </c>
    </row>
    <row r="79" spans="1:9" x14ac:dyDescent="0.25">
      <c r="A79" s="19" t="s">
        <v>33</v>
      </c>
      <c r="B79" s="2"/>
      <c r="C79" s="2"/>
      <c r="D79" s="2"/>
      <c r="E79" s="2"/>
      <c r="F79" s="136">
        <f t="shared" si="10"/>
        <v>0</v>
      </c>
      <c r="G79" s="136">
        <f t="shared" si="10"/>
        <v>0</v>
      </c>
      <c r="H79" s="136">
        <f t="shared" si="10"/>
        <v>0</v>
      </c>
      <c r="I79" s="136">
        <f t="shared" si="10"/>
        <v>0</v>
      </c>
    </row>
    <row r="80" spans="1:9" x14ac:dyDescent="0.25">
      <c r="A80" s="19" t="s">
        <v>34</v>
      </c>
      <c r="B80" s="2"/>
      <c r="C80" s="2"/>
      <c r="D80" s="2"/>
      <c r="E80" s="2"/>
      <c r="F80" s="136">
        <f t="shared" si="10"/>
        <v>0</v>
      </c>
      <c r="G80" s="136">
        <f t="shared" si="10"/>
        <v>0</v>
      </c>
      <c r="H80" s="136">
        <f t="shared" si="10"/>
        <v>0</v>
      </c>
      <c r="I80" s="136">
        <f t="shared" si="10"/>
        <v>0</v>
      </c>
    </row>
    <row r="81" spans="1:9" x14ac:dyDescent="0.25">
      <c r="A81" s="19" t="s">
        <v>35</v>
      </c>
      <c r="B81" s="2"/>
      <c r="C81" s="2"/>
      <c r="D81" s="2"/>
      <c r="E81" s="2"/>
      <c r="F81" s="136">
        <f t="shared" si="10"/>
        <v>0</v>
      </c>
      <c r="G81" s="136">
        <f t="shared" si="10"/>
        <v>0</v>
      </c>
      <c r="H81" s="136">
        <f t="shared" si="10"/>
        <v>0</v>
      </c>
      <c r="I81" s="136">
        <f t="shared" si="10"/>
        <v>0</v>
      </c>
    </row>
    <row r="82" spans="1:9" x14ac:dyDescent="0.25">
      <c r="A82" s="19" t="s">
        <v>36</v>
      </c>
      <c r="B82" s="2">
        <v>711</v>
      </c>
      <c r="C82" s="2">
        <v>587</v>
      </c>
      <c r="D82" s="2">
        <v>445</v>
      </c>
      <c r="E82" s="2">
        <v>355</v>
      </c>
      <c r="F82" s="136">
        <f t="shared" si="10"/>
        <v>42.346634901727221</v>
      </c>
      <c r="G82" s="136">
        <f t="shared" si="10"/>
        <v>40.877437325905291</v>
      </c>
      <c r="H82" s="136">
        <f t="shared" si="10"/>
        <v>60.298102981029814</v>
      </c>
      <c r="I82" s="136">
        <f t="shared" si="10"/>
        <v>61.206896551724135</v>
      </c>
    </row>
    <row r="83" spans="1:9" x14ac:dyDescent="0.25">
      <c r="A83" s="19" t="s">
        <v>37</v>
      </c>
      <c r="B83" s="2">
        <v>101</v>
      </c>
      <c r="C83" s="2">
        <v>86</v>
      </c>
      <c r="D83" s="2">
        <v>58</v>
      </c>
      <c r="E83" s="2">
        <v>47</v>
      </c>
      <c r="F83" s="136">
        <f t="shared" ref="F83:I93" si="11">+IFERROR(B83/(C21+C52),0)*100</f>
        <v>25.505050505050502</v>
      </c>
      <c r="G83" s="136">
        <f t="shared" si="11"/>
        <v>26.380368098159508</v>
      </c>
      <c r="H83" s="136">
        <f t="shared" si="11"/>
        <v>47.540983606557376</v>
      </c>
      <c r="I83" s="136">
        <f t="shared" si="11"/>
        <v>52.222222222222229</v>
      </c>
    </row>
    <row r="84" spans="1:9" x14ac:dyDescent="0.25">
      <c r="A84" s="19" t="s">
        <v>38</v>
      </c>
      <c r="B84" s="2"/>
      <c r="C84" s="2"/>
      <c r="D84" s="2"/>
      <c r="E84" s="2"/>
      <c r="F84" s="136">
        <f t="shared" si="11"/>
        <v>0</v>
      </c>
      <c r="G84" s="136">
        <f t="shared" si="11"/>
        <v>0</v>
      </c>
      <c r="H84" s="136">
        <f t="shared" si="11"/>
        <v>0</v>
      </c>
      <c r="I84" s="136">
        <f t="shared" si="11"/>
        <v>0</v>
      </c>
    </row>
    <row r="85" spans="1:9" x14ac:dyDescent="0.25">
      <c r="A85" s="19" t="s">
        <v>39</v>
      </c>
      <c r="B85" s="2">
        <v>2</v>
      </c>
      <c r="C85" s="2">
        <v>1</v>
      </c>
      <c r="D85" s="2">
        <v>0</v>
      </c>
      <c r="E85" s="2">
        <v>0</v>
      </c>
      <c r="F85" s="136">
        <f t="shared" si="11"/>
        <v>1.2987012987012987</v>
      </c>
      <c r="G85" s="136">
        <f t="shared" si="11"/>
        <v>0.77519379844961245</v>
      </c>
      <c r="H85" s="136">
        <f t="shared" si="11"/>
        <v>0</v>
      </c>
      <c r="I85" s="136">
        <f t="shared" si="11"/>
        <v>0</v>
      </c>
    </row>
    <row r="86" spans="1:9" x14ac:dyDescent="0.25">
      <c r="A86" s="19" t="s">
        <v>40</v>
      </c>
      <c r="B86" s="2">
        <v>3</v>
      </c>
      <c r="C86" s="2">
        <v>3</v>
      </c>
      <c r="D86" s="2">
        <v>3</v>
      </c>
      <c r="E86" s="2">
        <v>3</v>
      </c>
      <c r="F86" s="136">
        <f t="shared" si="11"/>
        <v>4.225352112676056</v>
      </c>
      <c r="G86" s="136">
        <f t="shared" si="11"/>
        <v>5.1724137931034484</v>
      </c>
      <c r="H86" s="136">
        <f t="shared" si="11"/>
        <v>5.1724137931034484</v>
      </c>
      <c r="I86" s="136">
        <f t="shared" si="11"/>
        <v>6.1224489795918364</v>
      </c>
    </row>
    <row r="87" spans="1:9" x14ac:dyDescent="0.25">
      <c r="A87" s="19" t="s">
        <v>41</v>
      </c>
      <c r="B87" s="2"/>
      <c r="C87" s="2"/>
      <c r="D87" s="2"/>
      <c r="E87" s="2"/>
      <c r="F87" s="136">
        <f t="shared" si="11"/>
        <v>0</v>
      </c>
      <c r="G87" s="136">
        <f t="shared" si="11"/>
        <v>0</v>
      </c>
      <c r="H87" s="136">
        <f t="shared" si="11"/>
        <v>0</v>
      </c>
      <c r="I87" s="136">
        <f t="shared" si="11"/>
        <v>0</v>
      </c>
    </row>
    <row r="88" spans="1:9" x14ac:dyDescent="0.25">
      <c r="A88" s="19" t="s">
        <v>42</v>
      </c>
      <c r="B88" s="2"/>
      <c r="C88" s="2"/>
      <c r="D88" s="2"/>
      <c r="E88" s="2"/>
      <c r="F88" s="136">
        <f t="shared" si="11"/>
        <v>0</v>
      </c>
      <c r="G88" s="136">
        <f t="shared" si="11"/>
        <v>0</v>
      </c>
      <c r="H88" s="136">
        <f t="shared" si="11"/>
        <v>0</v>
      </c>
      <c r="I88" s="136">
        <f t="shared" si="11"/>
        <v>0</v>
      </c>
    </row>
    <row r="89" spans="1:9" x14ac:dyDescent="0.25">
      <c r="A89" s="19" t="s">
        <v>43</v>
      </c>
      <c r="B89" s="2"/>
      <c r="C89" s="2"/>
      <c r="D89" s="2"/>
      <c r="E89" s="2"/>
      <c r="F89" s="136">
        <f t="shared" si="11"/>
        <v>0</v>
      </c>
      <c r="G89" s="136">
        <f t="shared" si="11"/>
        <v>0</v>
      </c>
      <c r="H89" s="136">
        <f t="shared" si="11"/>
        <v>0</v>
      </c>
      <c r="I89" s="136">
        <f t="shared" si="11"/>
        <v>0</v>
      </c>
    </row>
    <row r="90" spans="1:9" x14ac:dyDescent="0.25">
      <c r="A90" s="19" t="s">
        <v>44</v>
      </c>
      <c r="B90" s="2"/>
      <c r="C90" s="2"/>
      <c r="D90" s="2"/>
      <c r="E90" s="2"/>
      <c r="F90" s="136">
        <f t="shared" si="11"/>
        <v>0</v>
      </c>
      <c r="G90" s="136">
        <f t="shared" si="11"/>
        <v>0</v>
      </c>
      <c r="H90" s="136">
        <f t="shared" si="11"/>
        <v>0</v>
      </c>
      <c r="I90" s="136">
        <f t="shared" si="11"/>
        <v>0</v>
      </c>
    </row>
    <row r="91" spans="1:9" x14ac:dyDescent="0.25">
      <c r="A91" s="19" t="s">
        <v>45</v>
      </c>
      <c r="B91" s="2">
        <v>2</v>
      </c>
      <c r="C91" s="2">
        <v>2.5</v>
      </c>
      <c r="D91" s="2">
        <v>2</v>
      </c>
      <c r="E91" s="2">
        <v>0</v>
      </c>
      <c r="F91" s="136">
        <f t="shared" si="11"/>
        <v>3.4782608695652173</v>
      </c>
      <c r="G91" s="136">
        <f t="shared" si="11"/>
        <v>3.6496350364963499</v>
      </c>
      <c r="H91" s="136">
        <f t="shared" si="11"/>
        <v>4.1666666666666661</v>
      </c>
      <c r="I91" s="136">
        <f t="shared" si="11"/>
        <v>0</v>
      </c>
    </row>
    <row r="92" spans="1:9" ht="31.5" x14ac:dyDescent="0.25">
      <c r="A92" s="40" t="s">
        <v>46</v>
      </c>
      <c r="B92" s="2">
        <v>6</v>
      </c>
      <c r="C92" s="2">
        <v>5.5</v>
      </c>
      <c r="D92" s="2">
        <v>4</v>
      </c>
      <c r="E92" s="2">
        <v>4</v>
      </c>
      <c r="F92" s="136">
        <f t="shared" si="11"/>
        <v>5.3097345132743365</v>
      </c>
      <c r="G92" s="136">
        <f t="shared" si="11"/>
        <v>5.1162790697674421</v>
      </c>
      <c r="H92" s="136">
        <f t="shared" si="11"/>
        <v>5.4794520547945202</v>
      </c>
      <c r="I92" s="136">
        <f t="shared" si="11"/>
        <v>10.256410256410255</v>
      </c>
    </row>
    <row r="93" spans="1:9" x14ac:dyDescent="0.25">
      <c r="A93" s="132" t="s">
        <v>56</v>
      </c>
      <c r="B93" s="49">
        <f>+SUM(B66:B92)</f>
        <v>864</v>
      </c>
      <c r="C93" s="49">
        <f>+SUM(C66:C92)</f>
        <v>722</v>
      </c>
      <c r="D93" s="49">
        <f>+SUM(D66:D92)</f>
        <v>544</v>
      </c>
      <c r="E93" s="49">
        <f>+SUM(E66:E92)</f>
        <v>435</v>
      </c>
      <c r="F93" s="136">
        <f>+IFERROR(B93/(C31+C62),0)*100</f>
        <v>17.564545639357593</v>
      </c>
      <c r="G93" s="136">
        <f>+IFERROR(C93/(D31+D62),0)*100</f>
        <v>15.401023890784982</v>
      </c>
      <c r="H93" s="136">
        <f t="shared" si="11"/>
        <v>18.58558250768705</v>
      </c>
      <c r="I93" s="136">
        <f t="shared" si="11"/>
        <v>23.551705468327018</v>
      </c>
    </row>
    <row r="94" spans="1:9" x14ac:dyDescent="0.25">
      <c r="A94" s="23"/>
      <c r="B94" s="7"/>
      <c r="C94" s="7"/>
      <c r="D94" s="7"/>
      <c r="I94" s="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zoomScaleNormal="100" zoomScaleSheetLayoutView="100" workbookViewId="0">
      <selection activeCell="G9" sqref="G9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513" t="s">
        <v>257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ht="16.5" thickBot="1" x14ac:dyDescent="0.3">
      <c r="A2" s="518" t="s">
        <v>54</v>
      </c>
      <c r="B2" s="518"/>
      <c r="C2" s="518"/>
      <c r="D2" s="518"/>
      <c r="E2" s="518"/>
      <c r="F2" s="518"/>
      <c r="G2" s="518"/>
      <c r="H2" s="518"/>
      <c r="I2" s="518"/>
      <c r="J2" s="518"/>
    </row>
    <row r="3" spans="1:10" ht="32.25" thickBot="1" x14ac:dyDescent="0.3">
      <c r="A3" s="77" t="s">
        <v>68</v>
      </c>
      <c r="B3" s="78" t="s">
        <v>59</v>
      </c>
      <c r="C3" s="78" t="s">
        <v>60</v>
      </c>
      <c r="D3" s="79" t="s">
        <v>61</v>
      </c>
      <c r="E3" s="79" t="s">
        <v>62</v>
      </c>
      <c r="F3" s="79" t="s">
        <v>63</v>
      </c>
      <c r="G3" s="80" t="s">
        <v>64</v>
      </c>
      <c r="H3" s="80" t="s">
        <v>65</v>
      </c>
      <c r="I3" s="80" t="s">
        <v>66</v>
      </c>
      <c r="J3" s="81" t="s">
        <v>67</v>
      </c>
    </row>
    <row r="4" spans="1:10" ht="31.5" x14ac:dyDescent="0.25">
      <c r="A4" s="75" t="s">
        <v>20</v>
      </c>
      <c r="B4" s="76">
        <v>162</v>
      </c>
      <c r="C4" s="76">
        <v>115</v>
      </c>
      <c r="D4" s="76">
        <v>114</v>
      </c>
      <c r="E4" s="76">
        <v>94</v>
      </c>
      <c r="F4" s="76">
        <v>93</v>
      </c>
      <c r="G4" s="133">
        <f>IFERROR(C4/B4,0)</f>
        <v>0.70987654320987659</v>
      </c>
      <c r="H4" s="133">
        <f>IFERROR(E4/D4,0)</f>
        <v>0.82456140350877194</v>
      </c>
      <c r="I4" s="133">
        <f>IFERROR(F4/E4,0)</f>
        <v>0.98936170212765961</v>
      </c>
      <c r="J4" s="133">
        <f>IFERROR(F4/B4,0)</f>
        <v>0.57407407407407407</v>
      </c>
    </row>
    <row r="5" spans="1:10" x14ac:dyDescent="0.25">
      <c r="A5" s="19" t="s">
        <v>21</v>
      </c>
      <c r="B5" s="2">
        <v>60</v>
      </c>
      <c r="C5" s="2">
        <v>58</v>
      </c>
      <c r="D5" s="2">
        <v>58</v>
      </c>
      <c r="E5" s="2">
        <v>46</v>
      </c>
      <c r="F5" s="2">
        <v>40</v>
      </c>
      <c r="G5" s="134">
        <f t="shared" ref="G5:G27" si="0">IFERROR(C5/B5,0)</f>
        <v>0.96666666666666667</v>
      </c>
      <c r="H5" s="134">
        <f t="shared" ref="H5:I27" si="1">IFERROR(E5/D5,0)</f>
        <v>0.7931034482758621</v>
      </c>
      <c r="I5" s="134">
        <f t="shared" si="1"/>
        <v>0.86956521739130432</v>
      </c>
      <c r="J5" s="134">
        <f t="shared" ref="J5:J27" si="2">IFERROR(F5/B5,0)</f>
        <v>0.66666666666666663</v>
      </c>
    </row>
    <row r="6" spans="1:10" x14ac:dyDescent="0.25">
      <c r="A6" s="19" t="s">
        <v>22</v>
      </c>
      <c r="B6" s="2"/>
      <c r="C6" s="2"/>
      <c r="D6" s="2"/>
      <c r="E6" s="2"/>
      <c r="F6" s="2"/>
      <c r="G6" s="134">
        <f t="shared" si="0"/>
        <v>0</v>
      </c>
      <c r="H6" s="134">
        <f t="shared" si="1"/>
        <v>0</v>
      </c>
      <c r="I6" s="134">
        <f t="shared" si="1"/>
        <v>0</v>
      </c>
      <c r="J6" s="134">
        <f t="shared" si="2"/>
        <v>0</v>
      </c>
    </row>
    <row r="7" spans="1:10" ht="31.5" x14ac:dyDescent="0.25">
      <c r="A7" s="19" t="s">
        <v>23</v>
      </c>
      <c r="B7" s="2">
        <v>370</v>
      </c>
      <c r="C7" s="2">
        <v>247</v>
      </c>
      <c r="D7" s="2">
        <v>209</v>
      </c>
      <c r="E7" s="2">
        <v>194</v>
      </c>
      <c r="F7" s="2">
        <v>182</v>
      </c>
      <c r="G7" s="134">
        <f t="shared" si="0"/>
        <v>0.66756756756756752</v>
      </c>
      <c r="H7" s="134">
        <f t="shared" si="1"/>
        <v>0.92822966507177029</v>
      </c>
      <c r="I7" s="134">
        <f t="shared" si="1"/>
        <v>0.93814432989690721</v>
      </c>
      <c r="J7" s="134">
        <f t="shared" si="2"/>
        <v>0.49189189189189192</v>
      </c>
    </row>
    <row r="8" spans="1:10" x14ac:dyDescent="0.25">
      <c r="A8" s="19" t="s">
        <v>24</v>
      </c>
      <c r="B8" s="2">
        <v>30</v>
      </c>
      <c r="C8" s="2">
        <v>22</v>
      </c>
      <c r="D8" s="2">
        <v>22</v>
      </c>
      <c r="E8" s="2">
        <v>20</v>
      </c>
      <c r="F8" s="2">
        <v>20</v>
      </c>
      <c r="G8" s="134">
        <f t="shared" si="0"/>
        <v>0.73333333333333328</v>
      </c>
      <c r="H8" s="134">
        <f t="shared" si="1"/>
        <v>0.90909090909090906</v>
      </c>
      <c r="I8" s="134">
        <f t="shared" si="1"/>
        <v>1</v>
      </c>
      <c r="J8" s="134">
        <f t="shared" si="2"/>
        <v>0.66666666666666663</v>
      </c>
    </row>
    <row r="9" spans="1:10" x14ac:dyDescent="0.25">
      <c r="A9" s="19" t="s">
        <v>25</v>
      </c>
      <c r="B9" s="2"/>
      <c r="C9" s="2"/>
      <c r="D9" s="2"/>
      <c r="E9" s="2"/>
      <c r="F9" s="2"/>
      <c r="G9" s="134">
        <f t="shared" si="0"/>
        <v>0</v>
      </c>
      <c r="H9" s="134">
        <f t="shared" si="1"/>
        <v>0</v>
      </c>
      <c r="I9" s="134">
        <f t="shared" si="1"/>
        <v>0</v>
      </c>
      <c r="J9" s="134">
        <f t="shared" si="2"/>
        <v>0</v>
      </c>
    </row>
    <row r="10" spans="1:10" x14ac:dyDescent="0.25">
      <c r="A10" s="19" t="s">
        <v>26</v>
      </c>
      <c r="B10" s="2">
        <v>200</v>
      </c>
      <c r="C10" s="2">
        <v>151</v>
      </c>
      <c r="D10" s="2">
        <v>151</v>
      </c>
      <c r="E10" s="2">
        <v>145</v>
      </c>
      <c r="F10" s="2">
        <v>142</v>
      </c>
      <c r="G10" s="134">
        <f t="shared" si="0"/>
        <v>0.755</v>
      </c>
      <c r="H10" s="134">
        <f t="shared" si="1"/>
        <v>0.96026490066225167</v>
      </c>
      <c r="I10" s="134">
        <f t="shared" si="1"/>
        <v>0.97931034482758617</v>
      </c>
      <c r="J10" s="134">
        <f t="shared" si="2"/>
        <v>0.71</v>
      </c>
    </row>
    <row r="11" spans="1:10" x14ac:dyDescent="0.25">
      <c r="A11" s="19" t="s">
        <v>27</v>
      </c>
      <c r="B11" s="2">
        <v>120</v>
      </c>
      <c r="C11" s="2">
        <v>68</v>
      </c>
      <c r="D11" s="2">
        <v>90</v>
      </c>
      <c r="E11" s="2">
        <v>62</v>
      </c>
      <c r="F11" s="2">
        <v>61</v>
      </c>
      <c r="G11" s="134">
        <f t="shared" si="0"/>
        <v>0.56666666666666665</v>
      </c>
      <c r="H11" s="134">
        <f t="shared" si="1"/>
        <v>0.68888888888888888</v>
      </c>
      <c r="I11" s="134">
        <f t="shared" si="1"/>
        <v>0.9838709677419355</v>
      </c>
      <c r="J11" s="134">
        <f t="shared" si="2"/>
        <v>0.5083333333333333</v>
      </c>
    </row>
    <row r="12" spans="1:10" x14ac:dyDescent="0.25">
      <c r="A12" s="19" t="s">
        <v>28</v>
      </c>
      <c r="B12" s="52">
        <v>50</v>
      </c>
      <c r="C12" s="52">
        <v>38</v>
      </c>
      <c r="D12" s="52">
        <v>46</v>
      </c>
      <c r="E12" s="52">
        <v>29</v>
      </c>
      <c r="F12" s="52">
        <v>25</v>
      </c>
      <c r="G12" s="134">
        <f t="shared" si="0"/>
        <v>0.76</v>
      </c>
      <c r="H12" s="134">
        <f t="shared" si="1"/>
        <v>0.63043478260869568</v>
      </c>
      <c r="I12" s="134">
        <f t="shared" si="1"/>
        <v>0.86206896551724133</v>
      </c>
      <c r="J12" s="134">
        <f t="shared" si="2"/>
        <v>0.5</v>
      </c>
    </row>
    <row r="13" spans="1:10" ht="31.5" x14ac:dyDescent="0.25">
      <c r="A13" s="19" t="s">
        <v>29</v>
      </c>
      <c r="B13" s="40">
        <v>20</v>
      </c>
      <c r="C13" s="40">
        <v>4</v>
      </c>
      <c r="D13" s="52">
        <v>5</v>
      </c>
      <c r="E13" s="52">
        <v>4</v>
      </c>
      <c r="F13" s="52">
        <v>4</v>
      </c>
      <c r="G13" s="134">
        <f t="shared" si="0"/>
        <v>0.2</v>
      </c>
      <c r="H13" s="134">
        <f t="shared" si="1"/>
        <v>0.8</v>
      </c>
      <c r="I13" s="134">
        <f t="shared" si="1"/>
        <v>1</v>
      </c>
      <c r="J13" s="134">
        <f t="shared" si="2"/>
        <v>0.2</v>
      </c>
    </row>
    <row r="14" spans="1:10" x14ac:dyDescent="0.25">
      <c r="A14" s="19" t="s">
        <v>30</v>
      </c>
      <c r="B14" s="2"/>
      <c r="C14" s="2"/>
      <c r="D14" s="2"/>
      <c r="E14" s="2"/>
      <c r="F14" s="2"/>
      <c r="G14" s="134">
        <f t="shared" si="0"/>
        <v>0</v>
      </c>
      <c r="H14" s="134">
        <f t="shared" si="1"/>
        <v>0</v>
      </c>
      <c r="I14" s="134">
        <f t="shared" si="1"/>
        <v>0</v>
      </c>
      <c r="J14" s="134">
        <f t="shared" si="2"/>
        <v>0</v>
      </c>
    </row>
    <row r="15" spans="1:10" ht="47.25" x14ac:dyDescent="0.25">
      <c r="A15" s="19" t="s">
        <v>31</v>
      </c>
      <c r="B15" s="2"/>
      <c r="C15" s="2"/>
      <c r="D15" s="2"/>
      <c r="E15" s="2"/>
      <c r="F15" s="2"/>
      <c r="G15" s="134">
        <f t="shared" si="0"/>
        <v>0</v>
      </c>
      <c r="H15" s="134">
        <f t="shared" si="1"/>
        <v>0</v>
      </c>
      <c r="I15" s="134">
        <f t="shared" si="1"/>
        <v>0</v>
      </c>
      <c r="J15" s="134">
        <f t="shared" si="2"/>
        <v>0</v>
      </c>
    </row>
    <row r="16" spans="1:10" x14ac:dyDescent="0.25">
      <c r="A16" s="19" t="s">
        <v>32</v>
      </c>
      <c r="B16" s="2"/>
      <c r="C16" s="2"/>
      <c r="D16" s="2"/>
      <c r="E16" s="2"/>
      <c r="F16" s="2"/>
      <c r="G16" s="134">
        <f t="shared" si="0"/>
        <v>0</v>
      </c>
      <c r="H16" s="134">
        <f t="shared" si="1"/>
        <v>0</v>
      </c>
      <c r="I16" s="134">
        <f t="shared" si="1"/>
        <v>0</v>
      </c>
      <c r="J16" s="134">
        <f t="shared" si="2"/>
        <v>0</v>
      </c>
    </row>
    <row r="17" spans="1:11" x14ac:dyDescent="0.25">
      <c r="A17" s="19" t="s">
        <v>33</v>
      </c>
      <c r="B17" s="2"/>
      <c r="C17" s="2"/>
      <c r="D17" s="2"/>
      <c r="E17" s="2"/>
      <c r="F17" s="2"/>
      <c r="G17" s="134">
        <f t="shared" si="0"/>
        <v>0</v>
      </c>
      <c r="H17" s="134">
        <f t="shared" si="1"/>
        <v>0</v>
      </c>
      <c r="I17" s="134">
        <f t="shared" si="1"/>
        <v>0</v>
      </c>
      <c r="J17" s="134">
        <f t="shared" si="2"/>
        <v>0</v>
      </c>
    </row>
    <row r="18" spans="1:11" x14ac:dyDescent="0.25">
      <c r="A18" s="19" t="s">
        <v>34</v>
      </c>
      <c r="B18" s="2"/>
      <c r="C18" s="2"/>
      <c r="D18" s="2"/>
      <c r="E18" s="2"/>
      <c r="F18" s="2"/>
      <c r="G18" s="134">
        <f t="shared" si="0"/>
        <v>0</v>
      </c>
      <c r="H18" s="134">
        <f t="shared" si="1"/>
        <v>0</v>
      </c>
      <c r="I18" s="134">
        <f t="shared" si="1"/>
        <v>0</v>
      </c>
      <c r="J18" s="134">
        <f t="shared" si="2"/>
        <v>0</v>
      </c>
    </row>
    <row r="19" spans="1:11" x14ac:dyDescent="0.25">
      <c r="A19" s="19" t="s">
        <v>35</v>
      </c>
      <c r="B19" s="2"/>
      <c r="C19" s="2"/>
      <c r="D19" s="2"/>
      <c r="E19" s="2"/>
      <c r="F19" s="2"/>
      <c r="G19" s="134">
        <f t="shared" si="0"/>
        <v>0</v>
      </c>
      <c r="H19" s="134">
        <f t="shared" si="1"/>
        <v>0</v>
      </c>
      <c r="I19" s="134">
        <f t="shared" si="1"/>
        <v>0</v>
      </c>
      <c r="J19" s="134">
        <f t="shared" si="2"/>
        <v>0</v>
      </c>
    </row>
    <row r="20" spans="1:11" x14ac:dyDescent="0.25">
      <c r="A20" s="19" t="s">
        <v>36</v>
      </c>
      <c r="B20" s="2"/>
      <c r="C20" s="2"/>
      <c r="D20" s="2"/>
      <c r="E20" s="2"/>
      <c r="F20" s="2"/>
      <c r="G20" s="134">
        <f t="shared" si="0"/>
        <v>0</v>
      </c>
      <c r="H20" s="134">
        <f t="shared" si="1"/>
        <v>0</v>
      </c>
      <c r="I20" s="134">
        <f t="shared" si="1"/>
        <v>0</v>
      </c>
      <c r="J20" s="134">
        <f t="shared" si="2"/>
        <v>0</v>
      </c>
    </row>
    <row r="21" spans="1:11" x14ac:dyDescent="0.25">
      <c r="A21" s="19" t="s">
        <v>37</v>
      </c>
      <c r="B21" s="2"/>
      <c r="C21" s="2"/>
      <c r="D21" s="2"/>
      <c r="E21" s="2"/>
      <c r="F21" s="2"/>
      <c r="G21" s="134">
        <f t="shared" si="0"/>
        <v>0</v>
      </c>
      <c r="H21" s="134">
        <f t="shared" si="1"/>
        <v>0</v>
      </c>
      <c r="I21" s="134">
        <f t="shared" si="1"/>
        <v>0</v>
      </c>
      <c r="J21" s="134">
        <f t="shared" si="2"/>
        <v>0</v>
      </c>
    </row>
    <row r="22" spans="1:11" x14ac:dyDescent="0.25">
      <c r="A22" s="19" t="s">
        <v>38</v>
      </c>
      <c r="B22" s="2"/>
      <c r="C22" s="2"/>
      <c r="D22" s="2"/>
      <c r="E22" s="2"/>
      <c r="F22" s="2"/>
      <c r="G22" s="134">
        <f t="shared" si="0"/>
        <v>0</v>
      </c>
      <c r="H22" s="134">
        <f t="shared" si="1"/>
        <v>0</v>
      </c>
      <c r="I22" s="134">
        <f t="shared" si="1"/>
        <v>0</v>
      </c>
      <c r="J22" s="134">
        <f t="shared" si="2"/>
        <v>0</v>
      </c>
      <c r="K22" s="7"/>
    </row>
    <row r="23" spans="1:11" x14ac:dyDescent="0.25">
      <c r="A23" s="19" t="s">
        <v>39</v>
      </c>
      <c r="B23" s="2"/>
      <c r="C23" s="2"/>
      <c r="D23" s="2"/>
      <c r="E23" s="2"/>
      <c r="F23" s="2"/>
      <c r="G23" s="134">
        <f t="shared" si="0"/>
        <v>0</v>
      </c>
      <c r="H23" s="134">
        <f t="shared" si="1"/>
        <v>0</v>
      </c>
      <c r="I23" s="134">
        <f t="shared" si="1"/>
        <v>0</v>
      </c>
      <c r="J23" s="134">
        <f t="shared" si="2"/>
        <v>0</v>
      </c>
      <c r="K23" s="7"/>
    </row>
    <row r="24" spans="1:11" x14ac:dyDescent="0.25">
      <c r="A24" s="19" t="s">
        <v>40</v>
      </c>
      <c r="B24" s="2"/>
      <c r="C24" s="2"/>
      <c r="D24" s="2"/>
      <c r="E24" s="2"/>
      <c r="F24" s="2"/>
      <c r="G24" s="134">
        <f t="shared" si="0"/>
        <v>0</v>
      </c>
      <c r="H24" s="134">
        <f t="shared" si="1"/>
        <v>0</v>
      </c>
      <c r="I24" s="134">
        <f t="shared" si="1"/>
        <v>0</v>
      </c>
      <c r="J24" s="134">
        <f t="shared" si="2"/>
        <v>0</v>
      </c>
      <c r="K24" s="7"/>
    </row>
    <row r="25" spans="1:11" x14ac:dyDescent="0.25">
      <c r="A25" s="19" t="s">
        <v>41</v>
      </c>
      <c r="B25" s="2"/>
      <c r="C25" s="2"/>
      <c r="D25" s="2"/>
      <c r="E25" s="2"/>
      <c r="F25" s="2"/>
      <c r="G25" s="134">
        <f t="shared" si="0"/>
        <v>0</v>
      </c>
      <c r="H25" s="134">
        <f t="shared" si="1"/>
        <v>0</v>
      </c>
      <c r="I25" s="134">
        <f t="shared" si="1"/>
        <v>0</v>
      </c>
      <c r="J25" s="134">
        <f t="shared" si="2"/>
        <v>0</v>
      </c>
      <c r="K25" s="7"/>
    </row>
    <row r="26" spans="1:11" x14ac:dyDescent="0.25">
      <c r="A26" s="19" t="s">
        <v>42</v>
      </c>
      <c r="B26" s="2"/>
      <c r="C26" s="2"/>
      <c r="D26" s="2"/>
      <c r="E26" s="2"/>
      <c r="F26" s="2"/>
      <c r="G26" s="134">
        <f t="shared" si="0"/>
        <v>0</v>
      </c>
      <c r="H26" s="134">
        <f t="shared" si="1"/>
        <v>0</v>
      </c>
      <c r="I26" s="134">
        <f t="shared" si="1"/>
        <v>0</v>
      </c>
      <c r="J26" s="134">
        <f t="shared" si="2"/>
        <v>0</v>
      </c>
      <c r="K26" s="7"/>
    </row>
    <row r="27" spans="1:11" x14ac:dyDescent="0.25">
      <c r="A27" s="19" t="s">
        <v>43</v>
      </c>
      <c r="B27" s="2"/>
      <c r="C27" s="2"/>
      <c r="D27" s="2"/>
      <c r="E27" s="2"/>
      <c r="F27" s="2"/>
      <c r="G27" s="134">
        <f t="shared" si="0"/>
        <v>0</v>
      </c>
      <c r="H27" s="134">
        <f t="shared" si="1"/>
        <v>0</v>
      </c>
      <c r="I27" s="134">
        <f t="shared" si="1"/>
        <v>0</v>
      </c>
      <c r="J27" s="134">
        <f t="shared" si="2"/>
        <v>0</v>
      </c>
      <c r="K27" s="7"/>
    </row>
    <row r="28" spans="1:11" x14ac:dyDescent="0.25">
      <c r="A28" s="19" t="s">
        <v>44</v>
      </c>
      <c r="B28" s="2"/>
      <c r="C28" s="2"/>
      <c r="D28" s="2"/>
      <c r="E28" s="2"/>
      <c r="F28" s="2"/>
      <c r="G28" s="134">
        <f>IFERROR(C28/B28,0)</f>
        <v>0</v>
      </c>
      <c r="H28" s="134">
        <f t="shared" ref="H28:I31" si="3">IFERROR(E28/D28,0)</f>
        <v>0</v>
      </c>
      <c r="I28" s="134">
        <f t="shared" si="3"/>
        <v>0</v>
      </c>
      <c r="J28" s="134">
        <f>IFERROR(F28/B28,0)</f>
        <v>0</v>
      </c>
      <c r="K28" s="7"/>
    </row>
    <row r="29" spans="1:11" x14ac:dyDescent="0.25">
      <c r="A29" s="19" t="s">
        <v>45</v>
      </c>
      <c r="B29" s="2">
        <v>30</v>
      </c>
      <c r="C29" s="2">
        <v>10</v>
      </c>
      <c r="D29" s="2">
        <v>12</v>
      </c>
      <c r="E29" s="2">
        <v>10</v>
      </c>
      <c r="F29" s="2">
        <v>9</v>
      </c>
      <c r="G29" s="134">
        <f>IFERROR(C29/B29,0)</f>
        <v>0.33333333333333331</v>
      </c>
      <c r="H29" s="134">
        <f t="shared" si="3"/>
        <v>0.83333333333333337</v>
      </c>
      <c r="I29" s="134">
        <f t="shared" si="3"/>
        <v>0.9</v>
      </c>
      <c r="J29" s="134">
        <f>IFERROR(F29/B29,0)</f>
        <v>0.3</v>
      </c>
      <c r="K29" s="7"/>
    </row>
    <row r="30" spans="1:11" ht="31.5" x14ac:dyDescent="0.25">
      <c r="A30" s="40" t="s">
        <v>46</v>
      </c>
      <c r="B30" s="52">
        <v>40</v>
      </c>
      <c r="C30" s="52">
        <v>15</v>
      </c>
      <c r="D30" s="52">
        <v>16</v>
      </c>
      <c r="E30" s="52">
        <v>16</v>
      </c>
      <c r="F30" s="52">
        <v>15</v>
      </c>
      <c r="G30" s="134">
        <f>IFERROR(C30/B30,0)</f>
        <v>0.375</v>
      </c>
      <c r="H30" s="134">
        <f t="shared" si="3"/>
        <v>1</v>
      </c>
      <c r="I30" s="134">
        <f t="shared" si="3"/>
        <v>0.9375</v>
      </c>
      <c r="J30" s="134">
        <f>IFERROR(F30/B30,0)</f>
        <v>0.375</v>
      </c>
    </row>
    <row r="31" spans="1:11" x14ac:dyDescent="0.25">
      <c r="A31" s="132" t="s">
        <v>56</v>
      </c>
      <c r="B31" s="50">
        <f>SUM(B4:B30)</f>
        <v>1082</v>
      </c>
      <c r="C31" s="50">
        <f>SUM(C4:C30)</f>
        <v>728</v>
      </c>
      <c r="D31" s="50">
        <f>SUM(D4:D30)</f>
        <v>723</v>
      </c>
      <c r="E31" s="50">
        <f>SUM(E4:E30)</f>
        <v>620</v>
      </c>
      <c r="F31" s="50">
        <f>SUM(F4:F30)</f>
        <v>591</v>
      </c>
      <c r="G31" s="134">
        <f>IFERROR(C31/B31,0)</f>
        <v>0.67282809611829941</v>
      </c>
      <c r="H31" s="134">
        <f t="shared" si="3"/>
        <v>0.85753803596127243</v>
      </c>
      <c r="I31" s="134">
        <f t="shared" si="3"/>
        <v>0.95322580645161292</v>
      </c>
      <c r="J31" s="134">
        <f>IFERROR(F31/B31,0)</f>
        <v>0.54621072088724587</v>
      </c>
    </row>
    <row r="32" spans="1:11" x14ac:dyDescent="0.25">
      <c r="A32" s="41"/>
      <c r="B32" s="7"/>
      <c r="C32" s="7"/>
      <c r="D32" s="7"/>
      <c r="E32" s="7"/>
      <c r="F32" s="7"/>
      <c r="G32" s="7"/>
      <c r="H32" s="7"/>
      <c r="J32" s="7"/>
    </row>
    <row r="33" spans="1:10" ht="16.5" thickBot="1" x14ac:dyDescent="0.3">
      <c r="A33" s="518" t="s">
        <v>55</v>
      </c>
      <c r="B33" s="519"/>
      <c r="C33" s="519"/>
      <c r="D33" s="519"/>
      <c r="E33" s="519"/>
      <c r="F33" s="519"/>
      <c r="G33" s="519"/>
      <c r="H33" s="519"/>
      <c r="I33" s="519"/>
      <c r="J33" s="519"/>
    </row>
    <row r="34" spans="1:10" ht="32.25" thickBot="1" x14ac:dyDescent="0.3">
      <c r="A34" s="77" t="s">
        <v>68</v>
      </c>
      <c r="B34" s="78" t="s">
        <v>59</v>
      </c>
      <c r="C34" s="78" t="s">
        <v>60</v>
      </c>
      <c r="D34" s="79" t="s">
        <v>61</v>
      </c>
      <c r="E34" s="79" t="s">
        <v>62</v>
      </c>
      <c r="F34" s="79" t="s">
        <v>63</v>
      </c>
      <c r="G34" s="94" t="s">
        <v>64</v>
      </c>
      <c r="H34" s="94" t="s">
        <v>65</v>
      </c>
      <c r="I34" s="94" t="s">
        <v>66</v>
      </c>
      <c r="J34" s="95" t="s">
        <v>67</v>
      </c>
    </row>
    <row r="35" spans="1:10" ht="31.5" x14ac:dyDescent="0.25">
      <c r="A35" s="75" t="s">
        <v>20</v>
      </c>
      <c r="B35" s="76"/>
      <c r="C35" s="76">
        <v>6</v>
      </c>
      <c r="D35" s="76"/>
      <c r="E35" s="76"/>
      <c r="F35" s="76"/>
      <c r="G35" s="133">
        <f>IFERROR(C35/B35,0)</f>
        <v>0</v>
      </c>
      <c r="H35" s="133">
        <f>IFERROR(E35/D35,0)</f>
        <v>0</v>
      </c>
      <c r="I35" s="133">
        <f>IFERROR(F35/E35,0)</f>
        <v>0</v>
      </c>
      <c r="J35" s="133">
        <f>IFERROR(F35/B35,0)</f>
        <v>0</v>
      </c>
    </row>
    <row r="36" spans="1:10" x14ac:dyDescent="0.25">
      <c r="A36" s="19" t="s">
        <v>21</v>
      </c>
      <c r="B36" s="2">
        <v>20</v>
      </c>
      <c r="C36" s="2">
        <v>7</v>
      </c>
      <c r="D36" s="2">
        <v>5</v>
      </c>
      <c r="E36" s="2">
        <v>5</v>
      </c>
      <c r="F36" s="2">
        <v>4</v>
      </c>
      <c r="G36" s="134">
        <f t="shared" ref="G36:G60" si="4">IFERROR(C36/B36,0)</f>
        <v>0.35</v>
      </c>
      <c r="H36" s="134">
        <f t="shared" ref="H36:I51" si="5">IFERROR(E36/D36,0)</f>
        <v>1</v>
      </c>
      <c r="I36" s="134">
        <f t="shared" si="5"/>
        <v>0.8</v>
      </c>
      <c r="J36" s="134">
        <f t="shared" ref="J36:J60" si="6">IFERROR(F36/B36,0)</f>
        <v>0.2</v>
      </c>
    </row>
    <row r="37" spans="1:10" x14ac:dyDescent="0.25">
      <c r="A37" s="19" t="s">
        <v>22</v>
      </c>
      <c r="B37" s="2"/>
      <c r="C37" s="2"/>
      <c r="D37" s="2"/>
      <c r="E37" s="2"/>
      <c r="F37" s="2"/>
      <c r="G37" s="134">
        <f t="shared" si="4"/>
        <v>0</v>
      </c>
      <c r="H37" s="134">
        <f t="shared" si="5"/>
        <v>0</v>
      </c>
      <c r="I37" s="134">
        <f t="shared" si="5"/>
        <v>0</v>
      </c>
      <c r="J37" s="134">
        <f t="shared" si="6"/>
        <v>0</v>
      </c>
    </row>
    <row r="38" spans="1:10" ht="31.5" x14ac:dyDescent="0.25">
      <c r="A38" s="19" t="s">
        <v>23</v>
      </c>
      <c r="B38" s="2">
        <v>120</v>
      </c>
      <c r="C38" s="2">
        <v>29</v>
      </c>
      <c r="D38" s="2">
        <v>28</v>
      </c>
      <c r="E38" s="2">
        <v>26</v>
      </c>
      <c r="F38" s="2">
        <v>21</v>
      </c>
      <c r="G38" s="134">
        <f t="shared" si="4"/>
        <v>0.24166666666666667</v>
      </c>
      <c r="H38" s="134">
        <f t="shared" si="5"/>
        <v>0.9285714285714286</v>
      </c>
      <c r="I38" s="134">
        <f t="shared" si="5"/>
        <v>0.80769230769230771</v>
      </c>
      <c r="J38" s="134">
        <f t="shared" si="6"/>
        <v>0.17499999999999999</v>
      </c>
    </row>
    <row r="39" spans="1:10" x14ac:dyDescent="0.25">
      <c r="A39" s="19" t="s">
        <v>24</v>
      </c>
      <c r="B39" s="2">
        <v>30</v>
      </c>
      <c r="C39" s="2">
        <v>4</v>
      </c>
      <c r="D39" s="2">
        <v>4</v>
      </c>
      <c r="E39" s="2">
        <v>3</v>
      </c>
      <c r="F39" s="2">
        <v>1</v>
      </c>
      <c r="G39" s="134">
        <f t="shared" si="4"/>
        <v>0.13333333333333333</v>
      </c>
      <c r="H39" s="134">
        <f t="shared" si="5"/>
        <v>0.75</v>
      </c>
      <c r="I39" s="134">
        <f t="shared" si="5"/>
        <v>0.33333333333333331</v>
      </c>
      <c r="J39" s="134">
        <f t="shared" si="6"/>
        <v>3.3333333333333333E-2</v>
      </c>
    </row>
    <row r="40" spans="1:10" x14ac:dyDescent="0.25">
      <c r="A40" s="19" t="s">
        <v>25</v>
      </c>
      <c r="B40" s="2"/>
      <c r="C40" s="2"/>
      <c r="D40" s="2"/>
      <c r="E40" s="2"/>
      <c r="F40" s="2"/>
      <c r="G40" s="134">
        <f t="shared" si="4"/>
        <v>0</v>
      </c>
      <c r="H40" s="134">
        <f t="shared" si="5"/>
        <v>0</v>
      </c>
      <c r="I40" s="134">
        <f t="shared" si="5"/>
        <v>0</v>
      </c>
      <c r="J40" s="134">
        <f t="shared" si="6"/>
        <v>0</v>
      </c>
    </row>
    <row r="41" spans="1:10" x14ac:dyDescent="0.25">
      <c r="A41" s="19" t="s">
        <v>26</v>
      </c>
      <c r="B41" s="2">
        <v>100</v>
      </c>
      <c r="C41" s="2">
        <v>27</v>
      </c>
      <c r="D41" s="2">
        <v>27</v>
      </c>
      <c r="E41" s="2">
        <v>24</v>
      </c>
      <c r="F41" s="2">
        <v>21</v>
      </c>
      <c r="G41" s="134">
        <f t="shared" si="4"/>
        <v>0.27</v>
      </c>
      <c r="H41" s="134">
        <f t="shared" si="5"/>
        <v>0.88888888888888884</v>
      </c>
      <c r="I41" s="134">
        <f t="shared" si="5"/>
        <v>0.875</v>
      </c>
      <c r="J41" s="134">
        <f t="shared" si="6"/>
        <v>0.21</v>
      </c>
    </row>
    <row r="42" spans="1:10" x14ac:dyDescent="0.25">
      <c r="A42" s="19" t="s">
        <v>27</v>
      </c>
      <c r="B42" s="2"/>
      <c r="C42" s="2"/>
      <c r="D42" s="2"/>
      <c r="E42" s="2"/>
      <c r="F42" s="2"/>
      <c r="G42" s="134">
        <f t="shared" si="4"/>
        <v>0</v>
      </c>
      <c r="H42" s="134">
        <f t="shared" si="5"/>
        <v>0</v>
      </c>
      <c r="I42" s="134">
        <f t="shared" si="5"/>
        <v>0</v>
      </c>
      <c r="J42" s="134">
        <f t="shared" si="6"/>
        <v>0</v>
      </c>
    </row>
    <row r="43" spans="1:10" x14ac:dyDescent="0.25">
      <c r="A43" s="19" t="s">
        <v>28</v>
      </c>
      <c r="B43" s="52"/>
      <c r="C43" s="52"/>
      <c r="D43" s="52"/>
      <c r="E43" s="52"/>
      <c r="F43" s="52"/>
      <c r="G43" s="134">
        <f t="shared" si="4"/>
        <v>0</v>
      </c>
      <c r="H43" s="134">
        <f t="shared" si="5"/>
        <v>0</v>
      </c>
      <c r="I43" s="134">
        <f t="shared" si="5"/>
        <v>0</v>
      </c>
      <c r="J43" s="134">
        <f t="shared" si="6"/>
        <v>0</v>
      </c>
    </row>
    <row r="44" spans="1:10" ht="31.5" x14ac:dyDescent="0.25">
      <c r="A44" s="19" t="s">
        <v>29</v>
      </c>
      <c r="B44" s="40"/>
      <c r="C44" s="40"/>
      <c r="D44" s="52"/>
      <c r="E44" s="52"/>
      <c r="F44" s="52"/>
      <c r="G44" s="134">
        <f t="shared" si="4"/>
        <v>0</v>
      </c>
      <c r="H44" s="134">
        <f t="shared" si="5"/>
        <v>0</v>
      </c>
      <c r="I44" s="134">
        <f t="shared" si="5"/>
        <v>0</v>
      </c>
      <c r="J44" s="134">
        <f t="shared" si="6"/>
        <v>0</v>
      </c>
    </row>
    <row r="45" spans="1:10" x14ac:dyDescent="0.25">
      <c r="A45" s="19" t="s">
        <v>30</v>
      </c>
      <c r="B45" s="2"/>
      <c r="C45" s="2"/>
      <c r="D45" s="2"/>
      <c r="E45" s="2"/>
      <c r="F45" s="2"/>
      <c r="G45" s="134">
        <f t="shared" si="4"/>
        <v>0</v>
      </c>
      <c r="H45" s="134">
        <f t="shared" si="5"/>
        <v>0</v>
      </c>
      <c r="I45" s="134">
        <f t="shared" si="5"/>
        <v>0</v>
      </c>
      <c r="J45" s="134">
        <f t="shared" si="6"/>
        <v>0</v>
      </c>
    </row>
    <row r="46" spans="1:10" ht="47.25" x14ac:dyDescent="0.25">
      <c r="A46" s="19" t="s">
        <v>31</v>
      </c>
      <c r="B46" s="2"/>
      <c r="C46" s="2"/>
      <c r="D46" s="2"/>
      <c r="E46" s="2"/>
      <c r="F46" s="2"/>
      <c r="G46" s="134">
        <f t="shared" si="4"/>
        <v>0</v>
      </c>
      <c r="H46" s="134">
        <f t="shared" si="5"/>
        <v>0</v>
      </c>
      <c r="I46" s="134">
        <f t="shared" si="5"/>
        <v>0</v>
      </c>
      <c r="J46" s="134">
        <f t="shared" si="6"/>
        <v>0</v>
      </c>
    </row>
    <row r="47" spans="1:10" x14ac:dyDescent="0.25">
      <c r="A47" s="19" t="s">
        <v>32</v>
      </c>
      <c r="B47" s="2"/>
      <c r="C47" s="2"/>
      <c r="D47" s="2"/>
      <c r="E47" s="2"/>
      <c r="F47" s="2"/>
      <c r="G47" s="134">
        <f t="shared" si="4"/>
        <v>0</v>
      </c>
      <c r="H47" s="134">
        <f t="shared" si="5"/>
        <v>0</v>
      </c>
      <c r="I47" s="134">
        <f t="shared" si="5"/>
        <v>0</v>
      </c>
      <c r="J47" s="134">
        <f t="shared" si="6"/>
        <v>0</v>
      </c>
    </row>
    <row r="48" spans="1:10" x14ac:dyDescent="0.25">
      <c r="A48" s="19" t="s">
        <v>33</v>
      </c>
      <c r="B48" s="2"/>
      <c r="C48" s="2"/>
      <c r="D48" s="2"/>
      <c r="E48" s="2"/>
      <c r="F48" s="2"/>
      <c r="G48" s="134">
        <f t="shared" si="4"/>
        <v>0</v>
      </c>
      <c r="H48" s="134">
        <f t="shared" si="5"/>
        <v>0</v>
      </c>
      <c r="I48" s="134">
        <f t="shared" si="5"/>
        <v>0</v>
      </c>
      <c r="J48" s="134">
        <f t="shared" si="6"/>
        <v>0</v>
      </c>
    </row>
    <row r="49" spans="1:10" x14ac:dyDescent="0.25">
      <c r="A49" s="19" t="s">
        <v>34</v>
      </c>
      <c r="B49" s="2"/>
      <c r="C49" s="2"/>
      <c r="D49" s="2"/>
      <c r="E49" s="2"/>
      <c r="F49" s="2"/>
      <c r="G49" s="134">
        <f t="shared" si="4"/>
        <v>0</v>
      </c>
      <c r="H49" s="134">
        <f t="shared" si="5"/>
        <v>0</v>
      </c>
      <c r="I49" s="134">
        <f t="shared" si="5"/>
        <v>0</v>
      </c>
      <c r="J49" s="134">
        <f t="shared" si="6"/>
        <v>0</v>
      </c>
    </row>
    <row r="50" spans="1:10" x14ac:dyDescent="0.25">
      <c r="A50" s="19" t="s">
        <v>35</v>
      </c>
      <c r="B50" s="2"/>
      <c r="C50" s="2"/>
      <c r="D50" s="2"/>
      <c r="E50" s="2"/>
      <c r="F50" s="2"/>
      <c r="G50" s="134">
        <f t="shared" si="4"/>
        <v>0</v>
      </c>
      <c r="H50" s="134">
        <f t="shared" si="5"/>
        <v>0</v>
      </c>
      <c r="I50" s="134">
        <f t="shared" si="5"/>
        <v>0</v>
      </c>
      <c r="J50" s="134">
        <f t="shared" si="6"/>
        <v>0</v>
      </c>
    </row>
    <row r="51" spans="1:10" x14ac:dyDescent="0.25">
      <c r="A51" s="19" t="s">
        <v>36</v>
      </c>
      <c r="B51" s="2"/>
      <c r="C51" s="2"/>
      <c r="D51" s="2"/>
      <c r="E51" s="2"/>
      <c r="F51" s="2"/>
      <c r="G51" s="134">
        <f t="shared" si="4"/>
        <v>0</v>
      </c>
      <c r="H51" s="134">
        <f t="shared" si="5"/>
        <v>0</v>
      </c>
      <c r="I51" s="134">
        <f t="shared" si="5"/>
        <v>0</v>
      </c>
      <c r="J51" s="134">
        <f t="shared" si="6"/>
        <v>0</v>
      </c>
    </row>
    <row r="52" spans="1:10" x14ac:dyDescent="0.25">
      <c r="A52" s="19" t="s">
        <v>37</v>
      </c>
      <c r="B52" s="2"/>
      <c r="C52" s="2"/>
      <c r="D52" s="2"/>
      <c r="E52" s="2"/>
      <c r="F52" s="2"/>
      <c r="G52" s="134">
        <f t="shared" si="4"/>
        <v>0</v>
      </c>
      <c r="H52" s="134">
        <f t="shared" ref="H52:I60" si="7">IFERROR(E52/D52,0)</f>
        <v>0</v>
      </c>
      <c r="I52" s="134">
        <f t="shared" si="7"/>
        <v>0</v>
      </c>
      <c r="J52" s="134">
        <f t="shared" si="6"/>
        <v>0</v>
      </c>
    </row>
    <row r="53" spans="1:10" x14ac:dyDescent="0.25">
      <c r="A53" s="19" t="s">
        <v>38</v>
      </c>
      <c r="B53" s="2"/>
      <c r="C53" s="2"/>
      <c r="D53" s="2"/>
      <c r="E53" s="2"/>
      <c r="F53" s="2"/>
      <c r="G53" s="134">
        <f t="shared" si="4"/>
        <v>0</v>
      </c>
      <c r="H53" s="134">
        <f t="shared" si="7"/>
        <v>0</v>
      </c>
      <c r="I53" s="134">
        <f t="shared" si="7"/>
        <v>0</v>
      </c>
      <c r="J53" s="134">
        <f t="shared" si="6"/>
        <v>0</v>
      </c>
    </row>
    <row r="54" spans="1:10" x14ac:dyDescent="0.25">
      <c r="A54" s="19" t="s">
        <v>39</v>
      </c>
      <c r="B54" s="2"/>
      <c r="C54" s="2"/>
      <c r="D54" s="2"/>
      <c r="E54" s="2"/>
      <c r="F54" s="2"/>
      <c r="G54" s="134">
        <f t="shared" si="4"/>
        <v>0</v>
      </c>
      <c r="H54" s="134">
        <f t="shared" si="7"/>
        <v>0</v>
      </c>
      <c r="I54" s="134">
        <f t="shared" si="7"/>
        <v>0</v>
      </c>
      <c r="J54" s="134">
        <f t="shared" si="6"/>
        <v>0</v>
      </c>
    </row>
    <row r="55" spans="1:10" x14ac:dyDescent="0.25">
      <c r="A55" s="19" t="s">
        <v>40</v>
      </c>
      <c r="B55" s="2"/>
      <c r="C55" s="2"/>
      <c r="D55" s="2"/>
      <c r="E55" s="2"/>
      <c r="F55" s="2"/>
      <c r="G55" s="134">
        <f t="shared" si="4"/>
        <v>0</v>
      </c>
      <c r="H55" s="134">
        <f t="shared" si="7"/>
        <v>0</v>
      </c>
      <c r="I55" s="134">
        <f t="shared" si="7"/>
        <v>0</v>
      </c>
      <c r="J55" s="134">
        <f t="shared" si="6"/>
        <v>0</v>
      </c>
    </row>
    <row r="56" spans="1:10" x14ac:dyDescent="0.25">
      <c r="A56" s="19" t="s">
        <v>41</v>
      </c>
      <c r="B56" s="2"/>
      <c r="C56" s="2"/>
      <c r="D56" s="2"/>
      <c r="E56" s="2"/>
      <c r="F56" s="2"/>
      <c r="G56" s="134">
        <f t="shared" si="4"/>
        <v>0</v>
      </c>
      <c r="H56" s="134">
        <f t="shared" si="7"/>
        <v>0</v>
      </c>
      <c r="I56" s="134">
        <f t="shared" si="7"/>
        <v>0</v>
      </c>
      <c r="J56" s="134">
        <f t="shared" si="6"/>
        <v>0</v>
      </c>
    </row>
    <row r="57" spans="1:10" x14ac:dyDescent="0.25">
      <c r="A57" s="19" t="s">
        <v>42</v>
      </c>
      <c r="B57" s="2"/>
      <c r="C57" s="2"/>
      <c r="D57" s="2"/>
      <c r="E57" s="2"/>
      <c r="F57" s="2"/>
      <c r="G57" s="134">
        <f t="shared" si="4"/>
        <v>0</v>
      </c>
      <c r="H57" s="134">
        <f t="shared" si="7"/>
        <v>0</v>
      </c>
      <c r="I57" s="134">
        <f t="shared" si="7"/>
        <v>0</v>
      </c>
      <c r="J57" s="134">
        <f t="shared" si="6"/>
        <v>0</v>
      </c>
    </row>
    <row r="58" spans="1:10" x14ac:dyDescent="0.25">
      <c r="A58" s="19" t="s">
        <v>43</v>
      </c>
      <c r="B58" s="2"/>
      <c r="C58" s="2"/>
      <c r="D58" s="2"/>
      <c r="E58" s="2"/>
      <c r="F58" s="2"/>
      <c r="G58" s="134">
        <f t="shared" si="4"/>
        <v>0</v>
      </c>
      <c r="H58" s="134">
        <f t="shared" si="7"/>
        <v>0</v>
      </c>
      <c r="I58" s="134">
        <f t="shared" si="7"/>
        <v>0</v>
      </c>
      <c r="J58" s="134">
        <f t="shared" si="6"/>
        <v>0</v>
      </c>
    </row>
    <row r="59" spans="1:10" x14ac:dyDescent="0.25">
      <c r="A59" s="19" t="s">
        <v>44</v>
      </c>
      <c r="B59" s="2"/>
      <c r="C59" s="2"/>
      <c r="D59" s="2"/>
      <c r="E59" s="2"/>
      <c r="F59" s="2"/>
      <c r="G59" s="134">
        <f t="shared" si="4"/>
        <v>0</v>
      </c>
      <c r="H59" s="134">
        <f t="shared" si="7"/>
        <v>0</v>
      </c>
      <c r="I59" s="134">
        <f t="shared" si="7"/>
        <v>0</v>
      </c>
      <c r="J59" s="134">
        <f t="shared" si="6"/>
        <v>0</v>
      </c>
    </row>
    <row r="60" spans="1:10" x14ac:dyDescent="0.25">
      <c r="A60" s="19" t="s">
        <v>45</v>
      </c>
      <c r="B60" s="2"/>
      <c r="C60" s="2"/>
      <c r="D60" s="2"/>
      <c r="E60" s="2"/>
      <c r="F60" s="2"/>
      <c r="G60" s="134">
        <f t="shared" si="4"/>
        <v>0</v>
      </c>
      <c r="H60" s="134">
        <f t="shared" si="7"/>
        <v>0</v>
      </c>
      <c r="I60" s="134">
        <f t="shared" si="7"/>
        <v>0</v>
      </c>
      <c r="J60" s="134">
        <f t="shared" si="6"/>
        <v>0</v>
      </c>
    </row>
    <row r="61" spans="1:10" ht="31.5" x14ac:dyDescent="0.25">
      <c r="A61" s="40" t="s">
        <v>46</v>
      </c>
      <c r="B61" s="52"/>
      <c r="C61" s="52"/>
      <c r="D61" s="52"/>
      <c r="E61" s="52"/>
      <c r="F61" s="52"/>
      <c r="G61" s="134">
        <f>IFERROR(C61/B61,0)</f>
        <v>0</v>
      </c>
      <c r="H61" s="134">
        <f>IFERROR(E61/D61,0)</f>
        <v>0</v>
      </c>
      <c r="I61" s="134">
        <f>IFERROR(F61/E61,0)</f>
        <v>0</v>
      </c>
      <c r="J61" s="134">
        <f>IFERROR(F61/B61,0)</f>
        <v>0</v>
      </c>
    </row>
    <row r="62" spans="1:10" x14ac:dyDescent="0.25">
      <c r="A62" s="132" t="s">
        <v>56</v>
      </c>
      <c r="B62" s="50">
        <f>SUM(B35:B61)</f>
        <v>270</v>
      </c>
      <c r="C62" s="50">
        <f>SUM(C35:C61)</f>
        <v>73</v>
      </c>
      <c r="D62" s="50">
        <f>SUM(D35:D61)</f>
        <v>64</v>
      </c>
      <c r="E62" s="50">
        <f>SUM(E35:E61)</f>
        <v>58</v>
      </c>
      <c r="F62" s="50">
        <f>SUM(F35:F61)</f>
        <v>47</v>
      </c>
      <c r="G62" s="134">
        <f>IFERROR(C62/B62,0)</f>
        <v>0.27037037037037037</v>
      </c>
      <c r="H62" s="134">
        <f>IFERROR(E62/D62,0)</f>
        <v>0.90625</v>
      </c>
      <c r="I62" s="134">
        <f>IFERROR(F62/E62,0)</f>
        <v>0.81034482758620685</v>
      </c>
      <c r="J62" s="134">
        <f>IFERROR(F62/B62,0)</f>
        <v>0.17407407407407408</v>
      </c>
    </row>
    <row r="63" spans="1:10" x14ac:dyDescent="0.25">
      <c r="J63" s="7"/>
    </row>
    <row r="64" spans="1:10" ht="16.5" thickBot="1" x14ac:dyDescent="0.3">
      <c r="A64" s="521" t="s">
        <v>125</v>
      </c>
      <c r="B64" s="522"/>
      <c r="C64" s="522"/>
      <c r="D64" s="522"/>
      <c r="E64" s="523"/>
    </row>
    <row r="65" spans="1:9" ht="63.75" thickBot="1" x14ac:dyDescent="0.3">
      <c r="A65" s="89" t="s">
        <v>68</v>
      </c>
      <c r="B65" s="90" t="s">
        <v>60</v>
      </c>
      <c r="C65" s="91" t="s">
        <v>61</v>
      </c>
      <c r="D65" s="91" t="s">
        <v>62</v>
      </c>
      <c r="E65" s="91" t="s">
        <v>63</v>
      </c>
      <c r="F65" s="92" t="s">
        <v>144</v>
      </c>
      <c r="G65" s="92" t="s">
        <v>145</v>
      </c>
      <c r="H65" s="92" t="s">
        <v>146</v>
      </c>
      <c r="I65" s="93" t="s">
        <v>147</v>
      </c>
    </row>
    <row r="66" spans="1:9" ht="31.5" x14ac:dyDescent="0.25">
      <c r="A66" s="75" t="s">
        <v>20</v>
      </c>
      <c r="B66" s="302">
        <v>95</v>
      </c>
      <c r="C66" s="302">
        <v>94</v>
      </c>
      <c r="D66" s="302">
        <v>86</v>
      </c>
      <c r="E66" s="302">
        <v>85</v>
      </c>
      <c r="F66" s="135">
        <f>+IFERROR(B66/(C4+C35),0)*100</f>
        <v>78.512396694214885</v>
      </c>
      <c r="G66" s="135">
        <f>+IFERROR(C66/(D4+D35),0)*100</f>
        <v>82.456140350877192</v>
      </c>
      <c r="H66" s="135">
        <f>+IFERROR(D66/(E4+E35),0)*100</f>
        <v>91.489361702127653</v>
      </c>
      <c r="I66" s="135">
        <f>+IFERROR(E66/(F4+F35),0)*100</f>
        <v>91.397849462365585</v>
      </c>
    </row>
    <row r="67" spans="1:9" x14ac:dyDescent="0.25">
      <c r="A67" s="19" t="s">
        <v>21</v>
      </c>
      <c r="B67" s="302">
        <v>37</v>
      </c>
      <c r="C67" s="302">
        <v>37</v>
      </c>
      <c r="D67" s="302">
        <v>30</v>
      </c>
      <c r="E67" s="302">
        <v>28</v>
      </c>
      <c r="F67" s="136">
        <f t="shared" ref="F67:I82" si="8">+IFERROR(B67/(C5+C36),0)*100</f>
        <v>56.92307692307692</v>
      </c>
      <c r="G67" s="136">
        <f t="shared" si="8"/>
        <v>58.730158730158735</v>
      </c>
      <c r="H67" s="136">
        <f t="shared" si="8"/>
        <v>58.82352941176471</v>
      </c>
      <c r="I67" s="136">
        <f t="shared" si="8"/>
        <v>63.636363636363633</v>
      </c>
    </row>
    <row r="68" spans="1:9" x14ac:dyDescent="0.25">
      <c r="A68" s="19" t="s">
        <v>22</v>
      </c>
      <c r="B68" s="2"/>
      <c r="C68" s="2"/>
      <c r="D68" s="2"/>
      <c r="E68" s="2"/>
      <c r="F68" s="136">
        <f t="shared" si="8"/>
        <v>0</v>
      </c>
      <c r="G68" s="136">
        <f t="shared" si="8"/>
        <v>0</v>
      </c>
      <c r="H68" s="136">
        <f t="shared" si="8"/>
        <v>0</v>
      </c>
      <c r="I68" s="136">
        <f t="shared" si="8"/>
        <v>0</v>
      </c>
    </row>
    <row r="69" spans="1:9" ht="31.5" x14ac:dyDescent="0.25">
      <c r="A69" s="19" t="s">
        <v>23</v>
      </c>
      <c r="B69" s="302">
        <v>164</v>
      </c>
      <c r="C69" s="302">
        <v>150</v>
      </c>
      <c r="D69" s="302">
        <v>142</v>
      </c>
      <c r="E69" s="302">
        <v>137</v>
      </c>
      <c r="F69" s="136">
        <f t="shared" si="8"/>
        <v>59.420289855072461</v>
      </c>
      <c r="G69" s="136">
        <f t="shared" si="8"/>
        <v>63.291139240506332</v>
      </c>
      <c r="H69" s="136">
        <f t="shared" si="8"/>
        <v>64.545454545454547</v>
      </c>
      <c r="I69" s="136">
        <f t="shared" si="8"/>
        <v>67.487684729064028</v>
      </c>
    </row>
    <row r="70" spans="1:9" x14ac:dyDescent="0.25">
      <c r="A70" s="19" t="s">
        <v>24</v>
      </c>
      <c r="B70" s="302">
        <v>13</v>
      </c>
      <c r="C70" s="302">
        <v>13</v>
      </c>
      <c r="D70" s="302">
        <v>13</v>
      </c>
      <c r="E70" s="302">
        <v>12</v>
      </c>
      <c r="F70" s="136">
        <f t="shared" si="8"/>
        <v>50</v>
      </c>
      <c r="G70" s="136">
        <f t="shared" si="8"/>
        <v>50</v>
      </c>
      <c r="H70" s="136">
        <f t="shared" si="8"/>
        <v>56.521739130434781</v>
      </c>
      <c r="I70" s="136">
        <f t="shared" si="8"/>
        <v>57.142857142857139</v>
      </c>
    </row>
    <row r="71" spans="1:9" x14ac:dyDescent="0.25">
      <c r="A71" s="19" t="s">
        <v>25</v>
      </c>
      <c r="B71" s="2"/>
      <c r="C71" s="2"/>
      <c r="D71" s="2"/>
      <c r="E71" s="2"/>
      <c r="F71" s="136">
        <f t="shared" si="8"/>
        <v>0</v>
      </c>
      <c r="G71" s="136">
        <f t="shared" si="8"/>
        <v>0</v>
      </c>
      <c r="H71" s="136">
        <f t="shared" si="8"/>
        <v>0</v>
      </c>
      <c r="I71" s="136">
        <f t="shared" si="8"/>
        <v>0</v>
      </c>
    </row>
    <row r="72" spans="1:9" x14ac:dyDescent="0.25">
      <c r="A72" s="19" t="s">
        <v>26</v>
      </c>
      <c r="B72" s="302">
        <v>56</v>
      </c>
      <c r="C72" s="302">
        <v>56</v>
      </c>
      <c r="D72" s="302">
        <v>51</v>
      </c>
      <c r="E72" s="302">
        <v>51</v>
      </c>
      <c r="F72" s="136">
        <f t="shared" si="8"/>
        <v>31.460674157303369</v>
      </c>
      <c r="G72" s="136">
        <f t="shared" si="8"/>
        <v>31.460674157303369</v>
      </c>
      <c r="H72" s="136">
        <f t="shared" si="8"/>
        <v>30.177514792899409</v>
      </c>
      <c r="I72" s="136">
        <f t="shared" si="8"/>
        <v>31.288343558282211</v>
      </c>
    </row>
    <row r="73" spans="1:9" x14ac:dyDescent="0.25">
      <c r="A73" s="19" t="s">
        <v>27</v>
      </c>
      <c r="B73" s="302">
        <v>59</v>
      </c>
      <c r="C73" s="302">
        <v>80</v>
      </c>
      <c r="D73" s="302">
        <v>58</v>
      </c>
      <c r="E73" s="302">
        <v>57</v>
      </c>
      <c r="F73" s="136">
        <f t="shared" si="8"/>
        <v>86.764705882352942</v>
      </c>
      <c r="G73" s="136">
        <f t="shared" si="8"/>
        <v>88.888888888888886</v>
      </c>
      <c r="H73" s="136">
        <f t="shared" si="8"/>
        <v>93.548387096774192</v>
      </c>
      <c r="I73" s="136">
        <f t="shared" si="8"/>
        <v>93.442622950819683</v>
      </c>
    </row>
    <row r="74" spans="1:9" x14ac:dyDescent="0.25">
      <c r="A74" s="19" t="s">
        <v>28</v>
      </c>
      <c r="B74" s="302">
        <v>20</v>
      </c>
      <c r="C74" s="302">
        <v>25</v>
      </c>
      <c r="D74" s="302">
        <v>18</v>
      </c>
      <c r="E74" s="302">
        <v>17</v>
      </c>
      <c r="F74" s="136">
        <f t="shared" si="8"/>
        <v>52.631578947368418</v>
      </c>
      <c r="G74" s="136">
        <f t="shared" si="8"/>
        <v>54.347826086956516</v>
      </c>
      <c r="H74" s="136">
        <f t="shared" si="8"/>
        <v>62.068965517241381</v>
      </c>
      <c r="I74" s="136">
        <f t="shared" si="8"/>
        <v>68</v>
      </c>
    </row>
    <row r="75" spans="1:9" ht="31.5" x14ac:dyDescent="0.25">
      <c r="A75" s="19" t="s">
        <v>29</v>
      </c>
      <c r="B75" s="302">
        <v>4</v>
      </c>
      <c r="C75" s="302">
        <v>5</v>
      </c>
      <c r="D75" s="302">
        <v>4</v>
      </c>
      <c r="E75" s="302">
        <v>4</v>
      </c>
      <c r="F75" s="136">
        <f t="shared" si="8"/>
        <v>100</v>
      </c>
      <c r="G75" s="136">
        <f t="shared" si="8"/>
        <v>100</v>
      </c>
      <c r="H75" s="136">
        <f t="shared" si="8"/>
        <v>100</v>
      </c>
      <c r="I75" s="136">
        <f t="shared" si="8"/>
        <v>100</v>
      </c>
    </row>
    <row r="76" spans="1:9" x14ac:dyDescent="0.25">
      <c r="A76" s="19" t="s">
        <v>30</v>
      </c>
      <c r="B76" s="2"/>
      <c r="C76" s="2"/>
      <c r="D76" s="2"/>
      <c r="E76" s="2"/>
      <c r="F76" s="136">
        <f t="shared" si="8"/>
        <v>0</v>
      </c>
      <c r="G76" s="136">
        <f t="shared" si="8"/>
        <v>0</v>
      </c>
      <c r="H76" s="136">
        <f t="shared" si="8"/>
        <v>0</v>
      </c>
      <c r="I76" s="136">
        <f t="shared" si="8"/>
        <v>0</v>
      </c>
    </row>
    <row r="77" spans="1:9" ht="47.25" x14ac:dyDescent="0.25">
      <c r="A77" s="19" t="s">
        <v>31</v>
      </c>
      <c r="B77" s="2"/>
      <c r="C77" s="2"/>
      <c r="D77" s="2"/>
      <c r="E77" s="2"/>
      <c r="F77" s="136">
        <f t="shared" si="8"/>
        <v>0</v>
      </c>
      <c r="G77" s="136">
        <f t="shared" si="8"/>
        <v>0</v>
      </c>
      <c r="H77" s="136">
        <f t="shared" si="8"/>
        <v>0</v>
      </c>
      <c r="I77" s="136">
        <f t="shared" si="8"/>
        <v>0</v>
      </c>
    </row>
    <row r="78" spans="1:9" x14ac:dyDescent="0.25">
      <c r="A78" s="19" t="s">
        <v>32</v>
      </c>
      <c r="B78" s="2"/>
      <c r="C78" s="2"/>
      <c r="D78" s="2"/>
      <c r="E78" s="2"/>
      <c r="F78" s="136">
        <f t="shared" si="8"/>
        <v>0</v>
      </c>
      <c r="G78" s="136">
        <f t="shared" si="8"/>
        <v>0</v>
      </c>
      <c r="H78" s="136">
        <f t="shared" si="8"/>
        <v>0</v>
      </c>
      <c r="I78" s="136">
        <f t="shared" si="8"/>
        <v>0</v>
      </c>
    </row>
    <row r="79" spans="1:9" x14ac:dyDescent="0.25">
      <c r="A79" s="19" t="s">
        <v>33</v>
      </c>
      <c r="B79" s="2"/>
      <c r="C79" s="2"/>
      <c r="D79" s="2"/>
      <c r="E79" s="2"/>
      <c r="F79" s="136">
        <f t="shared" si="8"/>
        <v>0</v>
      </c>
      <c r="G79" s="136">
        <f t="shared" si="8"/>
        <v>0</v>
      </c>
      <c r="H79" s="136">
        <f t="shared" si="8"/>
        <v>0</v>
      </c>
      <c r="I79" s="136">
        <f t="shared" si="8"/>
        <v>0</v>
      </c>
    </row>
    <row r="80" spans="1:9" x14ac:dyDescent="0.25">
      <c r="A80" s="19" t="s">
        <v>34</v>
      </c>
      <c r="B80" s="2"/>
      <c r="C80" s="2"/>
      <c r="D80" s="2"/>
      <c r="E80" s="2"/>
      <c r="F80" s="136">
        <f t="shared" si="8"/>
        <v>0</v>
      </c>
      <c r="G80" s="136">
        <f t="shared" si="8"/>
        <v>0</v>
      </c>
      <c r="H80" s="136">
        <f t="shared" si="8"/>
        <v>0</v>
      </c>
      <c r="I80" s="136">
        <f t="shared" si="8"/>
        <v>0</v>
      </c>
    </row>
    <row r="81" spans="1:9" x14ac:dyDescent="0.25">
      <c r="A81" s="19" t="s">
        <v>35</v>
      </c>
      <c r="B81" s="2"/>
      <c r="C81" s="2"/>
      <c r="D81" s="2"/>
      <c r="E81" s="2"/>
      <c r="F81" s="136">
        <f t="shared" si="8"/>
        <v>0</v>
      </c>
      <c r="G81" s="136">
        <f t="shared" si="8"/>
        <v>0</v>
      </c>
      <c r="H81" s="136">
        <f t="shared" si="8"/>
        <v>0</v>
      </c>
      <c r="I81" s="136">
        <f t="shared" si="8"/>
        <v>0</v>
      </c>
    </row>
    <row r="82" spans="1:9" x14ac:dyDescent="0.25">
      <c r="A82" s="19" t="s">
        <v>36</v>
      </c>
      <c r="B82" s="2"/>
      <c r="C82" s="2"/>
      <c r="D82" s="2"/>
      <c r="E82" s="2"/>
      <c r="F82" s="136">
        <f t="shared" si="8"/>
        <v>0</v>
      </c>
      <c r="G82" s="136">
        <f t="shared" si="8"/>
        <v>0</v>
      </c>
      <c r="H82" s="136">
        <f t="shared" si="8"/>
        <v>0</v>
      </c>
      <c r="I82" s="136">
        <f t="shared" si="8"/>
        <v>0</v>
      </c>
    </row>
    <row r="83" spans="1:9" x14ac:dyDescent="0.25">
      <c r="A83" s="19" t="s">
        <v>37</v>
      </c>
      <c r="B83" s="2"/>
      <c r="C83" s="2"/>
      <c r="D83" s="2"/>
      <c r="E83" s="2"/>
      <c r="F83" s="136">
        <f t="shared" ref="F83:I93" si="9">+IFERROR(B83/(C21+C52),0)*100</f>
        <v>0</v>
      </c>
      <c r="G83" s="136">
        <f t="shared" si="9"/>
        <v>0</v>
      </c>
      <c r="H83" s="136">
        <f t="shared" si="9"/>
        <v>0</v>
      </c>
      <c r="I83" s="136">
        <f t="shared" si="9"/>
        <v>0</v>
      </c>
    </row>
    <row r="84" spans="1:9" x14ac:dyDescent="0.25">
      <c r="A84" s="19" t="s">
        <v>38</v>
      </c>
      <c r="B84" s="2"/>
      <c r="C84" s="2"/>
      <c r="D84" s="2"/>
      <c r="E84" s="2"/>
      <c r="F84" s="136">
        <f t="shared" si="9"/>
        <v>0</v>
      </c>
      <c r="G84" s="136">
        <f t="shared" si="9"/>
        <v>0</v>
      </c>
      <c r="H84" s="136">
        <f t="shared" si="9"/>
        <v>0</v>
      </c>
      <c r="I84" s="136">
        <f t="shared" si="9"/>
        <v>0</v>
      </c>
    </row>
    <row r="85" spans="1:9" x14ac:dyDescent="0.25">
      <c r="A85" s="19" t="s">
        <v>39</v>
      </c>
      <c r="B85" s="2"/>
      <c r="C85" s="2"/>
      <c r="D85" s="2"/>
      <c r="E85" s="2"/>
      <c r="F85" s="136">
        <f t="shared" si="9"/>
        <v>0</v>
      </c>
      <c r="G85" s="136">
        <f t="shared" si="9"/>
        <v>0</v>
      </c>
      <c r="H85" s="136">
        <f t="shared" si="9"/>
        <v>0</v>
      </c>
      <c r="I85" s="136">
        <f t="shared" si="9"/>
        <v>0</v>
      </c>
    </row>
    <row r="86" spans="1:9" x14ac:dyDescent="0.25">
      <c r="A86" s="19" t="s">
        <v>40</v>
      </c>
      <c r="B86" s="2"/>
      <c r="C86" s="2"/>
      <c r="D86" s="2"/>
      <c r="E86" s="2"/>
      <c r="F86" s="136">
        <f t="shared" si="9"/>
        <v>0</v>
      </c>
      <c r="G86" s="136">
        <f t="shared" si="9"/>
        <v>0</v>
      </c>
      <c r="H86" s="136">
        <f t="shared" si="9"/>
        <v>0</v>
      </c>
      <c r="I86" s="136">
        <f t="shared" si="9"/>
        <v>0</v>
      </c>
    </row>
    <row r="87" spans="1:9" x14ac:dyDescent="0.25">
      <c r="A87" s="19" t="s">
        <v>41</v>
      </c>
      <c r="B87" s="2"/>
      <c r="C87" s="2"/>
      <c r="D87" s="2"/>
      <c r="E87" s="2"/>
      <c r="F87" s="136">
        <f t="shared" si="9"/>
        <v>0</v>
      </c>
      <c r="G87" s="136">
        <f t="shared" si="9"/>
        <v>0</v>
      </c>
      <c r="H87" s="136">
        <f t="shared" si="9"/>
        <v>0</v>
      </c>
      <c r="I87" s="136">
        <f t="shared" si="9"/>
        <v>0</v>
      </c>
    </row>
    <row r="88" spans="1:9" x14ac:dyDescent="0.25">
      <c r="A88" s="19" t="s">
        <v>42</v>
      </c>
      <c r="B88" s="2"/>
      <c r="C88" s="2"/>
      <c r="D88" s="2"/>
      <c r="E88" s="2"/>
      <c r="F88" s="136">
        <f t="shared" si="9"/>
        <v>0</v>
      </c>
      <c r="G88" s="136">
        <f t="shared" si="9"/>
        <v>0</v>
      </c>
      <c r="H88" s="136">
        <f t="shared" si="9"/>
        <v>0</v>
      </c>
      <c r="I88" s="136">
        <f t="shared" si="9"/>
        <v>0</v>
      </c>
    </row>
    <row r="89" spans="1:9" x14ac:dyDescent="0.25">
      <c r="A89" s="19" t="s">
        <v>43</v>
      </c>
      <c r="B89" s="2"/>
      <c r="C89" s="2"/>
      <c r="D89" s="2"/>
      <c r="E89" s="2"/>
      <c r="F89" s="136">
        <f t="shared" si="9"/>
        <v>0</v>
      </c>
      <c r="G89" s="136">
        <f t="shared" si="9"/>
        <v>0</v>
      </c>
      <c r="H89" s="136">
        <f t="shared" si="9"/>
        <v>0</v>
      </c>
      <c r="I89" s="136">
        <f t="shared" si="9"/>
        <v>0</v>
      </c>
    </row>
    <row r="90" spans="1:9" x14ac:dyDescent="0.25">
      <c r="A90" s="19" t="s">
        <v>44</v>
      </c>
      <c r="B90" s="2"/>
      <c r="C90" s="2"/>
      <c r="D90" s="2"/>
      <c r="E90" s="2"/>
      <c r="F90" s="136">
        <f t="shared" si="9"/>
        <v>0</v>
      </c>
      <c r="G90" s="136">
        <f t="shared" si="9"/>
        <v>0</v>
      </c>
      <c r="H90" s="136">
        <f t="shared" si="9"/>
        <v>0</v>
      </c>
      <c r="I90" s="136">
        <f t="shared" si="9"/>
        <v>0</v>
      </c>
    </row>
    <row r="91" spans="1:9" x14ac:dyDescent="0.25">
      <c r="A91" s="19" t="s">
        <v>45</v>
      </c>
      <c r="B91" s="302">
        <v>7</v>
      </c>
      <c r="C91" s="302">
        <v>7</v>
      </c>
      <c r="D91" s="302">
        <v>7</v>
      </c>
      <c r="E91" s="302">
        <v>7</v>
      </c>
      <c r="F91" s="136">
        <f t="shared" si="9"/>
        <v>70</v>
      </c>
      <c r="G91" s="136">
        <f t="shared" si="9"/>
        <v>58.333333333333336</v>
      </c>
      <c r="H91" s="136">
        <f t="shared" si="9"/>
        <v>70</v>
      </c>
      <c r="I91" s="136">
        <f t="shared" si="9"/>
        <v>77.777777777777786</v>
      </c>
    </row>
    <row r="92" spans="1:9" ht="31.5" x14ac:dyDescent="0.25">
      <c r="A92" s="40" t="s">
        <v>46</v>
      </c>
      <c r="B92" s="302">
        <v>15</v>
      </c>
      <c r="C92" s="302">
        <v>16</v>
      </c>
      <c r="D92" s="302">
        <v>16</v>
      </c>
      <c r="E92" s="302">
        <v>15</v>
      </c>
      <c r="F92" s="136">
        <f t="shared" si="9"/>
        <v>100</v>
      </c>
      <c r="G92" s="136">
        <f t="shared" si="9"/>
        <v>100</v>
      </c>
      <c r="H92" s="136">
        <f t="shared" si="9"/>
        <v>100</v>
      </c>
      <c r="I92" s="136">
        <f t="shared" si="9"/>
        <v>100</v>
      </c>
    </row>
    <row r="93" spans="1:9" x14ac:dyDescent="0.25">
      <c r="A93" s="132" t="s">
        <v>56</v>
      </c>
      <c r="B93" s="50">
        <f>SUM(B66:B92)</f>
        <v>470</v>
      </c>
      <c r="C93" s="50">
        <f>SUM(C66:C92)</f>
        <v>483</v>
      </c>
      <c r="D93" s="50">
        <f>SUM(D66:D92)</f>
        <v>425</v>
      </c>
      <c r="E93" s="50">
        <f>SUM(E66:E92)</f>
        <v>413</v>
      </c>
      <c r="F93" s="136">
        <f t="shared" si="9"/>
        <v>58.676654182272159</v>
      </c>
      <c r="G93" s="136">
        <f t="shared" si="9"/>
        <v>61.372299872935201</v>
      </c>
      <c r="H93" s="136">
        <f t="shared" si="9"/>
        <v>62.684365781710916</v>
      </c>
      <c r="I93" s="136">
        <f t="shared" si="9"/>
        <v>64.733542319749219</v>
      </c>
    </row>
    <row r="94" spans="1:9" x14ac:dyDescent="0.25">
      <c r="A94" s="23"/>
      <c r="B94" s="7"/>
      <c r="C94" s="7"/>
      <c r="E94" s="7"/>
      <c r="I94" s="7"/>
    </row>
    <row r="95" spans="1:9" ht="16.5" thickBot="1" x14ac:dyDescent="0.3">
      <c r="A95" s="119" t="s">
        <v>126</v>
      </c>
      <c r="B95" s="6"/>
      <c r="C95" s="6"/>
      <c r="D95" s="6"/>
      <c r="E95" s="6"/>
    </row>
    <row r="96" spans="1:9" ht="63.75" thickBot="1" x14ac:dyDescent="0.3">
      <c r="A96" s="89" t="s">
        <v>68</v>
      </c>
      <c r="B96" s="90" t="s">
        <v>60</v>
      </c>
      <c r="C96" s="91" t="s">
        <v>61</v>
      </c>
      <c r="D96" s="91" t="s">
        <v>62</v>
      </c>
      <c r="E96" s="91" t="s">
        <v>63</v>
      </c>
      <c r="F96" s="92" t="s">
        <v>144</v>
      </c>
      <c r="G96" s="92" t="s">
        <v>145</v>
      </c>
      <c r="H96" s="92" t="s">
        <v>146</v>
      </c>
      <c r="I96" s="93" t="s">
        <v>147</v>
      </c>
    </row>
    <row r="97" spans="1:9" ht="31.5" x14ac:dyDescent="0.25">
      <c r="A97" s="75" t="s">
        <v>20</v>
      </c>
      <c r="B97" s="76"/>
      <c r="C97" s="76"/>
      <c r="D97" s="76"/>
      <c r="E97" s="76"/>
      <c r="F97" s="135">
        <f>+IFERROR(B97/(C4+C35),0)*100</f>
        <v>0</v>
      </c>
      <c r="G97" s="135">
        <f>+IFERROR(C97/(D4+D35),0)*100</f>
        <v>0</v>
      </c>
      <c r="H97" s="135">
        <f>+IFERROR(D97/(E4+E35),0)*100</f>
        <v>0</v>
      </c>
      <c r="I97" s="135">
        <f>+IFERROR(E97/(F4+F35),0)*100</f>
        <v>0</v>
      </c>
    </row>
    <row r="98" spans="1:9" x14ac:dyDescent="0.25">
      <c r="A98" s="19" t="s">
        <v>21</v>
      </c>
      <c r="B98" s="302">
        <v>2</v>
      </c>
      <c r="C98" s="302">
        <v>2</v>
      </c>
      <c r="D98" s="302">
        <v>2</v>
      </c>
      <c r="E98" s="302">
        <v>1</v>
      </c>
      <c r="F98" s="136">
        <f t="shared" ref="F98:I113" si="10">+IFERROR(B98/(C5+C36),0)*100</f>
        <v>3.0769230769230771</v>
      </c>
      <c r="G98" s="136">
        <f t="shared" si="10"/>
        <v>3.1746031746031744</v>
      </c>
      <c r="H98" s="136">
        <f t="shared" si="10"/>
        <v>3.9215686274509802</v>
      </c>
      <c r="I98" s="136">
        <f t="shared" si="10"/>
        <v>2.2727272727272729</v>
      </c>
    </row>
    <row r="99" spans="1:9" x14ac:dyDescent="0.25">
      <c r="A99" s="19" t="s">
        <v>22</v>
      </c>
      <c r="B99" s="2"/>
      <c r="C99" s="2"/>
      <c r="D99" s="2"/>
      <c r="E99" s="2"/>
      <c r="F99" s="136">
        <f t="shared" si="10"/>
        <v>0</v>
      </c>
      <c r="G99" s="136">
        <f t="shared" si="10"/>
        <v>0</v>
      </c>
      <c r="H99" s="136">
        <f t="shared" si="10"/>
        <v>0</v>
      </c>
      <c r="I99" s="136">
        <f t="shared" si="10"/>
        <v>0</v>
      </c>
    </row>
    <row r="100" spans="1:9" ht="31.5" x14ac:dyDescent="0.25">
      <c r="A100" s="19" t="s">
        <v>23</v>
      </c>
      <c r="B100" s="302">
        <v>11</v>
      </c>
      <c r="C100" s="302">
        <v>10</v>
      </c>
      <c r="D100" s="302">
        <v>10</v>
      </c>
      <c r="E100" s="302">
        <v>8</v>
      </c>
      <c r="F100" s="136">
        <f t="shared" si="10"/>
        <v>3.9855072463768111</v>
      </c>
      <c r="G100" s="136">
        <f t="shared" si="10"/>
        <v>4.2194092827004219</v>
      </c>
      <c r="H100" s="136">
        <f t="shared" si="10"/>
        <v>4.5454545454545459</v>
      </c>
      <c r="I100" s="136">
        <f t="shared" si="10"/>
        <v>3.9408866995073892</v>
      </c>
    </row>
    <row r="101" spans="1:9" x14ac:dyDescent="0.25">
      <c r="A101" s="19" t="s">
        <v>24</v>
      </c>
      <c r="B101" s="2"/>
      <c r="C101" s="2"/>
      <c r="D101" s="2"/>
      <c r="E101" s="2"/>
      <c r="F101" s="136">
        <f t="shared" si="10"/>
        <v>0</v>
      </c>
      <c r="G101" s="136">
        <f t="shared" si="10"/>
        <v>0</v>
      </c>
      <c r="H101" s="136">
        <f t="shared" si="10"/>
        <v>0</v>
      </c>
      <c r="I101" s="136">
        <f t="shared" si="10"/>
        <v>0</v>
      </c>
    </row>
    <row r="102" spans="1:9" x14ac:dyDescent="0.25">
      <c r="A102" s="19" t="s">
        <v>25</v>
      </c>
      <c r="B102" s="2"/>
      <c r="C102" s="2"/>
      <c r="D102" s="2"/>
      <c r="E102" s="2"/>
      <c r="F102" s="136">
        <f t="shared" si="10"/>
        <v>0</v>
      </c>
      <c r="G102" s="136">
        <f t="shared" si="10"/>
        <v>0</v>
      </c>
      <c r="H102" s="136">
        <f t="shared" si="10"/>
        <v>0</v>
      </c>
      <c r="I102" s="136">
        <f t="shared" si="10"/>
        <v>0</v>
      </c>
    </row>
    <row r="103" spans="1:9" x14ac:dyDescent="0.25">
      <c r="A103" s="19" t="s">
        <v>26</v>
      </c>
      <c r="B103" s="302">
        <v>1</v>
      </c>
      <c r="C103" s="302">
        <v>1</v>
      </c>
      <c r="D103" s="302">
        <v>1</v>
      </c>
      <c r="E103" s="302">
        <v>1</v>
      </c>
      <c r="F103" s="136">
        <f t="shared" si="10"/>
        <v>0.5617977528089888</v>
      </c>
      <c r="G103" s="136">
        <f t="shared" si="10"/>
        <v>0.5617977528089888</v>
      </c>
      <c r="H103" s="136">
        <f t="shared" si="10"/>
        <v>0.59171597633136097</v>
      </c>
      <c r="I103" s="136">
        <f t="shared" si="10"/>
        <v>0.61349693251533743</v>
      </c>
    </row>
    <row r="104" spans="1:9" x14ac:dyDescent="0.25">
      <c r="A104" s="19" t="s">
        <v>27</v>
      </c>
      <c r="B104" s="302">
        <v>1</v>
      </c>
      <c r="C104" s="302">
        <v>2</v>
      </c>
      <c r="D104" s="302">
        <v>1</v>
      </c>
      <c r="E104" s="302">
        <v>1</v>
      </c>
      <c r="F104" s="136">
        <f t="shared" si="10"/>
        <v>1.4705882352941175</v>
      </c>
      <c r="G104" s="136">
        <f t="shared" si="10"/>
        <v>2.2222222222222223</v>
      </c>
      <c r="H104" s="136">
        <f t="shared" si="10"/>
        <v>1.6129032258064515</v>
      </c>
      <c r="I104" s="136">
        <f t="shared" si="10"/>
        <v>1.639344262295082</v>
      </c>
    </row>
    <row r="105" spans="1:9" x14ac:dyDescent="0.25">
      <c r="A105" s="19" t="s">
        <v>28</v>
      </c>
      <c r="B105" s="302">
        <v>3</v>
      </c>
      <c r="C105" s="302">
        <v>3</v>
      </c>
      <c r="D105" s="302">
        <v>2</v>
      </c>
      <c r="E105" s="302">
        <v>1</v>
      </c>
      <c r="F105" s="136">
        <f t="shared" si="10"/>
        <v>7.8947368421052628</v>
      </c>
      <c r="G105" s="136">
        <f t="shared" si="10"/>
        <v>6.5217391304347823</v>
      </c>
      <c r="H105" s="136">
        <f t="shared" si="10"/>
        <v>6.8965517241379306</v>
      </c>
      <c r="I105" s="136">
        <f t="shared" si="10"/>
        <v>4</v>
      </c>
    </row>
    <row r="106" spans="1:9" ht="31.5" x14ac:dyDescent="0.25">
      <c r="A106" s="19" t="s">
        <v>29</v>
      </c>
      <c r="B106" s="2"/>
      <c r="C106" s="2"/>
      <c r="D106" s="2"/>
      <c r="E106" s="2"/>
      <c r="F106" s="136">
        <f t="shared" si="10"/>
        <v>0</v>
      </c>
      <c r="G106" s="136">
        <f t="shared" si="10"/>
        <v>0</v>
      </c>
      <c r="H106" s="136">
        <f t="shared" si="10"/>
        <v>0</v>
      </c>
      <c r="I106" s="136">
        <f t="shared" si="10"/>
        <v>0</v>
      </c>
    </row>
    <row r="107" spans="1:9" x14ac:dyDescent="0.25">
      <c r="A107" s="19" t="s">
        <v>30</v>
      </c>
      <c r="B107" s="2"/>
      <c r="C107" s="2"/>
      <c r="D107" s="2"/>
      <c r="E107" s="2"/>
      <c r="F107" s="136">
        <f t="shared" si="10"/>
        <v>0</v>
      </c>
      <c r="G107" s="136">
        <f t="shared" si="10"/>
        <v>0</v>
      </c>
      <c r="H107" s="136">
        <f t="shared" si="10"/>
        <v>0</v>
      </c>
      <c r="I107" s="136">
        <f t="shared" si="10"/>
        <v>0</v>
      </c>
    </row>
    <row r="108" spans="1:9" ht="47.25" x14ac:dyDescent="0.25">
      <c r="A108" s="19" t="s">
        <v>31</v>
      </c>
      <c r="B108" s="2"/>
      <c r="C108" s="2"/>
      <c r="D108" s="2"/>
      <c r="E108" s="2"/>
      <c r="F108" s="136">
        <f t="shared" si="10"/>
        <v>0</v>
      </c>
      <c r="G108" s="136">
        <f t="shared" si="10"/>
        <v>0</v>
      </c>
      <c r="H108" s="136">
        <f t="shared" si="10"/>
        <v>0</v>
      </c>
      <c r="I108" s="136">
        <f t="shared" si="10"/>
        <v>0</v>
      </c>
    </row>
    <row r="109" spans="1:9" x14ac:dyDescent="0.25">
      <c r="A109" s="19" t="s">
        <v>32</v>
      </c>
      <c r="B109" s="2"/>
      <c r="C109" s="2"/>
      <c r="D109" s="2"/>
      <c r="E109" s="2"/>
      <c r="F109" s="136">
        <f t="shared" si="10"/>
        <v>0</v>
      </c>
      <c r="G109" s="136">
        <f t="shared" si="10"/>
        <v>0</v>
      </c>
      <c r="H109" s="136">
        <f t="shared" si="10"/>
        <v>0</v>
      </c>
      <c r="I109" s="136">
        <f t="shared" si="10"/>
        <v>0</v>
      </c>
    </row>
    <row r="110" spans="1:9" x14ac:dyDescent="0.25">
      <c r="A110" s="19" t="s">
        <v>33</v>
      </c>
      <c r="B110" s="2"/>
      <c r="C110" s="2"/>
      <c r="D110" s="2"/>
      <c r="E110" s="2"/>
      <c r="F110" s="136">
        <f t="shared" si="10"/>
        <v>0</v>
      </c>
      <c r="G110" s="136">
        <f t="shared" si="10"/>
        <v>0</v>
      </c>
      <c r="H110" s="136">
        <f t="shared" si="10"/>
        <v>0</v>
      </c>
      <c r="I110" s="136">
        <f t="shared" si="10"/>
        <v>0</v>
      </c>
    </row>
    <row r="111" spans="1:9" x14ac:dyDescent="0.25">
      <c r="A111" s="19" t="s">
        <v>34</v>
      </c>
      <c r="B111" s="2"/>
      <c r="C111" s="2"/>
      <c r="D111" s="2"/>
      <c r="E111" s="2"/>
      <c r="F111" s="136">
        <f>+IFERROR(B111/(C18+C49),0)*100</f>
        <v>0</v>
      </c>
      <c r="G111" s="136">
        <f t="shared" si="10"/>
        <v>0</v>
      </c>
      <c r="H111" s="136">
        <f t="shared" si="10"/>
        <v>0</v>
      </c>
      <c r="I111" s="136">
        <f t="shared" si="10"/>
        <v>0</v>
      </c>
    </row>
    <row r="112" spans="1:9" x14ac:dyDescent="0.25">
      <c r="A112" s="19" t="s">
        <v>35</v>
      </c>
      <c r="B112" s="2"/>
      <c r="C112" s="2"/>
      <c r="D112" s="2"/>
      <c r="E112" s="2"/>
      <c r="F112" s="136">
        <f t="shared" ref="F112:I124" si="11">+IFERROR(B112/(C19+C50),0)*100</f>
        <v>0</v>
      </c>
      <c r="G112" s="136">
        <f t="shared" si="10"/>
        <v>0</v>
      </c>
      <c r="H112" s="136">
        <f t="shared" si="10"/>
        <v>0</v>
      </c>
      <c r="I112" s="136">
        <f t="shared" si="10"/>
        <v>0</v>
      </c>
    </row>
    <row r="113" spans="1:9" x14ac:dyDescent="0.25">
      <c r="A113" s="19" t="s">
        <v>36</v>
      </c>
      <c r="B113" s="2"/>
      <c r="C113" s="2"/>
      <c r="D113" s="2"/>
      <c r="E113" s="2"/>
      <c r="F113" s="136">
        <f t="shared" si="11"/>
        <v>0</v>
      </c>
      <c r="G113" s="136">
        <f t="shared" si="10"/>
        <v>0</v>
      </c>
      <c r="H113" s="136">
        <f t="shared" si="10"/>
        <v>0</v>
      </c>
      <c r="I113" s="136">
        <f t="shared" si="10"/>
        <v>0</v>
      </c>
    </row>
    <row r="114" spans="1:9" x14ac:dyDescent="0.25">
      <c r="A114" s="19" t="s">
        <v>37</v>
      </c>
      <c r="B114" s="2"/>
      <c r="C114" s="2"/>
      <c r="D114" s="2"/>
      <c r="E114" s="2"/>
      <c r="F114" s="136">
        <f t="shared" si="11"/>
        <v>0</v>
      </c>
      <c r="G114" s="136">
        <f t="shared" si="11"/>
        <v>0</v>
      </c>
      <c r="H114" s="136">
        <f t="shared" si="11"/>
        <v>0</v>
      </c>
      <c r="I114" s="136">
        <f t="shared" si="11"/>
        <v>0</v>
      </c>
    </row>
    <row r="115" spans="1:9" x14ac:dyDescent="0.25">
      <c r="A115" s="19" t="s">
        <v>38</v>
      </c>
      <c r="B115" s="2"/>
      <c r="C115" s="2"/>
      <c r="D115" s="2"/>
      <c r="E115" s="2"/>
      <c r="F115" s="136">
        <f t="shared" si="11"/>
        <v>0</v>
      </c>
      <c r="G115" s="136">
        <f t="shared" si="11"/>
        <v>0</v>
      </c>
      <c r="H115" s="136">
        <f t="shared" si="11"/>
        <v>0</v>
      </c>
      <c r="I115" s="136">
        <f t="shared" si="11"/>
        <v>0</v>
      </c>
    </row>
    <row r="116" spans="1:9" x14ac:dyDescent="0.25">
      <c r="A116" s="19" t="s">
        <v>39</v>
      </c>
      <c r="B116" s="2"/>
      <c r="C116" s="2"/>
      <c r="D116" s="2"/>
      <c r="E116" s="2"/>
      <c r="F116" s="136">
        <f t="shared" si="11"/>
        <v>0</v>
      </c>
      <c r="G116" s="136">
        <f t="shared" si="11"/>
        <v>0</v>
      </c>
      <c r="H116" s="136">
        <f t="shared" si="11"/>
        <v>0</v>
      </c>
      <c r="I116" s="136">
        <f t="shared" si="11"/>
        <v>0</v>
      </c>
    </row>
    <row r="117" spans="1:9" x14ac:dyDescent="0.25">
      <c r="A117" s="19" t="s">
        <v>40</v>
      </c>
      <c r="B117" s="2"/>
      <c r="C117" s="2"/>
      <c r="D117" s="2"/>
      <c r="E117" s="2"/>
      <c r="F117" s="136">
        <f t="shared" si="11"/>
        <v>0</v>
      </c>
      <c r="G117" s="136">
        <f t="shared" si="11"/>
        <v>0</v>
      </c>
      <c r="H117" s="136">
        <f t="shared" si="11"/>
        <v>0</v>
      </c>
      <c r="I117" s="136">
        <f t="shared" si="11"/>
        <v>0</v>
      </c>
    </row>
    <row r="118" spans="1:9" x14ac:dyDescent="0.25">
      <c r="A118" s="19" t="s">
        <v>41</v>
      </c>
      <c r="B118" s="2"/>
      <c r="C118" s="2"/>
      <c r="D118" s="2"/>
      <c r="E118" s="2"/>
      <c r="F118" s="136">
        <f t="shared" si="11"/>
        <v>0</v>
      </c>
      <c r="G118" s="136">
        <f t="shared" si="11"/>
        <v>0</v>
      </c>
      <c r="H118" s="136">
        <f t="shared" si="11"/>
        <v>0</v>
      </c>
      <c r="I118" s="136">
        <f t="shared" si="11"/>
        <v>0</v>
      </c>
    </row>
    <row r="119" spans="1:9" x14ac:dyDescent="0.25">
      <c r="A119" s="19" t="s">
        <v>42</v>
      </c>
      <c r="B119" s="2"/>
      <c r="C119" s="2"/>
      <c r="D119" s="2"/>
      <c r="E119" s="2"/>
      <c r="F119" s="136">
        <f t="shared" si="11"/>
        <v>0</v>
      </c>
      <c r="G119" s="136">
        <f t="shared" si="11"/>
        <v>0</v>
      </c>
      <c r="H119" s="136">
        <f t="shared" si="11"/>
        <v>0</v>
      </c>
      <c r="I119" s="136">
        <f t="shared" si="11"/>
        <v>0</v>
      </c>
    </row>
    <row r="120" spans="1:9" x14ac:dyDescent="0.25">
      <c r="A120" s="19" t="s">
        <v>43</v>
      </c>
      <c r="B120" s="2"/>
      <c r="C120" s="2"/>
      <c r="D120" s="2"/>
      <c r="E120" s="2"/>
      <c r="F120" s="136">
        <f t="shared" si="11"/>
        <v>0</v>
      </c>
      <c r="G120" s="136">
        <f t="shared" si="11"/>
        <v>0</v>
      </c>
      <c r="H120" s="136">
        <f t="shared" si="11"/>
        <v>0</v>
      </c>
      <c r="I120" s="136">
        <f t="shared" si="11"/>
        <v>0</v>
      </c>
    </row>
    <row r="121" spans="1:9" x14ac:dyDescent="0.25">
      <c r="A121" s="19" t="s">
        <v>44</v>
      </c>
      <c r="B121" s="2"/>
      <c r="C121" s="2"/>
      <c r="D121" s="2"/>
      <c r="E121" s="2"/>
      <c r="F121" s="136">
        <f t="shared" si="11"/>
        <v>0</v>
      </c>
      <c r="G121" s="136">
        <f t="shared" si="11"/>
        <v>0</v>
      </c>
      <c r="H121" s="136">
        <f t="shared" si="11"/>
        <v>0</v>
      </c>
      <c r="I121" s="136">
        <f t="shared" si="11"/>
        <v>0</v>
      </c>
    </row>
    <row r="122" spans="1:9" x14ac:dyDescent="0.25">
      <c r="A122" s="19" t="s">
        <v>45</v>
      </c>
      <c r="B122" s="302">
        <v>1</v>
      </c>
      <c r="C122" s="302">
        <v>2</v>
      </c>
      <c r="D122" s="302">
        <v>1</v>
      </c>
      <c r="E122" s="302">
        <v>0</v>
      </c>
      <c r="F122" s="136">
        <f t="shared" si="11"/>
        <v>10</v>
      </c>
      <c r="G122" s="136">
        <f t="shared" si="11"/>
        <v>16.666666666666664</v>
      </c>
      <c r="H122" s="136">
        <f t="shared" si="11"/>
        <v>10</v>
      </c>
      <c r="I122" s="136">
        <f t="shared" si="11"/>
        <v>0</v>
      </c>
    </row>
    <row r="123" spans="1:9" ht="31.5" x14ac:dyDescent="0.25">
      <c r="A123" s="40" t="s">
        <v>46</v>
      </c>
      <c r="B123" s="2"/>
      <c r="C123" s="2"/>
      <c r="D123" s="2"/>
      <c r="E123" s="2"/>
      <c r="F123" s="136">
        <f t="shared" si="11"/>
        <v>0</v>
      </c>
      <c r="G123" s="136">
        <f t="shared" si="11"/>
        <v>0</v>
      </c>
      <c r="H123" s="136">
        <f t="shared" si="11"/>
        <v>0</v>
      </c>
      <c r="I123" s="136">
        <f t="shared" si="11"/>
        <v>0</v>
      </c>
    </row>
    <row r="124" spans="1:9" x14ac:dyDescent="0.25">
      <c r="A124" s="132" t="s">
        <v>56</v>
      </c>
      <c r="B124" s="50">
        <f>SUM(B97:B123)</f>
        <v>19</v>
      </c>
      <c r="C124" s="50">
        <f>SUM(C97:C123)</f>
        <v>20</v>
      </c>
      <c r="D124" s="50">
        <f>SUM(D97:D123)</f>
        <v>17</v>
      </c>
      <c r="E124" s="50">
        <f>SUM(E97:E123)</f>
        <v>12</v>
      </c>
      <c r="F124" s="136">
        <f t="shared" si="11"/>
        <v>2.3720349563046192</v>
      </c>
      <c r="G124" s="136">
        <f t="shared" si="11"/>
        <v>2.5412960609911055</v>
      </c>
      <c r="H124" s="136">
        <f t="shared" si="11"/>
        <v>2.5073746312684366</v>
      </c>
      <c r="I124" s="136">
        <f t="shared" si="11"/>
        <v>1.8808777429467085</v>
      </c>
    </row>
    <row r="125" spans="1:9" x14ac:dyDescent="0.25">
      <c r="A125" s="23"/>
      <c r="B125" s="7"/>
      <c r="C125" s="7"/>
      <c r="D125" s="7"/>
      <c r="I125" s="7"/>
    </row>
    <row r="126" spans="1:9" x14ac:dyDescent="0.25">
      <c r="A126" s="23"/>
      <c r="B126" s="7"/>
      <c r="C126" s="7"/>
      <c r="D126" s="7"/>
      <c r="E126" s="7"/>
    </row>
    <row r="127" spans="1:9" x14ac:dyDescent="0.25">
      <c r="A127" s="23"/>
      <c r="B127" s="7"/>
      <c r="C127" s="7"/>
      <c r="D127" s="7"/>
      <c r="E127" s="7"/>
    </row>
    <row r="128" spans="1:9" x14ac:dyDescent="0.25">
      <c r="A128" s="23"/>
      <c r="B128" s="7"/>
      <c r="C128" s="7"/>
      <c r="D128" s="7"/>
      <c r="E128" s="7"/>
    </row>
    <row r="129" spans="1:5" x14ac:dyDescent="0.25">
      <c r="A129" s="23"/>
      <c r="B129" s="7"/>
      <c r="C129" s="7"/>
      <c r="D129" s="7"/>
      <c r="E129" s="7"/>
    </row>
    <row r="130" spans="1:5" x14ac:dyDescent="0.25">
      <c r="A130" s="23"/>
      <c r="B130" s="7"/>
      <c r="C130" s="7"/>
      <c r="D130" s="7"/>
      <c r="E130" s="7"/>
    </row>
    <row r="131" spans="1:5" x14ac:dyDescent="0.25">
      <c r="A131" s="10"/>
      <c r="B131" s="7"/>
      <c r="C131" s="7"/>
      <c r="D131" s="7"/>
      <c r="E131" s="7"/>
    </row>
    <row r="132" spans="1:5" x14ac:dyDescent="0.25">
      <c r="A132" s="23"/>
      <c r="B132" s="7"/>
      <c r="C132" s="7"/>
      <c r="D132" s="7"/>
      <c r="E132" s="7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zoomScaleNormal="100" zoomScaleSheetLayoutView="100" workbookViewId="0">
      <selection activeCell="E4" sqref="E4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525" t="s">
        <v>258</v>
      </c>
      <c r="B1" s="525"/>
      <c r="C1" s="525"/>
      <c r="D1" s="525"/>
      <c r="E1" s="525"/>
      <c r="F1" s="525"/>
      <c r="G1" s="525"/>
      <c r="H1" s="525"/>
      <c r="I1" s="525"/>
      <c r="J1" s="525"/>
      <c r="K1" s="181"/>
    </row>
    <row r="2" spans="1:12" ht="16.5" thickBot="1" x14ac:dyDescent="0.3">
      <c r="A2" s="518" t="s">
        <v>54</v>
      </c>
      <c r="B2" s="518"/>
      <c r="C2" s="518"/>
      <c r="D2" s="518"/>
      <c r="E2" s="518"/>
      <c r="F2" s="518"/>
      <c r="G2" s="518"/>
      <c r="H2" s="518"/>
      <c r="I2" s="518"/>
      <c r="J2" s="518"/>
      <c r="K2" s="16"/>
      <c r="L2" s="7"/>
    </row>
    <row r="3" spans="1:12" ht="32.25" thickBot="1" x14ac:dyDescent="0.3">
      <c r="A3" s="77" t="s">
        <v>68</v>
      </c>
      <c r="B3" s="78" t="s">
        <v>59</v>
      </c>
      <c r="C3" s="78" t="s">
        <v>60</v>
      </c>
      <c r="D3" s="79" t="s">
        <v>61</v>
      </c>
      <c r="E3" s="79" t="s">
        <v>62</v>
      </c>
      <c r="F3" s="79" t="s">
        <v>63</v>
      </c>
      <c r="G3" s="94" t="s">
        <v>64</v>
      </c>
      <c r="H3" s="94" t="s">
        <v>65</v>
      </c>
      <c r="I3" s="94" t="s">
        <v>66</v>
      </c>
      <c r="J3" s="95" t="s">
        <v>67</v>
      </c>
      <c r="K3" s="16"/>
      <c r="L3" s="7"/>
    </row>
    <row r="4" spans="1:12" ht="31.5" x14ac:dyDescent="0.25">
      <c r="A4" s="75" t="s">
        <v>20</v>
      </c>
      <c r="B4" s="303"/>
      <c r="C4" s="303"/>
      <c r="D4" s="303"/>
      <c r="E4" s="303"/>
      <c r="F4" s="303"/>
      <c r="G4" s="133">
        <f>IFERROR(C4/B4,0)</f>
        <v>0</v>
      </c>
      <c r="H4" s="133">
        <f>IFERROR(E4/D4,0)</f>
        <v>0</v>
      </c>
      <c r="I4" s="133">
        <f>IFERROR(F4/E4,0)</f>
        <v>0</v>
      </c>
      <c r="J4" s="133">
        <f>IFERROR(F4/B4,0)</f>
        <v>0</v>
      </c>
      <c r="K4" s="16"/>
      <c r="L4" s="7"/>
    </row>
    <row r="5" spans="1:12" x14ac:dyDescent="0.25">
      <c r="A5" s="19" t="s">
        <v>21</v>
      </c>
      <c r="B5" s="304">
        <v>20</v>
      </c>
      <c r="C5" s="304">
        <v>14</v>
      </c>
      <c r="D5" s="304">
        <v>13</v>
      </c>
      <c r="E5" s="304">
        <v>8</v>
      </c>
      <c r="F5" s="304">
        <v>8</v>
      </c>
      <c r="G5" s="134">
        <f t="shared" ref="G5:G31" si="0">IFERROR(C5/B5,0)</f>
        <v>0.7</v>
      </c>
      <c r="H5" s="134">
        <f t="shared" ref="H5:I22" si="1">IFERROR(E5/D5,0)</f>
        <v>0.61538461538461542</v>
      </c>
      <c r="I5" s="134">
        <f t="shared" si="1"/>
        <v>1</v>
      </c>
      <c r="J5" s="134">
        <f t="shared" ref="J5:J31" si="2">IFERROR(F5/B5,0)</f>
        <v>0.4</v>
      </c>
      <c r="K5" s="16"/>
      <c r="L5" s="7"/>
    </row>
    <row r="6" spans="1:12" x14ac:dyDescent="0.25">
      <c r="A6" s="19" t="s">
        <v>22</v>
      </c>
      <c r="B6" s="304"/>
      <c r="C6" s="304"/>
      <c r="D6" s="304"/>
      <c r="E6" s="304"/>
      <c r="F6" s="304"/>
      <c r="G6" s="134">
        <f t="shared" si="0"/>
        <v>0</v>
      </c>
      <c r="H6" s="134">
        <f t="shared" si="1"/>
        <v>0</v>
      </c>
      <c r="I6" s="134">
        <f t="shared" si="1"/>
        <v>0</v>
      </c>
      <c r="J6" s="134">
        <f t="shared" si="2"/>
        <v>0</v>
      </c>
      <c r="K6" s="16"/>
      <c r="L6" s="7"/>
    </row>
    <row r="7" spans="1:12" ht="31.5" x14ac:dyDescent="0.25">
      <c r="A7" s="19" t="s">
        <v>23</v>
      </c>
      <c r="B7" s="304">
        <v>20</v>
      </c>
      <c r="C7" s="304">
        <v>21</v>
      </c>
      <c r="D7" s="304">
        <v>14</v>
      </c>
      <c r="E7" s="304">
        <v>10</v>
      </c>
      <c r="F7" s="304">
        <v>9</v>
      </c>
      <c r="G7" s="134">
        <f t="shared" si="0"/>
        <v>1.05</v>
      </c>
      <c r="H7" s="134">
        <f t="shared" si="1"/>
        <v>0.7142857142857143</v>
      </c>
      <c r="I7" s="134">
        <f t="shared" si="1"/>
        <v>0.9</v>
      </c>
      <c r="J7" s="134">
        <f t="shared" si="2"/>
        <v>0.45</v>
      </c>
      <c r="K7" s="16"/>
      <c r="L7" s="7"/>
    </row>
    <row r="8" spans="1:12" x14ac:dyDescent="0.25">
      <c r="A8" s="19" t="s">
        <v>24</v>
      </c>
      <c r="B8" s="304"/>
      <c r="C8" s="304"/>
      <c r="D8" s="304"/>
      <c r="E8" s="304"/>
      <c r="F8" s="304"/>
      <c r="G8" s="134">
        <f t="shared" si="0"/>
        <v>0</v>
      </c>
      <c r="H8" s="134">
        <f t="shared" si="1"/>
        <v>0</v>
      </c>
      <c r="I8" s="134">
        <f t="shared" si="1"/>
        <v>0</v>
      </c>
      <c r="J8" s="134">
        <f t="shared" si="2"/>
        <v>0</v>
      </c>
      <c r="K8" s="16"/>
      <c r="L8" s="7"/>
    </row>
    <row r="9" spans="1:12" x14ac:dyDescent="0.25">
      <c r="A9" s="19" t="s">
        <v>25</v>
      </c>
      <c r="B9" s="304"/>
      <c r="C9" s="304"/>
      <c r="D9" s="304"/>
      <c r="E9" s="304"/>
      <c r="F9" s="304"/>
      <c r="G9" s="134">
        <f t="shared" si="0"/>
        <v>0</v>
      </c>
      <c r="H9" s="134">
        <f t="shared" si="1"/>
        <v>0</v>
      </c>
      <c r="I9" s="134">
        <f t="shared" si="1"/>
        <v>0</v>
      </c>
      <c r="J9" s="134">
        <f t="shared" si="2"/>
        <v>0</v>
      </c>
      <c r="K9" s="16"/>
      <c r="L9" s="7"/>
    </row>
    <row r="10" spans="1:12" x14ac:dyDescent="0.25">
      <c r="A10" s="19" t="s">
        <v>26</v>
      </c>
      <c r="B10" s="304">
        <v>7</v>
      </c>
      <c r="C10" s="304">
        <v>33</v>
      </c>
      <c r="D10" s="304">
        <v>32</v>
      </c>
      <c r="E10" s="304">
        <v>8</v>
      </c>
      <c r="F10" s="304">
        <v>8</v>
      </c>
      <c r="G10" s="134">
        <f t="shared" si="0"/>
        <v>4.7142857142857144</v>
      </c>
      <c r="H10" s="134">
        <f t="shared" si="1"/>
        <v>0.25</v>
      </c>
      <c r="I10" s="134">
        <f t="shared" si="1"/>
        <v>1</v>
      </c>
      <c r="J10" s="134">
        <f t="shared" si="2"/>
        <v>1.1428571428571428</v>
      </c>
      <c r="K10" s="16"/>
      <c r="L10" s="7"/>
    </row>
    <row r="11" spans="1:12" x14ac:dyDescent="0.25">
      <c r="A11" s="19" t="s">
        <v>27</v>
      </c>
      <c r="B11" s="304">
        <v>110</v>
      </c>
      <c r="C11" s="304">
        <v>52</v>
      </c>
      <c r="D11" s="304">
        <v>47</v>
      </c>
      <c r="E11" s="304">
        <v>39</v>
      </c>
      <c r="F11" s="304">
        <v>36</v>
      </c>
      <c r="G11" s="134">
        <f t="shared" si="0"/>
        <v>0.47272727272727272</v>
      </c>
      <c r="H11" s="134">
        <f t="shared" si="1"/>
        <v>0.82978723404255317</v>
      </c>
      <c r="I11" s="134">
        <f t="shared" si="1"/>
        <v>0.92307692307692313</v>
      </c>
      <c r="J11" s="134">
        <f t="shared" si="2"/>
        <v>0.32727272727272727</v>
      </c>
      <c r="K11" s="16"/>
      <c r="L11" s="7"/>
    </row>
    <row r="12" spans="1:12" x14ac:dyDescent="0.25">
      <c r="A12" s="19" t="s">
        <v>28</v>
      </c>
      <c r="B12" s="304">
        <v>40</v>
      </c>
      <c r="C12" s="304">
        <v>13</v>
      </c>
      <c r="D12" s="304">
        <v>13</v>
      </c>
      <c r="E12" s="304">
        <v>10</v>
      </c>
      <c r="F12" s="304">
        <v>10</v>
      </c>
      <c r="G12" s="134">
        <f t="shared" si="0"/>
        <v>0.32500000000000001</v>
      </c>
      <c r="H12" s="134">
        <f t="shared" si="1"/>
        <v>0.76923076923076927</v>
      </c>
      <c r="I12" s="134">
        <f t="shared" si="1"/>
        <v>1</v>
      </c>
      <c r="J12" s="134">
        <f t="shared" si="2"/>
        <v>0.25</v>
      </c>
      <c r="K12" s="16"/>
      <c r="L12" s="7"/>
    </row>
    <row r="13" spans="1:12" ht="31.5" x14ac:dyDescent="0.25">
      <c r="A13" s="19" t="s">
        <v>29</v>
      </c>
      <c r="B13" s="305">
        <v>10</v>
      </c>
      <c r="C13" s="305">
        <v>5</v>
      </c>
      <c r="D13" s="304">
        <v>5</v>
      </c>
      <c r="E13" s="304">
        <v>4</v>
      </c>
      <c r="F13" s="304">
        <v>3</v>
      </c>
      <c r="G13" s="134">
        <f t="shared" si="0"/>
        <v>0.5</v>
      </c>
      <c r="H13" s="134">
        <f t="shared" si="1"/>
        <v>0.8</v>
      </c>
      <c r="I13" s="134">
        <f t="shared" si="1"/>
        <v>0.75</v>
      </c>
      <c r="J13" s="134">
        <f t="shared" si="2"/>
        <v>0.3</v>
      </c>
      <c r="K13" s="16"/>
      <c r="L13" s="7"/>
    </row>
    <row r="14" spans="1:12" x14ac:dyDescent="0.25">
      <c r="A14" s="19" t="s">
        <v>30</v>
      </c>
      <c r="B14" s="304"/>
      <c r="C14" s="304"/>
      <c r="D14" s="304"/>
      <c r="E14" s="304"/>
      <c r="F14" s="304"/>
      <c r="G14" s="134">
        <f t="shared" si="0"/>
        <v>0</v>
      </c>
      <c r="H14" s="134">
        <f t="shared" si="1"/>
        <v>0</v>
      </c>
      <c r="I14" s="134">
        <f t="shared" si="1"/>
        <v>0</v>
      </c>
      <c r="J14" s="134">
        <f t="shared" si="2"/>
        <v>0</v>
      </c>
      <c r="K14" s="16"/>
      <c r="L14" s="7"/>
    </row>
    <row r="15" spans="1:12" ht="47.25" x14ac:dyDescent="0.25">
      <c r="A15" s="19" t="s">
        <v>31</v>
      </c>
      <c r="B15" s="304"/>
      <c r="C15" s="304"/>
      <c r="D15" s="304"/>
      <c r="E15" s="304"/>
      <c r="F15" s="304"/>
      <c r="G15" s="134">
        <f t="shared" si="0"/>
        <v>0</v>
      </c>
      <c r="H15" s="134">
        <f t="shared" si="1"/>
        <v>0</v>
      </c>
      <c r="I15" s="134">
        <f t="shared" si="1"/>
        <v>0</v>
      </c>
      <c r="J15" s="134">
        <f t="shared" si="2"/>
        <v>0</v>
      </c>
      <c r="K15" s="16"/>
      <c r="L15" s="7"/>
    </row>
    <row r="16" spans="1:12" x14ac:dyDescent="0.25">
      <c r="A16" s="19" t="s">
        <v>32</v>
      </c>
      <c r="B16" s="304"/>
      <c r="C16" s="304"/>
      <c r="D16" s="304"/>
      <c r="E16" s="304"/>
      <c r="F16" s="304"/>
      <c r="G16" s="134">
        <f t="shared" si="0"/>
        <v>0</v>
      </c>
      <c r="H16" s="134">
        <f t="shared" si="1"/>
        <v>0</v>
      </c>
      <c r="I16" s="134">
        <f t="shared" si="1"/>
        <v>0</v>
      </c>
      <c r="J16" s="134">
        <f t="shared" si="2"/>
        <v>0</v>
      </c>
      <c r="K16" s="16"/>
      <c r="L16" s="7"/>
    </row>
    <row r="17" spans="1:12" x14ac:dyDescent="0.25">
      <c r="A17" s="19" t="s">
        <v>33</v>
      </c>
      <c r="B17" s="304"/>
      <c r="C17" s="304"/>
      <c r="D17" s="304"/>
      <c r="E17" s="304"/>
      <c r="F17" s="304"/>
      <c r="G17" s="134">
        <f t="shared" si="0"/>
        <v>0</v>
      </c>
      <c r="H17" s="134">
        <f t="shared" si="1"/>
        <v>0</v>
      </c>
      <c r="I17" s="134">
        <f t="shared" si="1"/>
        <v>0</v>
      </c>
      <c r="J17" s="134">
        <f t="shared" si="2"/>
        <v>0</v>
      </c>
      <c r="K17" s="16"/>
      <c r="L17" s="7"/>
    </row>
    <row r="18" spans="1:12" x14ac:dyDescent="0.25">
      <c r="A18" s="19" t="s">
        <v>34</v>
      </c>
      <c r="B18" s="304"/>
      <c r="C18" s="304"/>
      <c r="D18" s="304"/>
      <c r="E18" s="304"/>
      <c r="F18" s="304"/>
      <c r="G18" s="134">
        <f t="shared" si="0"/>
        <v>0</v>
      </c>
      <c r="H18" s="134">
        <f t="shared" si="1"/>
        <v>0</v>
      </c>
      <c r="I18" s="134">
        <f t="shared" si="1"/>
        <v>0</v>
      </c>
      <c r="J18" s="134">
        <f t="shared" si="2"/>
        <v>0</v>
      </c>
      <c r="K18" s="16"/>
      <c r="L18" s="7"/>
    </row>
    <row r="19" spans="1:12" x14ac:dyDescent="0.25">
      <c r="A19" s="19" t="s">
        <v>35</v>
      </c>
      <c r="B19" s="304"/>
      <c r="C19" s="304"/>
      <c r="D19" s="304"/>
      <c r="E19" s="304"/>
      <c r="F19" s="304"/>
      <c r="G19" s="134">
        <f t="shared" si="0"/>
        <v>0</v>
      </c>
      <c r="H19" s="134">
        <f t="shared" si="1"/>
        <v>0</v>
      </c>
      <c r="I19" s="134">
        <f t="shared" si="1"/>
        <v>0</v>
      </c>
      <c r="J19" s="134">
        <f t="shared" si="2"/>
        <v>0</v>
      </c>
      <c r="K19" s="16"/>
      <c r="L19" s="7"/>
    </row>
    <row r="20" spans="1:12" x14ac:dyDescent="0.25">
      <c r="A20" s="19" t="s">
        <v>36</v>
      </c>
      <c r="B20" s="304">
        <v>38</v>
      </c>
      <c r="C20" s="304">
        <v>23</v>
      </c>
      <c r="D20" s="304">
        <v>21</v>
      </c>
      <c r="E20" s="304">
        <v>19</v>
      </c>
      <c r="F20" s="304">
        <v>16</v>
      </c>
      <c r="G20" s="134">
        <f t="shared" si="0"/>
        <v>0.60526315789473684</v>
      </c>
      <c r="H20" s="134">
        <f t="shared" si="1"/>
        <v>0.90476190476190477</v>
      </c>
      <c r="I20" s="134">
        <f t="shared" si="1"/>
        <v>0.84210526315789469</v>
      </c>
      <c r="J20" s="134">
        <f t="shared" si="2"/>
        <v>0.42105263157894735</v>
      </c>
      <c r="K20" s="11"/>
      <c r="L20" s="7"/>
    </row>
    <row r="21" spans="1:12" x14ac:dyDescent="0.25">
      <c r="A21" s="19" t="s">
        <v>37</v>
      </c>
      <c r="B21" s="304"/>
      <c r="C21" s="304"/>
      <c r="D21" s="304"/>
      <c r="E21" s="304"/>
      <c r="F21" s="304"/>
      <c r="G21" s="134">
        <f t="shared" si="0"/>
        <v>0</v>
      </c>
      <c r="H21" s="134">
        <f t="shared" si="1"/>
        <v>0</v>
      </c>
      <c r="I21" s="134">
        <f t="shared" si="1"/>
        <v>0</v>
      </c>
      <c r="J21" s="134">
        <f t="shared" si="2"/>
        <v>0</v>
      </c>
      <c r="K21" s="16"/>
      <c r="L21" s="7"/>
    </row>
    <row r="22" spans="1:12" x14ac:dyDescent="0.25">
      <c r="A22" s="19" t="s">
        <v>38</v>
      </c>
      <c r="B22" s="304"/>
      <c r="C22" s="304"/>
      <c r="D22" s="304"/>
      <c r="E22" s="304"/>
      <c r="F22" s="304"/>
      <c r="G22" s="134">
        <f t="shared" si="0"/>
        <v>0</v>
      </c>
      <c r="H22" s="134">
        <f t="shared" si="1"/>
        <v>0</v>
      </c>
      <c r="I22" s="134">
        <f t="shared" si="1"/>
        <v>0</v>
      </c>
      <c r="J22" s="134">
        <f t="shared" si="2"/>
        <v>0</v>
      </c>
      <c r="K22" s="16"/>
      <c r="L22" s="7"/>
    </row>
    <row r="23" spans="1:12" x14ac:dyDescent="0.25">
      <c r="A23" s="19" t="s">
        <v>39</v>
      </c>
      <c r="B23" s="304">
        <v>8</v>
      </c>
      <c r="C23" s="304">
        <v>4</v>
      </c>
      <c r="D23" s="304">
        <v>4</v>
      </c>
      <c r="E23" s="304">
        <v>4</v>
      </c>
      <c r="F23" s="304">
        <v>4</v>
      </c>
      <c r="G23" s="134">
        <f t="shared" si="0"/>
        <v>0.5</v>
      </c>
      <c r="H23" s="134">
        <f t="shared" ref="H23:I31" si="3">IFERROR(E23/D23,0)</f>
        <v>1</v>
      </c>
      <c r="I23" s="134">
        <f t="shared" si="3"/>
        <v>1</v>
      </c>
      <c r="J23" s="134">
        <f t="shared" si="2"/>
        <v>0.5</v>
      </c>
      <c r="K23" s="16"/>
      <c r="L23" s="7"/>
    </row>
    <row r="24" spans="1:12" x14ac:dyDescent="0.25">
      <c r="A24" s="19" t="s">
        <v>40</v>
      </c>
      <c r="B24" s="304"/>
      <c r="C24" s="304"/>
      <c r="D24" s="304"/>
      <c r="E24" s="304"/>
      <c r="F24" s="304"/>
      <c r="G24" s="134">
        <f t="shared" si="0"/>
        <v>0</v>
      </c>
      <c r="H24" s="134">
        <f t="shared" si="3"/>
        <v>0</v>
      </c>
      <c r="I24" s="134">
        <f t="shared" si="3"/>
        <v>0</v>
      </c>
      <c r="J24" s="134">
        <f t="shared" si="2"/>
        <v>0</v>
      </c>
      <c r="K24" s="16"/>
      <c r="L24" s="7"/>
    </row>
    <row r="25" spans="1:12" x14ac:dyDescent="0.25">
      <c r="A25" s="19" t="s">
        <v>41</v>
      </c>
      <c r="B25" s="304"/>
      <c r="C25" s="304"/>
      <c r="D25" s="304"/>
      <c r="E25" s="304"/>
      <c r="F25" s="304"/>
      <c r="G25" s="134">
        <f t="shared" si="0"/>
        <v>0</v>
      </c>
      <c r="H25" s="134">
        <f t="shared" si="3"/>
        <v>0</v>
      </c>
      <c r="I25" s="134">
        <f t="shared" si="3"/>
        <v>0</v>
      </c>
      <c r="J25" s="134">
        <f t="shared" si="2"/>
        <v>0</v>
      </c>
      <c r="K25" s="16"/>
      <c r="L25" s="7"/>
    </row>
    <row r="26" spans="1:12" x14ac:dyDescent="0.25">
      <c r="A26" s="19" t="s">
        <v>42</v>
      </c>
      <c r="B26" s="304"/>
      <c r="C26" s="304"/>
      <c r="D26" s="304"/>
      <c r="E26" s="304"/>
      <c r="F26" s="304"/>
      <c r="G26" s="134">
        <f t="shared" si="0"/>
        <v>0</v>
      </c>
      <c r="H26" s="134">
        <f t="shared" si="3"/>
        <v>0</v>
      </c>
      <c r="I26" s="134">
        <f t="shared" si="3"/>
        <v>0</v>
      </c>
      <c r="J26" s="134">
        <f t="shared" si="2"/>
        <v>0</v>
      </c>
      <c r="K26" s="16"/>
      <c r="L26" s="7"/>
    </row>
    <row r="27" spans="1:12" x14ac:dyDescent="0.25">
      <c r="A27" s="19" t="s">
        <v>43</v>
      </c>
      <c r="B27" s="304"/>
      <c r="C27" s="304"/>
      <c r="D27" s="304"/>
      <c r="E27" s="304"/>
      <c r="F27" s="304"/>
      <c r="G27" s="134">
        <f t="shared" si="0"/>
        <v>0</v>
      </c>
      <c r="H27" s="134">
        <f t="shared" si="3"/>
        <v>0</v>
      </c>
      <c r="I27" s="134">
        <f t="shared" si="3"/>
        <v>0</v>
      </c>
      <c r="J27" s="134">
        <f t="shared" si="2"/>
        <v>0</v>
      </c>
      <c r="K27" s="16"/>
      <c r="L27" s="7"/>
    </row>
    <row r="28" spans="1:12" x14ac:dyDescent="0.25">
      <c r="A28" s="19" t="s">
        <v>44</v>
      </c>
      <c r="B28" s="304"/>
      <c r="C28" s="304"/>
      <c r="D28" s="304"/>
      <c r="E28" s="304"/>
      <c r="F28" s="304"/>
      <c r="G28" s="134">
        <f t="shared" si="0"/>
        <v>0</v>
      </c>
      <c r="H28" s="134">
        <f t="shared" si="3"/>
        <v>0</v>
      </c>
      <c r="I28" s="134">
        <f t="shared" si="3"/>
        <v>0</v>
      </c>
      <c r="J28" s="134">
        <f t="shared" si="2"/>
        <v>0</v>
      </c>
      <c r="K28" s="16"/>
      <c r="L28" s="7"/>
    </row>
    <row r="29" spans="1:12" x14ac:dyDescent="0.25">
      <c r="A29" s="19" t="s">
        <v>45</v>
      </c>
      <c r="B29" s="304">
        <v>20</v>
      </c>
      <c r="C29" s="304">
        <v>3</v>
      </c>
      <c r="D29" s="304">
        <v>3</v>
      </c>
      <c r="E29" s="304">
        <v>3</v>
      </c>
      <c r="F29" s="304">
        <v>3</v>
      </c>
      <c r="G29" s="134">
        <f t="shared" si="0"/>
        <v>0.15</v>
      </c>
      <c r="H29" s="134">
        <f t="shared" si="3"/>
        <v>1</v>
      </c>
      <c r="I29" s="134">
        <f t="shared" si="3"/>
        <v>1</v>
      </c>
      <c r="J29" s="134">
        <f t="shared" si="2"/>
        <v>0.15</v>
      </c>
      <c r="K29" s="16"/>
      <c r="L29" s="7"/>
    </row>
    <row r="30" spans="1:12" ht="31.5" x14ac:dyDescent="0.25">
      <c r="A30" s="40" t="s">
        <v>46</v>
      </c>
      <c r="B30" s="304">
        <v>10</v>
      </c>
      <c r="C30" s="304">
        <v>6</v>
      </c>
      <c r="D30" s="304">
        <v>5</v>
      </c>
      <c r="E30" s="304">
        <v>2</v>
      </c>
      <c r="F30" s="304">
        <v>2</v>
      </c>
      <c r="G30" s="134">
        <f t="shared" si="0"/>
        <v>0.6</v>
      </c>
      <c r="H30" s="134">
        <f t="shared" si="3"/>
        <v>0.4</v>
      </c>
      <c r="I30" s="134">
        <f t="shared" si="3"/>
        <v>1</v>
      </c>
      <c r="J30" s="134">
        <f t="shared" si="2"/>
        <v>0.2</v>
      </c>
      <c r="K30" s="16"/>
      <c r="L30" s="7"/>
    </row>
    <row r="31" spans="1:12" x14ac:dyDescent="0.25">
      <c r="A31" s="131" t="s">
        <v>56</v>
      </c>
      <c r="B31" s="50">
        <f>SUM(B4:B30)</f>
        <v>283</v>
      </c>
      <c r="C31" s="50">
        <f>SUM(C4:C30)</f>
        <v>174</v>
      </c>
      <c r="D31" s="50">
        <f>SUM(D4:D30)</f>
        <v>157</v>
      </c>
      <c r="E31" s="50">
        <f>SUM(E4:E30)</f>
        <v>107</v>
      </c>
      <c r="F31" s="50">
        <f>SUM(F4:F30)</f>
        <v>99</v>
      </c>
      <c r="G31" s="134">
        <f t="shared" si="0"/>
        <v>0.61484098939929333</v>
      </c>
      <c r="H31" s="134">
        <f t="shared" si="3"/>
        <v>0.68152866242038213</v>
      </c>
      <c r="I31" s="134">
        <f t="shared" si="3"/>
        <v>0.92523364485981308</v>
      </c>
      <c r="J31" s="134">
        <f t="shared" si="2"/>
        <v>0.34982332155477031</v>
      </c>
      <c r="K31" s="16"/>
      <c r="L31" s="7"/>
    </row>
    <row r="32" spans="1:12" x14ac:dyDescent="0.25">
      <c r="A32" s="41"/>
      <c r="B32" s="7"/>
      <c r="C32" s="7"/>
      <c r="D32" s="7"/>
      <c r="E32" s="7"/>
      <c r="F32" s="7"/>
      <c r="G32" s="7"/>
      <c r="H32" s="7"/>
      <c r="I32" s="7"/>
      <c r="J32" s="7"/>
      <c r="K32" s="16"/>
      <c r="L32" s="7"/>
    </row>
    <row r="33" spans="1:12" ht="16.5" thickBot="1" x14ac:dyDescent="0.3">
      <c r="A33" s="518" t="s">
        <v>55</v>
      </c>
      <c r="B33" s="518"/>
      <c r="C33" s="518"/>
      <c r="D33" s="518"/>
      <c r="E33" s="518"/>
      <c r="F33" s="518"/>
      <c r="G33" s="518"/>
      <c r="H33" s="518"/>
      <c r="I33" s="518"/>
      <c r="J33" s="518"/>
      <c r="K33" s="16"/>
      <c r="L33" s="7"/>
    </row>
    <row r="34" spans="1:12" ht="32.25" thickBot="1" x14ac:dyDescent="0.3">
      <c r="A34" s="77" t="s">
        <v>68</v>
      </c>
      <c r="B34" s="78" t="s">
        <v>59</v>
      </c>
      <c r="C34" s="78" t="s">
        <v>60</v>
      </c>
      <c r="D34" s="79" t="s">
        <v>61</v>
      </c>
      <c r="E34" s="79" t="s">
        <v>62</v>
      </c>
      <c r="F34" s="79" t="s">
        <v>63</v>
      </c>
      <c r="G34" s="94" t="s">
        <v>64</v>
      </c>
      <c r="H34" s="94" t="s">
        <v>65</v>
      </c>
      <c r="I34" s="94" t="s">
        <v>66</v>
      </c>
      <c r="J34" s="95" t="s">
        <v>67</v>
      </c>
      <c r="K34" s="16"/>
      <c r="L34" s="7"/>
    </row>
    <row r="35" spans="1:12" ht="31.5" x14ac:dyDescent="0.25">
      <c r="A35" s="75" t="s">
        <v>20</v>
      </c>
      <c r="B35" s="76"/>
      <c r="C35" s="76"/>
      <c r="D35" s="76"/>
      <c r="E35" s="76"/>
      <c r="F35" s="76"/>
      <c r="G35" s="133">
        <f>IFERROR(C35/B35,0)</f>
        <v>0</v>
      </c>
      <c r="H35" s="133">
        <f>IFERROR(E35/D35,0)</f>
        <v>0</v>
      </c>
      <c r="I35" s="133">
        <f>IFERROR(F35/E35,0)</f>
        <v>0</v>
      </c>
      <c r="J35" s="133">
        <f>IFERROR(F35/B35,0)</f>
        <v>0</v>
      </c>
      <c r="K35" s="16"/>
      <c r="L35" s="7"/>
    </row>
    <row r="36" spans="1:12" ht="20.25" customHeight="1" x14ac:dyDescent="0.25">
      <c r="A36" s="19" t="s">
        <v>21</v>
      </c>
      <c r="B36" s="306">
        <v>20</v>
      </c>
      <c r="C36" s="307">
        <v>10</v>
      </c>
      <c r="D36" s="307">
        <v>7</v>
      </c>
      <c r="E36" s="307">
        <v>6</v>
      </c>
      <c r="F36" s="307">
        <v>5</v>
      </c>
      <c r="G36" s="134">
        <f t="shared" ref="G36:G62" si="4">IFERROR(C36/B36,0)</f>
        <v>0.5</v>
      </c>
      <c r="H36" s="134">
        <f t="shared" ref="H36:I51" si="5">IFERROR(E36/D36,0)</f>
        <v>0.8571428571428571</v>
      </c>
      <c r="I36" s="134">
        <f t="shared" si="5"/>
        <v>0.83333333333333337</v>
      </c>
      <c r="J36" s="134">
        <f t="shared" ref="J36:J62" si="6">IFERROR(F36/B36,0)</f>
        <v>0.25</v>
      </c>
      <c r="K36" s="16"/>
      <c r="L36" s="7"/>
    </row>
    <row r="37" spans="1:12" x14ac:dyDescent="0.25">
      <c r="A37" s="19" t="s">
        <v>22</v>
      </c>
      <c r="B37" s="2"/>
      <c r="C37" s="2"/>
      <c r="D37" s="2"/>
      <c r="E37" s="2"/>
      <c r="F37" s="2"/>
      <c r="G37" s="134">
        <f t="shared" si="4"/>
        <v>0</v>
      </c>
      <c r="H37" s="134">
        <f t="shared" si="5"/>
        <v>0</v>
      </c>
      <c r="I37" s="134">
        <f t="shared" si="5"/>
        <v>0</v>
      </c>
      <c r="J37" s="134">
        <f t="shared" si="6"/>
        <v>0</v>
      </c>
      <c r="K37" s="16"/>
      <c r="L37" s="7"/>
    </row>
    <row r="38" spans="1:12" ht="31.5" x14ac:dyDescent="0.25">
      <c r="A38" s="19" t="s">
        <v>23</v>
      </c>
      <c r="B38" s="2">
        <v>10</v>
      </c>
      <c r="C38" s="2">
        <v>8</v>
      </c>
      <c r="D38" s="2">
        <v>8</v>
      </c>
      <c r="E38" s="2">
        <v>5</v>
      </c>
      <c r="F38" s="2">
        <v>5</v>
      </c>
      <c r="G38" s="134">
        <f t="shared" si="4"/>
        <v>0.8</v>
      </c>
      <c r="H38" s="134">
        <f t="shared" si="5"/>
        <v>0.625</v>
      </c>
      <c r="I38" s="134">
        <f t="shared" si="5"/>
        <v>1</v>
      </c>
      <c r="J38" s="134">
        <f t="shared" si="6"/>
        <v>0.5</v>
      </c>
      <c r="K38" s="12"/>
    </row>
    <row r="39" spans="1:12" ht="19.5" customHeight="1" x14ac:dyDescent="0.25">
      <c r="A39" s="19" t="s">
        <v>24</v>
      </c>
      <c r="B39" s="2"/>
      <c r="C39" s="2"/>
      <c r="D39" s="2"/>
      <c r="E39" s="2"/>
      <c r="F39" s="2"/>
      <c r="G39" s="134">
        <f t="shared" si="4"/>
        <v>0</v>
      </c>
      <c r="H39" s="134">
        <f t="shared" si="5"/>
        <v>0</v>
      </c>
      <c r="I39" s="134">
        <f t="shared" si="5"/>
        <v>0</v>
      </c>
      <c r="J39" s="134">
        <f t="shared" si="6"/>
        <v>0</v>
      </c>
      <c r="K39" s="12"/>
    </row>
    <row r="40" spans="1:12" ht="20.25" customHeight="1" x14ac:dyDescent="0.25">
      <c r="A40" s="19" t="s">
        <v>25</v>
      </c>
      <c r="B40" s="2"/>
      <c r="C40" s="2"/>
      <c r="D40" s="2"/>
      <c r="E40" s="2"/>
      <c r="F40" s="2"/>
      <c r="G40" s="134">
        <f t="shared" si="4"/>
        <v>0</v>
      </c>
      <c r="H40" s="134">
        <f t="shared" si="5"/>
        <v>0</v>
      </c>
      <c r="I40" s="134">
        <f t="shared" si="5"/>
        <v>0</v>
      </c>
      <c r="J40" s="134">
        <f t="shared" si="6"/>
        <v>0</v>
      </c>
      <c r="K40" s="12"/>
    </row>
    <row r="41" spans="1:12" ht="19.5" customHeight="1" x14ac:dyDescent="0.25">
      <c r="A41" s="19" t="s">
        <v>26</v>
      </c>
      <c r="B41" s="2">
        <v>7</v>
      </c>
      <c r="C41" s="2">
        <v>16</v>
      </c>
      <c r="D41" s="2">
        <v>15</v>
      </c>
      <c r="E41" s="2">
        <v>11</v>
      </c>
      <c r="F41" s="2">
        <v>8</v>
      </c>
      <c r="G41" s="134">
        <f t="shared" si="4"/>
        <v>2.2857142857142856</v>
      </c>
      <c r="H41" s="134">
        <f t="shared" si="5"/>
        <v>0.73333333333333328</v>
      </c>
      <c r="I41" s="134">
        <f t="shared" si="5"/>
        <v>0.72727272727272729</v>
      </c>
      <c r="J41" s="134">
        <f t="shared" si="6"/>
        <v>1.1428571428571428</v>
      </c>
      <c r="K41" s="12"/>
    </row>
    <row r="42" spans="1:12" ht="18.75" customHeight="1" x14ac:dyDescent="0.25">
      <c r="A42" s="19" t="s">
        <v>27</v>
      </c>
      <c r="B42" s="2"/>
      <c r="C42" s="2"/>
      <c r="D42" s="2"/>
      <c r="E42" s="2"/>
      <c r="F42" s="2"/>
      <c r="G42" s="134">
        <f t="shared" si="4"/>
        <v>0</v>
      </c>
      <c r="H42" s="134">
        <f t="shared" si="5"/>
        <v>0</v>
      </c>
      <c r="I42" s="134">
        <f t="shared" si="5"/>
        <v>0</v>
      </c>
      <c r="J42" s="134">
        <f t="shared" si="6"/>
        <v>0</v>
      </c>
      <c r="K42" s="12"/>
    </row>
    <row r="43" spans="1:12" ht="21.75" customHeight="1" x14ac:dyDescent="0.25">
      <c r="A43" s="19" t="s">
        <v>28</v>
      </c>
      <c r="B43" s="52">
        <v>10</v>
      </c>
      <c r="C43" s="52">
        <v>1</v>
      </c>
      <c r="D43" s="52">
        <v>1</v>
      </c>
      <c r="E43" s="52">
        <v>1</v>
      </c>
      <c r="F43" s="52">
        <v>1</v>
      </c>
      <c r="G43" s="134">
        <f t="shared" si="4"/>
        <v>0.1</v>
      </c>
      <c r="H43" s="134">
        <f t="shared" si="5"/>
        <v>1</v>
      </c>
      <c r="I43" s="134">
        <f t="shared" si="5"/>
        <v>1</v>
      </c>
      <c r="J43" s="134">
        <f t="shared" si="6"/>
        <v>0.1</v>
      </c>
      <c r="K43" s="12"/>
    </row>
    <row r="44" spans="1:12" ht="31.5" x14ac:dyDescent="0.25">
      <c r="A44" s="19" t="s">
        <v>29</v>
      </c>
      <c r="B44" s="40"/>
      <c r="C44" s="40"/>
      <c r="D44" s="52"/>
      <c r="E44" s="52"/>
      <c r="F44" s="52"/>
      <c r="G44" s="134">
        <f t="shared" si="4"/>
        <v>0</v>
      </c>
      <c r="H44" s="134">
        <f t="shared" si="5"/>
        <v>0</v>
      </c>
      <c r="I44" s="134">
        <f t="shared" si="5"/>
        <v>0</v>
      </c>
      <c r="J44" s="134">
        <f t="shared" si="6"/>
        <v>0</v>
      </c>
      <c r="K44" s="12"/>
    </row>
    <row r="45" spans="1:12" x14ac:dyDescent="0.25">
      <c r="A45" s="19" t="s">
        <v>30</v>
      </c>
      <c r="B45" s="2"/>
      <c r="C45" s="2"/>
      <c r="D45" s="2"/>
      <c r="E45" s="2"/>
      <c r="F45" s="2"/>
      <c r="G45" s="134">
        <f t="shared" si="4"/>
        <v>0</v>
      </c>
      <c r="H45" s="134">
        <f t="shared" si="5"/>
        <v>0</v>
      </c>
      <c r="I45" s="134">
        <f t="shared" si="5"/>
        <v>0</v>
      </c>
      <c r="J45" s="134">
        <f t="shared" si="6"/>
        <v>0</v>
      </c>
      <c r="K45" s="12"/>
    </row>
    <row r="46" spans="1:12" ht="47.25" x14ac:dyDescent="0.25">
      <c r="A46" s="19" t="s">
        <v>31</v>
      </c>
      <c r="B46" s="2"/>
      <c r="C46" s="2"/>
      <c r="D46" s="2"/>
      <c r="E46" s="2"/>
      <c r="F46" s="2"/>
      <c r="G46" s="134">
        <f t="shared" si="4"/>
        <v>0</v>
      </c>
      <c r="H46" s="134">
        <f t="shared" si="5"/>
        <v>0</v>
      </c>
      <c r="I46" s="134">
        <f t="shared" si="5"/>
        <v>0</v>
      </c>
      <c r="J46" s="134">
        <f t="shared" si="6"/>
        <v>0</v>
      </c>
      <c r="K46" s="12"/>
    </row>
    <row r="47" spans="1:12" x14ac:dyDescent="0.25">
      <c r="A47" s="19" t="s">
        <v>32</v>
      </c>
      <c r="B47" s="2"/>
      <c r="C47" s="2"/>
      <c r="D47" s="2"/>
      <c r="E47" s="2"/>
      <c r="F47" s="2"/>
      <c r="G47" s="134">
        <f t="shared" si="4"/>
        <v>0</v>
      </c>
      <c r="H47" s="134">
        <f t="shared" si="5"/>
        <v>0</v>
      </c>
      <c r="I47" s="134">
        <f t="shared" si="5"/>
        <v>0</v>
      </c>
      <c r="J47" s="134">
        <f t="shared" si="6"/>
        <v>0</v>
      </c>
      <c r="K47" s="12"/>
    </row>
    <row r="48" spans="1:12" x14ac:dyDescent="0.25">
      <c r="A48" s="19" t="s">
        <v>33</v>
      </c>
      <c r="B48" s="2"/>
      <c r="C48" s="2"/>
      <c r="D48" s="2"/>
      <c r="E48" s="2"/>
      <c r="F48" s="2"/>
      <c r="G48" s="134">
        <f t="shared" si="4"/>
        <v>0</v>
      </c>
      <c r="H48" s="134">
        <f t="shared" si="5"/>
        <v>0</v>
      </c>
      <c r="I48" s="134">
        <f t="shared" si="5"/>
        <v>0</v>
      </c>
      <c r="J48" s="134">
        <f t="shared" si="6"/>
        <v>0</v>
      </c>
      <c r="K48" s="12"/>
    </row>
    <row r="49" spans="1:11" x14ac:dyDescent="0.25">
      <c r="A49" s="19" t="s">
        <v>34</v>
      </c>
      <c r="B49" s="2"/>
      <c r="C49" s="2"/>
      <c r="D49" s="2"/>
      <c r="E49" s="2"/>
      <c r="F49" s="2"/>
      <c r="G49" s="134">
        <f t="shared" si="4"/>
        <v>0</v>
      </c>
      <c r="H49" s="134">
        <f t="shared" si="5"/>
        <v>0</v>
      </c>
      <c r="I49" s="134">
        <f t="shared" si="5"/>
        <v>0</v>
      </c>
      <c r="J49" s="134">
        <f t="shared" si="6"/>
        <v>0</v>
      </c>
      <c r="K49" s="12"/>
    </row>
    <row r="50" spans="1:11" x14ac:dyDescent="0.25">
      <c r="A50" s="19" t="s">
        <v>35</v>
      </c>
      <c r="B50" s="2"/>
      <c r="C50" s="2"/>
      <c r="D50" s="2"/>
      <c r="E50" s="2"/>
      <c r="F50" s="2"/>
      <c r="G50" s="134">
        <f t="shared" si="4"/>
        <v>0</v>
      </c>
      <c r="H50" s="134">
        <f t="shared" si="5"/>
        <v>0</v>
      </c>
      <c r="I50" s="134">
        <f t="shared" si="5"/>
        <v>0</v>
      </c>
      <c r="J50" s="134">
        <f t="shared" si="6"/>
        <v>0</v>
      </c>
      <c r="K50" s="12"/>
    </row>
    <row r="51" spans="1:11" x14ac:dyDescent="0.25">
      <c r="A51" s="19" t="s">
        <v>36</v>
      </c>
      <c r="B51" s="2">
        <v>27</v>
      </c>
      <c r="C51" s="2">
        <v>24</v>
      </c>
      <c r="D51" s="2">
        <v>24</v>
      </c>
      <c r="E51" s="2">
        <v>24</v>
      </c>
      <c r="F51" s="2">
        <v>24</v>
      </c>
      <c r="G51" s="134">
        <f t="shared" si="4"/>
        <v>0.88888888888888884</v>
      </c>
      <c r="H51" s="134">
        <f t="shared" si="5"/>
        <v>1</v>
      </c>
      <c r="I51" s="134">
        <f t="shared" si="5"/>
        <v>1</v>
      </c>
      <c r="J51" s="134">
        <f t="shared" si="6"/>
        <v>0.88888888888888884</v>
      </c>
      <c r="K51" s="12"/>
    </row>
    <row r="52" spans="1:11" x14ac:dyDescent="0.25">
      <c r="A52" s="19" t="s">
        <v>37</v>
      </c>
      <c r="B52" s="2">
        <v>2</v>
      </c>
      <c r="C52" s="2">
        <v>2</v>
      </c>
      <c r="D52" s="2">
        <v>2</v>
      </c>
      <c r="E52" s="2">
        <v>2</v>
      </c>
      <c r="F52" s="2">
        <v>2</v>
      </c>
      <c r="G52" s="134">
        <f t="shared" si="4"/>
        <v>1</v>
      </c>
      <c r="H52" s="134">
        <f t="shared" ref="H52:I62" si="7">IFERROR(E52/D52,0)</f>
        <v>1</v>
      </c>
      <c r="I52" s="134">
        <f t="shared" si="7"/>
        <v>1</v>
      </c>
      <c r="J52" s="134">
        <f t="shared" si="6"/>
        <v>1</v>
      </c>
      <c r="K52" s="12"/>
    </row>
    <row r="53" spans="1:11" x14ac:dyDescent="0.25">
      <c r="A53" s="19" t="s">
        <v>38</v>
      </c>
      <c r="B53" s="2">
        <v>2</v>
      </c>
      <c r="C53" s="2">
        <v>2</v>
      </c>
      <c r="D53" s="2">
        <v>2</v>
      </c>
      <c r="E53" s="2">
        <v>2</v>
      </c>
      <c r="F53" s="2">
        <v>2</v>
      </c>
      <c r="G53" s="134">
        <f t="shared" si="4"/>
        <v>1</v>
      </c>
      <c r="H53" s="134">
        <f t="shared" si="7"/>
        <v>1</v>
      </c>
      <c r="I53" s="134">
        <f t="shared" si="7"/>
        <v>1</v>
      </c>
      <c r="J53" s="134">
        <f t="shared" si="6"/>
        <v>1</v>
      </c>
      <c r="K53" s="12"/>
    </row>
    <row r="54" spans="1:11" ht="20.25" customHeight="1" x14ac:dyDescent="0.25">
      <c r="A54" s="19" t="s">
        <v>39</v>
      </c>
      <c r="B54" s="2"/>
      <c r="C54" s="2"/>
      <c r="D54" s="2"/>
      <c r="E54" s="2"/>
      <c r="F54" s="2"/>
      <c r="G54" s="134">
        <f t="shared" si="4"/>
        <v>0</v>
      </c>
      <c r="H54" s="134">
        <f t="shared" si="7"/>
        <v>0</v>
      </c>
      <c r="I54" s="134">
        <f t="shared" si="7"/>
        <v>0</v>
      </c>
      <c r="J54" s="134">
        <f t="shared" si="6"/>
        <v>0</v>
      </c>
      <c r="K54" s="12"/>
    </row>
    <row r="55" spans="1:11" x14ac:dyDescent="0.25">
      <c r="A55" s="19" t="s">
        <v>40</v>
      </c>
      <c r="B55" s="2"/>
      <c r="C55" s="2"/>
      <c r="D55" s="2"/>
      <c r="E55" s="2"/>
      <c r="F55" s="2"/>
      <c r="G55" s="134">
        <f t="shared" si="4"/>
        <v>0</v>
      </c>
      <c r="H55" s="134">
        <f t="shared" si="7"/>
        <v>0</v>
      </c>
      <c r="I55" s="134">
        <f t="shared" si="7"/>
        <v>0</v>
      </c>
      <c r="J55" s="134">
        <f t="shared" si="6"/>
        <v>0</v>
      </c>
      <c r="K55" s="12"/>
    </row>
    <row r="56" spans="1:11" ht="20.25" customHeight="1" x14ac:dyDescent="0.25">
      <c r="A56" s="19" t="s">
        <v>41</v>
      </c>
      <c r="B56" s="2"/>
      <c r="C56" s="2"/>
      <c r="D56" s="2"/>
      <c r="E56" s="2"/>
      <c r="F56" s="2"/>
      <c r="G56" s="134">
        <f t="shared" si="4"/>
        <v>0</v>
      </c>
      <c r="H56" s="134">
        <f t="shared" si="7"/>
        <v>0</v>
      </c>
      <c r="I56" s="134">
        <f t="shared" si="7"/>
        <v>0</v>
      </c>
      <c r="J56" s="134">
        <f t="shared" si="6"/>
        <v>0</v>
      </c>
      <c r="K56" s="12"/>
    </row>
    <row r="57" spans="1:11" ht="18" customHeight="1" x14ac:dyDescent="0.25">
      <c r="A57" s="19" t="s">
        <v>42</v>
      </c>
      <c r="B57" s="2"/>
      <c r="C57" s="2"/>
      <c r="D57" s="2"/>
      <c r="E57" s="2"/>
      <c r="F57" s="2"/>
      <c r="G57" s="134">
        <f t="shared" si="4"/>
        <v>0</v>
      </c>
      <c r="H57" s="134">
        <f t="shared" si="7"/>
        <v>0</v>
      </c>
      <c r="I57" s="134">
        <f t="shared" si="7"/>
        <v>0</v>
      </c>
      <c r="J57" s="134">
        <f t="shared" si="6"/>
        <v>0</v>
      </c>
      <c r="K57" s="12"/>
    </row>
    <row r="58" spans="1:11" ht="17.25" customHeight="1" x14ac:dyDescent="0.25">
      <c r="A58" s="19" t="s">
        <v>43</v>
      </c>
      <c r="B58" s="2"/>
      <c r="C58" s="2"/>
      <c r="D58" s="2"/>
      <c r="E58" s="2"/>
      <c r="F58" s="2"/>
      <c r="G58" s="134">
        <f t="shared" si="4"/>
        <v>0</v>
      </c>
      <c r="H58" s="134">
        <f t="shared" si="7"/>
        <v>0</v>
      </c>
      <c r="I58" s="134">
        <f t="shared" si="7"/>
        <v>0</v>
      </c>
      <c r="J58" s="134">
        <f t="shared" si="6"/>
        <v>0</v>
      </c>
      <c r="K58" s="12"/>
    </row>
    <row r="59" spans="1:11" ht="18" customHeight="1" x14ac:dyDescent="0.25">
      <c r="A59" s="19" t="s">
        <v>44</v>
      </c>
      <c r="B59" s="2"/>
      <c r="C59" s="2"/>
      <c r="D59" s="2"/>
      <c r="E59" s="2"/>
      <c r="F59" s="2"/>
      <c r="G59" s="134">
        <f t="shared" si="4"/>
        <v>0</v>
      </c>
      <c r="H59" s="134">
        <f t="shared" si="7"/>
        <v>0</v>
      </c>
      <c r="I59" s="134">
        <f t="shared" si="7"/>
        <v>0</v>
      </c>
      <c r="J59" s="134">
        <f t="shared" si="6"/>
        <v>0</v>
      </c>
      <c r="K59" s="12"/>
    </row>
    <row r="60" spans="1:11" ht="18" customHeight="1" x14ac:dyDescent="0.25">
      <c r="A60" s="19" t="s">
        <v>45</v>
      </c>
      <c r="B60" s="2"/>
      <c r="C60" s="2"/>
      <c r="D60" s="2"/>
      <c r="E60" s="2"/>
      <c r="F60" s="2"/>
      <c r="G60" s="134">
        <f t="shared" si="4"/>
        <v>0</v>
      </c>
      <c r="H60" s="134">
        <f t="shared" si="7"/>
        <v>0</v>
      </c>
      <c r="I60" s="134">
        <f t="shared" si="7"/>
        <v>0</v>
      </c>
      <c r="J60" s="134">
        <f t="shared" si="6"/>
        <v>0</v>
      </c>
      <c r="K60" s="12"/>
    </row>
    <row r="61" spans="1:11" ht="31.5" x14ac:dyDescent="0.25">
      <c r="A61" s="40" t="s">
        <v>46</v>
      </c>
      <c r="B61" s="52">
        <v>10</v>
      </c>
      <c r="C61" s="52">
        <v>1</v>
      </c>
      <c r="D61" s="52">
        <v>1</v>
      </c>
      <c r="E61" s="52">
        <v>1</v>
      </c>
      <c r="F61" s="52">
        <v>1</v>
      </c>
      <c r="G61" s="134">
        <f t="shared" si="4"/>
        <v>0.1</v>
      </c>
      <c r="H61" s="134">
        <f t="shared" si="7"/>
        <v>1</v>
      </c>
      <c r="I61" s="134">
        <f t="shared" si="7"/>
        <v>1</v>
      </c>
      <c r="J61" s="134">
        <f t="shared" si="6"/>
        <v>0.1</v>
      </c>
      <c r="K61" s="12"/>
    </row>
    <row r="62" spans="1:11" x14ac:dyDescent="0.25">
      <c r="A62" s="131" t="s">
        <v>56</v>
      </c>
      <c r="B62" s="50">
        <f>SUM(B35:B61)</f>
        <v>88</v>
      </c>
      <c r="C62" s="50">
        <f>SUM(C35:C61)</f>
        <v>64</v>
      </c>
      <c r="D62" s="50">
        <f>SUM(D35:D61)</f>
        <v>60</v>
      </c>
      <c r="E62" s="50">
        <f>SUM(E35:E61)</f>
        <v>52</v>
      </c>
      <c r="F62" s="50">
        <f>SUM(F35:F61)</f>
        <v>48</v>
      </c>
      <c r="G62" s="134">
        <f t="shared" si="4"/>
        <v>0.72727272727272729</v>
      </c>
      <c r="H62" s="134">
        <f t="shared" si="7"/>
        <v>0.8666666666666667</v>
      </c>
      <c r="I62" s="134">
        <f t="shared" si="7"/>
        <v>0.92307692307692313</v>
      </c>
      <c r="J62" s="134">
        <f t="shared" si="6"/>
        <v>0.54545454545454541</v>
      </c>
      <c r="K62" s="12"/>
    </row>
    <row r="63" spans="1:11" x14ac:dyDescent="0.25">
      <c r="K63" s="12"/>
    </row>
    <row r="64" spans="1:11" ht="16.5" thickBot="1" x14ac:dyDescent="0.3">
      <c r="A64" s="521" t="s">
        <v>125</v>
      </c>
      <c r="B64" s="522"/>
      <c r="C64" s="522"/>
      <c r="D64" s="522"/>
      <c r="E64" s="523"/>
      <c r="K64" s="12"/>
    </row>
    <row r="65" spans="1:11" ht="63.75" thickBot="1" x14ac:dyDescent="0.3">
      <c r="A65" s="89" t="s">
        <v>68</v>
      </c>
      <c r="B65" s="90" t="s">
        <v>60</v>
      </c>
      <c r="C65" s="91" t="s">
        <v>61</v>
      </c>
      <c r="D65" s="91" t="s">
        <v>62</v>
      </c>
      <c r="E65" s="91" t="s">
        <v>63</v>
      </c>
      <c r="F65" s="92" t="s">
        <v>144</v>
      </c>
      <c r="G65" s="92" t="s">
        <v>145</v>
      </c>
      <c r="H65" s="92" t="s">
        <v>146</v>
      </c>
      <c r="I65" s="93" t="s">
        <v>147</v>
      </c>
      <c r="K65" s="12"/>
    </row>
    <row r="66" spans="1:11" ht="31.5" x14ac:dyDescent="0.25">
      <c r="A66" s="75" t="s">
        <v>20</v>
      </c>
      <c r="B66" s="76"/>
      <c r="C66" s="76"/>
      <c r="D66" s="76"/>
      <c r="E66" s="76"/>
      <c r="F66" s="135">
        <f>+IFERROR(B66/(C4+C35),0)*100</f>
        <v>0</v>
      </c>
      <c r="G66" s="135">
        <f>+IFERROR(C66/(D4+D35),0)*100</f>
        <v>0</v>
      </c>
      <c r="H66" s="135">
        <f>+IFERROR(D66/(E4+E35),0)*100</f>
        <v>0</v>
      </c>
      <c r="I66" s="135">
        <f>+IFERROR(E66/(F4+F35),0)*100</f>
        <v>0</v>
      </c>
      <c r="K66" s="12"/>
    </row>
    <row r="67" spans="1:11" x14ac:dyDescent="0.25">
      <c r="A67" s="19" t="s">
        <v>21</v>
      </c>
      <c r="B67" s="2">
        <v>5</v>
      </c>
      <c r="C67" s="2">
        <v>3</v>
      </c>
      <c r="D67" s="2">
        <v>3</v>
      </c>
      <c r="E67" s="2">
        <v>3</v>
      </c>
      <c r="F67" s="136">
        <f t="shared" ref="F67:I82" si="8">+IFERROR(B67/(C5+C36),0)*100</f>
        <v>20.833333333333336</v>
      </c>
      <c r="G67" s="136">
        <f t="shared" si="8"/>
        <v>15</v>
      </c>
      <c r="H67" s="136">
        <f t="shared" si="8"/>
        <v>21.428571428571427</v>
      </c>
      <c r="I67" s="136">
        <f t="shared" si="8"/>
        <v>23.076923076923077</v>
      </c>
      <c r="K67" s="12"/>
    </row>
    <row r="68" spans="1:11" x14ac:dyDescent="0.25">
      <c r="A68" s="19" t="s">
        <v>22</v>
      </c>
      <c r="B68" s="2"/>
      <c r="C68" s="2"/>
      <c r="D68" s="2"/>
      <c r="E68" s="2"/>
      <c r="F68" s="136">
        <f t="shared" si="8"/>
        <v>0</v>
      </c>
      <c r="G68" s="136">
        <f t="shared" si="8"/>
        <v>0</v>
      </c>
      <c r="H68" s="136">
        <f t="shared" si="8"/>
        <v>0</v>
      </c>
      <c r="I68" s="136">
        <f t="shared" si="8"/>
        <v>0</v>
      </c>
      <c r="K68" s="12"/>
    </row>
    <row r="69" spans="1:11" ht="31.5" x14ac:dyDescent="0.25">
      <c r="A69" s="19" t="s">
        <v>23</v>
      </c>
      <c r="B69" s="2">
        <v>8</v>
      </c>
      <c r="C69" s="2">
        <v>6</v>
      </c>
      <c r="D69" s="2">
        <v>5</v>
      </c>
      <c r="E69" s="2">
        <v>4</v>
      </c>
      <c r="F69" s="136">
        <f t="shared" si="8"/>
        <v>27.586206896551722</v>
      </c>
      <c r="G69" s="136">
        <f t="shared" si="8"/>
        <v>27.27272727272727</v>
      </c>
      <c r="H69" s="136">
        <f t="shared" si="8"/>
        <v>33.333333333333329</v>
      </c>
      <c r="I69" s="136">
        <f t="shared" si="8"/>
        <v>28.571428571428569</v>
      </c>
      <c r="K69" s="12"/>
    </row>
    <row r="70" spans="1:11" x14ac:dyDescent="0.25">
      <c r="A70" s="19" t="s">
        <v>24</v>
      </c>
      <c r="B70" s="2"/>
      <c r="C70" s="2"/>
      <c r="D70" s="2"/>
      <c r="E70" s="2"/>
      <c r="F70" s="136">
        <f t="shared" si="8"/>
        <v>0</v>
      </c>
      <c r="G70" s="136">
        <f t="shared" si="8"/>
        <v>0</v>
      </c>
      <c r="H70" s="136">
        <f t="shared" si="8"/>
        <v>0</v>
      </c>
      <c r="I70" s="136">
        <f t="shared" si="8"/>
        <v>0</v>
      </c>
      <c r="K70" s="12"/>
    </row>
    <row r="71" spans="1:11" x14ac:dyDescent="0.25">
      <c r="A71" s="19" t="s">
        <v>25</v>
      </c>
      <c r="B71" s="2"/>
      <c r="C71" s="2"/>
      <c r="D71" s="2"/>
      <c r="E71" s="2"/>
      <c r="F71" s="136">
        <f t="shared" si="8"/>
        <v>0</v>
      </c>
      <c r="G71" s="136">
        <f t="shared" si="8"/>
        <v>0</v>
      </c>
      <c r="H71" s="136">
        <f t="shared" si="8"/>
        <v>0</v>
      </c>
      <c r="I71" s="136">
        <f t="shared" si="8"/>
        <v>0</v>
      </c>
      <c r="K71" s="12"/>
    </row>
    <row r="72" spans="1:11" x14ac:dyDescent="0.25">
      <c r="A72" s="19" t="s">
        <v>26</v>
      </c>
      <c r="B72" s="2">
        <v>7</v>
      </c>
      <c r="C72" s="2">
        <v>7</v>
      </c>
      <c r="D72" s="2">
        <v>4</v>
      </c>
      <c r="E72" s="2">
        <v>2</v>
      </c>
      <c r="F72" s="136">
        <f t="shared" si="8"/>
        <v>14.285714285714285</v>
      </c>
      <c r="G72" s="136">
        <f t="shared" si="8"/>
        <v>14.893617021276595</v>
      </c>
      <c r="H72" s="136">
        <f t="shared" si="8"/>
        <v>21.052631578947366</v>
      </c>
      <c r="I72" s="136">
        <f t="shared" si="8"/>
        <v>12.5</v>
      </c>
      <c r="K72" s="12"/>
    </row>
    <row r="73" spans="1:11" x14ac:dyDescent="0.25">
      <c r="A73" s="19" t="s">
        <v>27</v>
      </c>
      <c r="B73" s="52">
        <v>9</v>
      </c>
      <c r="C73" s="52">
        <v>9</v>
      </c>
      <c r="D73" s="52">
        <v>9</v>
      </c>
      <c r="E73" s="52">
        <v>7</v>
      </c>
      <c r="F73" s="136">
        <f t="shared" si="8"/>
        <v>17.307692307692307</v>
      </c>
      <c r="G73" s="136">
        <f t="shared" si="8"/>
        <v>19.148936170212767</v>
      </c>
      <c r="H73" s="136">
        <f t="shared" si="8"/>
        <v>23.076923076923077</v>
      </c>
      <c r="I73" s="136">
        <f t="shared" si="8"/>
        <v>19.444444444444446</v>
      </c>
      <c r="K73" s="12"/>
    </row>
    <row r="74" spans="1:11" x14ac:dyDescent="0.25">
      <c r="A74" s="19" t="s">
        <v>28</v>
      </c>
      <c r="B74" s="40">
        <v>3</v>
      </c>
      <c r="C74" s="52">
        <v>3</v>
      </c>
      <c r="D74" s="52">
        <v>3</v>
      </c>
      <c r="E74" s="52">
        <v>3</v>
      </c>
      <c r="F74" s="136">
        <f t="shared" si="8"/>
        <v>21.428571428571427</v>
      </c>
      <c r="G74" s="136">
        <f t="shared" si="8"/>
        <v>21.428571428571427</v>
      </c>
      <c r="H74" s="136">
        <f t="shared" si="8"/>
        <v>27.27272727272727</v>
      </c>
      <c r="I74" s="136">
        <f t="shared" si="8"/>
        <v>27.27272727272727</v>
      </c>
      <c r="K74" s="12"/>
    </row>
    <row r="75" spans="1:11" ht="31.5" x14ac:dyDescent="0.25">
      <c r="A75" s="19" t="s">
        <v>29</v>
      </c>
      <c r="B75" s="2"/>
      <c r="C75" s="2"/>
      <c r="D75" s="2"/>
      <c r="E75" s="2"/>
      <c r="F75" s="136">
        <f t="shared" si="8"/>
        <v>0</v>
      </c>
      <c r="G75" s="136">
        <f t="shared" si="8"/>
        <v>0</v>
      </c>
      <c r="H75" s="136">
        <f t="shared" si="8"/>
        <v>0</v>
      </c>
      <c r="I75" s="136">
        <f t="shared" si="8"/>
        <v>0</v>
      </c>
      <c r="K75" s="12"/>
    </row>
    <row r="76" spans="1:11" x14ac:dyDescent="0.25">
      <c r="A76" s="19" t="s">
        <v>30</v>
      </c>
      <c r="B76" s="2"/>
      <c r="C76" s="2"/>
      <c r="D76" s="2"/>
      <c r="E76" s="2"/>
      <c r="F76" s="136">
        <f t="shared" si="8"/>
        <v>0</v>
      </c>
      <c r="G76" s="136">
        <f t="shared" si="8"/>
        <v>0</v>
      </c>
      <c r="H76" s="136">
        <f t="shared" si="8"/>
        <v>0</v>
      </c>
      <c r="I76" s="136">
        <f t="shared" si="8"/>
        <v>0</v>
      </c>
      <c r="K76" s="12"/>
    </row>
    <row r="77" spans="1:11" ht="47.25" x14ac:dyDescent="0.25">
      <c r="A77" s="19" t="s">
        <v>31</v>
      </c>
      <c r="B77" s="2"/>
      <c r="C77" s="2"/>
      <c r="D77" s="2"/>
      <c r="E77" s="2"/>
      <c r="F77" s="136">
        <f t="shared" si="8"/>
        <v>0</v>
      </c>
      <c r="G77" s="136">
        <f t="shared" si="8"/>
        <v>0</v>
      </c>
      <c r="H77" s="136">
        <f t="shared" si="8"/>
        <v>0</v>
      </c>
      <c r="I77" s="136">
        <f t="shared" si="8"/>
        <v>0</v>
      </c>
      <c r="K77" s="12"/>
    </row>
    <row r="78" spans="1:11" x14ac:dyDescent="0.25">
      <c r="A78" s="19" t="s">
        <v>32</v>
      </c>
      <c r="B78" s="2"/>
      <c r="C78" s="2"/>
      <c r="D78" s="2"/>
      <c r="E78" s="2"/>
      <c r="F78" s="136">
        <f t="shared" si="8"/>
        <v>0</v>
      </c>
      <c r="G78" s="136">
        <f t="shared" si="8"/>
        <v>0</v>
      </c>
      <c r="H78" s="136">
        <f t="shared" si="8"/>
        <v>0</v>
      </c>
      <c r="I78" s="136">
        <f t="shared" si="8"/>
        <v>0</v>
      </c>
      <c r="K78" s="12"/>
    </row>
    <row r="79" spans="1:11" x14ac:dyDescent="0.25">
      <c r="A79" s="19" t="s">
        <v>33</v>
      </c>
      <c r="B79" s="2"/>
      <c r="C79" s="2"/>
      <c r="D79" s="2"/>
      <c r="E79" s="2"/>
      <c r="F79" s="136">
        <f t="shared" si="8"/>
        <v>0</v>
      </c>
      <c r="G79" s="136">
        <f t="shared" si="8"/>
        <v>0</v>
      </c>
      <c r="H79" s="136">
        <f t="shared" si="8"/>
        <v>0</v>
      </c>
      <c r="I79" s="136">
        <f t="shared" si="8"/>
        <v>0</v>
      </c>
      <c r="K79" s="12"/>
    </row>
    <row r="80" spans="1:11" x14ac:dyDescent="0.25">
      <c r="A80" s="19" t="s">
        <v>34</v>
      </c>
      <c r="B80" s="2"/>
      <c r="C80" s="2"/>
      <c r="D80" s="2"/>
      <c r="E80" s="2"/>
      <c r="F80" s="136">
        <f t="shared" si="8"/>
        <v>0</v>
      </c>
      <c r="G80" s="136">
        <f t="shared" si="8"/>
        <v>0</v>
      </c>
      <c r="H80" s="136">
        <f t="shared" si="8"/>
        <v>0</v>
      </c>
      <c r="I80" s="136">
        <f t="shared" si="8"/>
        <v>0</v>
      </c>
      <c r="K80" s="12"/>
    </row>
    <row r="81" spans="1:11" x14ac:dyDescent="0.25">
      <c r="A81" s="19" t="s">
        <v>35</v>
      </c>
      <c r="B81" s="2"/>
      <c r="C81" s="2"/>
      <c r="D81" s="2"/>
      <c r="E81" s="2"/>
      <c r="F81" s="136">
        <f t="shared" si="8"/>
        <v>0</v>
      </c>
      <c r="G81" s="136">
        <f t="shared" si="8"/>
        <v>0</v>
      </c>
      <c r="H81" s="136">
        <f t="shared" si="8"/>
        <v>0</v>
      </c>
      <c r="I81" s="136">
        <f t="shared" si="8"/>
        <v>0</v>
      </c>
      <c r="K81" s="12"/>
    </row>
    <row r="82" spans="1:11" x14ac:dyDescent="0.25">
      <c r="A82" s="19" t="s">
        <v>36</v>
      </c>
      <c r="B82" s="2">
        <v>17</v>
      </c>
      <c r="C82" s="2">
        <v>16</v>
      </c>
      <c r="D82" s="2">
        <v>15</v>
      </c>
      <c r="E82" s="2">
        <v>14</v>
      </c>
      <c r="F82" s="136">
        <f t="shared" si="8"/>
        <v>36.170212765957451</v>
      </c>
      <c r="G82" s="136">
        <f t="shared" si="8"/>
        <v>35.555555555555557</v>
      </c>
      <c r="H82" s="136">
        <f t="shared" si="8"/>
        <v>34.883720930232556</v>
      </c>
      <c r="I82" s="136">
        <f t="shared" si="8"/>
        <v>35</v>
      </c>
      <c r="K82" s="12"/>
    </row>
    <row r="83" spans="1:11" x14ac:dyDescent="0.25">
      <c r="A83" s="19" t="s">
        <v>37</v>
      </c>
      <c r="B83" s="2">
        <v>1</v>
      </c>
      <c r="C83" s="2">
        <v>1</v>
      </c>
      <c r="D83" s="2">
        <v>1</v>
      </c>
      <c r="E83" s="2">
        <v>1</v>
      </c>
      <c r="F83" s="136">
        <f t="shared" ref="F83:I93" si="9">+IFERROR(B83/(C21+C52),0)*100</f>
        <v>50</v>
      </c>
      <c r="G83" s="136">
        <f t="shared" si="9"/>
        <v>50</v>
      </c>
      <c r="H83" s="136">
        <f t="shared" si="9"/>
        <v>50</v>
      </c>
      <c r="I83" s="136">
        <f t="shared" si="9"/>
        <v>50</v>
      </c>
      <c r="K83" s="12"/>
    </row>
    <row r="84" spans="1:11" x14ac:dyDescent="0.25">
      <c r="A84" s="19" t="s">
        <v>38</v>
      </c>
      <c r="B84" s="2"/>
      <c r="C84" s="2"/>
      <c r="D84" s="2"/>
      <c r="E84" s="2"/>
      <c r="F84" s="136">
        <f t="shared" si="9"/>
        <v>0</v>
      </c>
      <c r="G84" s="136">
        <f t="shared" si="9"/>
        <v>0</v>
      </c>
      <c r="H84" s="136">
        <f t="shared" si="9"/>
        <v>0</v>
      </c>
      <c r="I84" s="136">
        <f t="shared" si="9"/>
        <v>0</v>
      </c>
      <c r="K84" s="12"/>
    </row>
    <row r="85" spans="1:11" x14ac:dyDescent="0.25">
      <c r="A85" s="19" t="s">
        <v>39</v>
      </c>
      <c r="B85" s="2"/>
      <c r="C85" s="2"/>
      <c r="D85" s="2"/>
      <c r="E85" s="2"/>
      <c r="F85" s="136">
        <f t="shared" si="9"/>
        <v>0</v>
      </c>
      <c r="G85" s="136">
        <f t="shared" si="9"/>
        <v>0</v>
      </c>
      <c r="H85" s="136">
        <f t="shared" si="9"/>
        <v>0</v>
      </c>
      <c r="I85" s="136">
        <f t="shared" si="9"/>
        <v>0</v>
      </c>
      <c r="K85" s="12"/>
    </row>
    <row r="86" spans="1:11" x14ac:dyDescent="0.25">
      <c r="A86" s="19" t="s">
        <v>40</v>
      </c>
      <c r="B86" s="2"/>
      <c r="C86" s="2"/>
      <c r="D86" s="2"/>
      <c r="E86" s="2"/>
      <c r="F86" s="136">
        <f t="shared" si="9"/>
        <v>0</v>
      </c>
      <c r="G86" s="136">
        <f t="shared" si="9"/>
        <v>0</v>
      </c>
      <c r="H86" s="136">
        <f t="shared" si="9"/>
        <v>0</v>
      </c>
      <c r="I86" s="136">
        <f t="shared" si="9"/>
        <v>0</v>
      </c>
      <c r="K86" s="12"/>
    </row>
    <row r="87" spans="1:11" x14ac:dyDescent="0.25">
      <c r="A87" s="19" t="s">
        <v>41</v>
      </c>
      <c r="B87" s="2"/>
      <c r="C87" s="2"/>
      <c r="D87" s="2"/>
      <c r="E87" s="2"/>
      <c r="F87" s="136">
        <f t="shared" si="9"/>
        <v>0</v>
      </c>
      <c r="G87" s="136">
        <f t="shared" si="9"/>
        <v>0</v>
      </c>
      <c r="H87" s="136">
        <f t="shared" si="9"/>
        <v>0</v>
      </c>
      <c r="I87" s="136">
        <f t="shared" si="9"/>
        <v>0</v>
      </c>
      <c r="K87" s="12"/>
    </row>
    <row r="88" spans="1:11" x14ac:dyDescent="0.25">
      <c r="A88" s="19" t="s">
        <v>42</v>
      </c>
      <c r="B88" s="2"/>
      <c r="C88" s="2"/>
      <c r="D88" s="2"/>
      <c r="E88" s="2"/>
      <c r="F88" s="136">
        <f t="shared" si="9"/>
        <v>0</v>
      </c>
      <c r="G88" s="136">
        <f t="shared" si="9"/>
        <v>0</v>
      </c>
      <c r="H88" s="136">
        <f t="shared" si="9"/>
        <v>0</v>
      </c>
      <c r="I88" s="136">
        <f t="shared" si="9"/>
        <v>0</v>
      </c>
      <c r="K88" s="12"/>
    </row>
    <row r="89" spans="1:11" x14ac:dyDescent="0.25">
      <c r="A89" s="19" t="s">
        <v>43</v>
      </c>
      <c r="B89" s="2"/>
      <c r="C89" s="2"/>
      <c r="D89" s="2"/>
      <c r="E89" s="2"/>
      <c r="F89" s="136">
        <f t="shared" si="9"/>
        <v>0</v>
      </c>
      <c r="G89" s="136">
        <f t="shared" si="9"/>
        <v>0</v>
      </c>
      <c r="H89" s="136">
        <f t="shared" si="9"/>
        <v>0</v>
      </c>
      <c r="I89" s="136">
        <f t="shared" si="9"/>
        <v>0</v>
      </c>
      <c r="K89" s="12"/>
    </row>
    <row r="90" spans="1:11" x14ac:dyDescent="0.25">
      <c r="A90" s="19" t="s">
        <v>44</v>
      </c>
      <c r="B90" s="2"/>
      <c r="C90" s="2"/>
      <c r="D90" s="2"/>
      <c r="E90" s="2"/>
      <c r="F90" s="136">
        <f t="shared" si="9"/>
        <v>0</v>
      </c>
      <c r="G90" s="136">
        <f t="shared" si="9"/>
        <v>0</v>
      </c>
      <c r="H90" s="136">
        <f t="shared" si="9"/>
        <v>0</v>
      </c>
      <c r="I90" s="136">
        <f t="shared" si="9"/>
        <v>0</v>
      </c>
      <c r="K90" s="12"/>
    </row>
    <row r="91" spans="1:11" x14ac:dyDescent="0.25">
      <c r="A91" s="19" t="s">
        <v>45</v>
      </c>
      <c r="B91" s="2">
        <v>1</v>
      </c>
      <c r="C91" s="2">
        <v>1</v>
      </c>
      <c r="D91" s="2">
        <v>1</v>
      </c>
      <c r="E91" s="2">
        <v>1</v>
      </c>
      <c r="F91" s="136">
        <f t="shared" si="9"/>
        <v>33.333333333333329</v>
      </c>
      <c r="G91" s="136">
        <f t="shared" si="9"/>
        <v>33.333333333333329</v>
      </c>
      <c r="H91" s="136">
        <f t="shared" si="9"/>
        <v>33.333333333333329</v>
      </c>
      <c r="I91" s="136">
        <f t="shared" si="9"/>
        <v>33.333333333333329</v>
      </c>
      <c r="K91" s="12"/>
    </row>
    <row r="92" spans="1:11" ht="31.5" x14ac:dyDescent="0.25">
      <c r="A92" s="40" t="s">
        <v>46</v>
      </c>
      <c r="B92" s="2"/>
      <c r="C92" s="2"/>
      <c r="D92" s="2"/>
      <c r="E92" s="2"/>
      <c r="F92" s="136">
        <f>+IFERROR(B92/(C30+C61),0)*100</f>
        <v>0</v>
      </c>
      <c r="G92" s="136">
        <f t="shared" si="9"/>
        <v>0</v>
      </c>
      <c r="H92" s="136">
        <f t="shared" si="9"/>
        <v>0</v>
      </c>
      <c r="I92" s="136">
        <f t="shared" si="9"/>
        <v>0</v>
      </c>
      <c r="K92" s="12"/>
    </row>
    <row r="93" spans="1:11" x14ac:dyDescent="0.25">
      <c r="A93" s="131" t="s">
        <v>56</v>
      </c>
      <c r="B93" s="50">
        <f>SUM(B66:B92)</f>
        <v>51</v>
      </c>
      <c r="C93" s="50">
        <f>SUM(C66:C92)</f>
        <v>46</v>
      </c>
      <c r="D93" s="50">
        <f>SUM(D66:D92)</f>
        <v>41</v>
      </c>
      <c r="E93" s="50">
        <f>SUM(E66:E92)</f>
        <v>35</v>
      </c>
      <c r="F93" s="136">
        <f t="shared" si="9"/>
        <v>21.428571428571427</v>
      </c>
      <c r="G93" s="136">
        <f t="shared" si="9"/>
        <v>21.198156682027651</v>
      </c>
      <c r="H93" s="136">
        <f t="shared" si="9"/>
        <v>25.786163522012579</v>
      </c>
      <c r="I93" s="136">
        <f t="shared" si="9"/>
        <v>23.809523809523807</v>
      </c>
      <c r="K93" s="12"/>
    </row>
    <row r="94" spans="1:11" x14ac:dyDescent="0.25">
      <c r="A94" s="7"/>
      <c r="B94" s="7"/>
      <c r="C94" s="7"/>
      <c r="E94" s="7"/>
      <c r="I94" s="35"/>
      <c r="K94" s="12"/>
    </row>
    <row r="95" spans="1:11" x14ac:dyDescent="0.25">
      <c r="A95" s="16"/>
      <c r="B95" s="16"/>
      <c r="C95" s="16"/>
      <c r="D95" s="16"/>
      <c r="E95" s="16"/>
      <c r="K95" s="12"/>
    </row>
    <row r="96" spans="1:11" ht="17.25" customHeight="1" thickBot="1" x14ac:dyDescent="0.3">
      <c r="A96" s="524" t="s">
        <v>126</v>
      </c>
      <c r="B96" s="524"/>
      <c r="C96" s="524"/>
      <c r="D96" s="524"/>
      <c r="E96" s="524"/>
      <c r="F96" s="7"/>
      <c r="G96" s="7"/>
      <c r="H96" s="7"/>
      <c r="I96" s="7"/>
      <c r="K96" s="12"/>
    </row>
    <row r="97" spans="1:11" ht="63.75" thickBot="1" x14ac:dyDescent="0.3">
      <c r="A97" s="89" t="s">
        <v>68</v>
      </c>
      <c r="B97" s="90" t="s">
        <v>60</v>
      </c>
      <c r="C97" s="91" t="s">
        <v>61</v>
      </c>
      <c r="D97" s="91" t="s">
        <v>62</v>
      </c>
      <c r="E97" s="91" t="s">
        <v>63</v>
      </c>
      <c r="F97" s="92" t="s">
        <v>144</v>
      </c>
      <c r="G97" s="92" t="s">
        <v>145</v>
      </c>
      <c r="H97" s="92" t="s">
        <v>146</v>
      </c>
      <c r="I97" s="93" t="s">
        <v>147</v>
      </c>
      <c r="K97" s="12"/>
    </row>
    <row r="98" spans="1:11" ht="31.5" x14ac:dyDescent="0.25">
      <c r="A98" s="75" t="s">
        <v>20</v>
      </c>
      <c r="B98" s="76"/>
      <c r="C98" s="76"/>
      <c r="D98" s="76"/>
      <c r="E98" s="76"/>
      <c r="F98" s="135">
        <f t="shared" ref="F98:I113" si="10">+IFERROR(B98/(C4+C35),0)*100</f>
        <v>0</v>
      </c>
      <c r="G98" s="135">
        <f t="shared" si="10"/>
        <v>0</v>
      </c>
      <c r="H98" s="135">
        <f t="shared" si="10"/>
        <v>0</v>
      </c>
      <c r="I98" s="135">
        <f t="shared" si="10"/>
        <v>0</v>
      </c>
      <c r="K98" s="12"/>
    </row>
    <row r="99" spans="1:11" x14ac:dyDescent="0.25">
      <c r="A99" s="19" t="s">
        <v>21</v>
      </c>
      <c r="B99" s="2">
        <v>5</v>
      </c>
      <c r="C99" s="2">
        <v>5</v>
      </c>
      <c r="D99" s="2">
        <v>4</v>
      </c>
      <c r="E99" s="2">
        <v>3</v>
      </c>
      <c r="F99" s="136">
        <f t="shared" si="10"/>
        <v>20.833333333333336</v>
      </c>
      <c r="G99" s="136">
        <f t="shared" si="10"/>
        <v>25</v>
      </c>
      <c r="H99" s="136">
        <f t="shared" si="10"/>
        <v>28.571428571428569</v>
      </c>
      <c r="I99" s="136">
        <f t="shared" si="10"/>
        <v>23.076923076923077</v>
      </c>
      <c r="K99" s="12"/>
    </row>
    <row r="100" spans="1:11" x14ac:dyDescent="0.25">
      <c r="A100" s="19" t="s">
        <v>22</v>
      </c>
      <c r="B100" s="2"/>
      <c r="C100" s="2"/>
      <c r="D100" s="2"/>
      <c r="E100" s="2"/>
      <c r="F100" s="136">
        <f t="shared" si="10"/>
        <v>0</v>
      </c>
      <c r="G100" s="136">
        <f t="shared" si="10"/>
        <v>0</v>
      </c>
      <c r="H100" s="136">
        <f t="shared" si="10"/>
        <v>0</v>
      </c>
      <c r="I100" s="136">
        <f t="shared" si="10"/>
        <v>0</v>
      </c>
      <c r="K100" s="12"/>
    </row>
    <row r="101" spans="1:11" ht="31.5" x14ac:dyDescent="0.25">
      <c r="A101" s="19" t="s">
        <v>23</v>
      </c>
      <c r="B101" s="2">
        <v>2</v>
      </c>
      <c r="C101" s="2">
        <v>0</v>
      </c>
      <c r="D101" s="2">
        <v>0</v>
      </c>
      <c r="E101" s="2">
        <v>0</v>
      </c>
      <c r="F101" s="136">
        <f t="shared" si="10"/>
        <v>6.8965517241379306</v>
      </c>
      <c r="G101" s="136">
        <f t="shared" si="10"/>
        <v>0</v>
      </c>
      <c r="H101" s="136">
        <f t="shared" si="10"/>
        <v>0</v>
      </c>
      <c r="I101" s="136">
        <f t="shared" si="10"/>
        <v>0</v>
      </c>
      <c r="K101" s="12"/>
    </row>
    <row r="102" spans="1:11" x14ac:dyDescent="0.25">
      <c r="A102" s="19" t="s">
        <v>24</v>
      </c>
      <c r="B102" s="2"/>
      <c r="C102" s="2"/>
      <c r="D102" s="2"/>
      <c r="E102" s="2"/>
      <c r="F102" s="136">
        <f t="shared" si="10"/>
        <v>0</v>
      </c>
      <c r="G102" s="136">
        <f t="shared" si="10"/>
        <v>0</v>
      </c>
      <c r="H102" s="136">
        <f t="shared" si="10"/>
        <v>0</v>
      </c>
      <c r="I102" s="136">
        <f t="shared" si="10"/>
        <v>0</v>
      </c>
      <c r="K102" s="12"/>
    </row>
    <row r="103" spans="1:11" x14ac:dyDescent="0.25">
      <c r="A103" s="19" t="s">
        <v>25</v>
      </c>
      <c r="B103" s="2"/>
      <c r="C103" s="2"/>
      <c r="D103" s="2"/>
      <c r="E103" s="2"/>
      <c r="F103" s="136">
        <f t="shared" si="10"/>
        <v>0</v>
      </c>
      <c r="G103" s="136">
        <f t="shared" si="10"/>
        <v>0</v>
      </c>
      <c r="H103" s="136">
        <f t="shared" si="10"/>
        <v>0</v>
      </c>
      <c r="I103" s="136">
        <f t="shared" si="10"/>
        <v>0</v>
      </c>
      <c r="K103" s="12"/>
    </row>
    <row r="104" spans="1:11" x14ac:dyDescent="0.25">
      <c r="A104" s="19" t="s">
        <v>26</v>
      </c>
      <c r="B104" s="2">
        <v>1</v>
      </c>
      <c r="C104" s="2">
        <v>1</v>
      </c>
      <c r="D104" s="2">
        <v>1</v>
      </c>
      <c r="E104" s="2">
        <v>1</v>
      </c>
      <c r="F104" s="136">
        <f t="shared" si="10"/>
        <v>2.0408163265306123</v>
      </c>
      <c r="G104" s="136">
        <f t="shared" si="10"/>
        <v>2.1276595744680851</v>
      </c>
      <c r="H104" s="136">
        <f t="shared" si="10"/>
        <v>5.2631578947368416</v>
      </c>
      <c r="I104" s="136">
        <f t="shared" si="10"/>
        <v>6.25</v>
      </c>
      <c r="K104" s="12"/>
    </row>
    <row r="105" spans="1:11" x14ac:dyDescent="0.25">
      <c r="A105" s="19" t="s">
        <v>27</v>
      </c>
      <c r="B105" s="2">
        <v>1</v>
      </c>
      <c r="C105" s="2">
        <v>1</v>
      </c>
      <c r="D105" s="2">
        <v>0</v>
      </c>
      <c r="E105" s="2">
        <v>0</v>
      </c>
      <c r="F105" s="136">
        <f t="shared" si="10"/>
        <v>1.9230769230769231</v>
      </c>
      <c r="G105" s="136">
        <f t="shared" si="10"/>
        <v>2.1276595744680851</v>
      </c>
      <c r="H105" s="136">
        <f t="shared" si="10"/>
        <v>0</v>
      </c>
      <c r="I105" s="136">
        <f t="shared" si="10"/>
        <v>0</v>
      </c>
      <c r="K105" s="12"/>
    </row>
    <row r="106" spans="1:11" x14ac:dyDescent="0.25">
      <c r="A106" s="19" t="s">
        <v>28</v>
      </c>
      <c r="B106" s="2">
        <v>1</v>
      </c>
      <c r="C106" s="2">
        <v>1</v>
      </c>
      <c r="D106" s="2">
        <v>1</v>
      </c>
      <c r="E106" s="2">
        <v>1</v>
      </c>
      <c r="F106" s="136">
        <f t="shared" si="10"/>
        <v>7.1428571428571423</v>
      </c>
      <c r="G106" s="136">
        <f t="shared" si="10"/>
        <v>7.1428571428571423</v>
      </c>
      <c r="H106" s="136">
        <f t="shared" si="10"/>
        <v>9.0909090909090917</v>
      </c>
      <c r="I106" s="136">
        <f t="shared" si="10"/>
        <v>9.0909090909090917</v>
      </c>
      <c r="K106" s="12"/>
    </row>
    <row r="107" spans="1:11" ht="31.5" x14ac:dyDescent="0.25">
      <c r="A107" s="19" t="s">
        <v>29</v>
      </c>
      <c r="B107" s="2"/>
      <c r="C107" s="2"/>
      <c r="D107" s="2"/>
      <c r="E107" s="2"/>
      <c r="F107" s="136">
        <f t="shared" si="10"/>
        <v>0</v>
      </c>
      <c r="G107" s="136">
        <f t="shared" si="10"/>
        <v>0</v>
      </c>
      <c r="H107" s="136">
        <f t="shared" si="10"/>
        <v>0</v>
      </c>
      <c r="I107" s="136">
        <f t="shared" si="10"/>
        <v>0</v>
      </c>
      <c r="K107" s="12"/>
    </row>
    <row r="108" spans="1:11" x14ac:dyDescent="0.25">
      <c r="A108" s="19" t="s">
        <v>30</v>
      </c>
      <c r="B108" s="2"/>
      <c r="C108" s="2"/>
      <c r="D108" s="2"/>
      <c r="E108" s="2"/>
      <c r="F108" s="136">
        <f t="shared" si="10"/>
        <v>0</v>
      </c>
      <c r="G108" s="136">
        <f t="shared" si="10"/>
        <v>0</v>
      </c>
      <c r="H108" s="136">
        <f t="shared" si="10"/>
        <v>0</v>
      </c>
      <c r="I108" s="136">
        <f t="shared" si="10"/>
        <v>0</v>
      </c>
      <c r="K108" s="12"/>
    </row>
    <row r="109" spans="1:11" ht="47.25" x14ac:dyDescent="0.25">
      <c r="A109" s="19" t="s">
        <v>31</v>
      </c>
      <c r="B109" s="2"/>
      <c r="C109" s="2"/>
      <c r="D109" s="2"/>
      <c r="E109" s="2"/>
      <c r="F109" s="136">
        <f t="shared" si="10"/>
        <v>0</v>
      </c>
      <c r="G109" s="136">
        <f t="shared" si="10"/>
        <v>0</v>
      </c>
      <c r="H109" s="136">
        <f t="shared" si="10"/>
        <v>0</v>
      </c>
      <c r="I109" s="136">
        <f t="shared" si="10"/>
        <v>0</v>
      </c>
      <c r="K109" s="12"/>
    </row>
    <row r="110" spans="1:11" x14ac:dyDescent="0.25">
      <c r="A110" s="19" t="s">
        <v>32</v>
      </c>
      <c r="B110" s="2"/>
      <c r="C110" s="2"/>
      <c r="D110" s="2"/>
      <c r="E110" s="2"/>
      <c r="F110" s="136">
        <f t="shared" si="10"/>
        <v>0</v>
      </c>
      <c r="G110" s="136">
        <f t="shared" si="10"/>
        <v>0</v>
      </c>
      <c r="H110" s="136">
        <f t="shared" si="10"/>
        <v>0</v>
      </c>
      <c r="I110" s="136">
        <f t="shared" si="10"/>
        <v>0</v>
      </c>
      <c r="K110" s="12"/>
    </row>
    <row r="111" spans="1:11" x14ac:dyDescent="0.25">
      <c r="A111" s="19" t="s">
        <v>33</v>
      </c>
      <c r="B111" s="2"/>
      <c r="C111" s="2"/>
      <c r="D111" s="2"/>
      <c r="E111" s="2"/>
      <c r="F111" s="136">
        <f t="shared" si="10"/>
        <v>0</v>
      </c>
      <c r="G111" s="136">
        <f t="shared" si="10"/>
        <v>0</v>
      </c>
      <c r="H111" s="136">
        <f t="shared" si="10"/>
        <v>0</v>
      </c>
      <c r="I111" s="136">
        <f t="shared" si="10"/>
        <v>0</v>
      </c>
      <c r="K111" s="12"/>
    </row>
    <row r="112" spans="1:11" x14ac:dyDescent="0.25">
      <c r="A112" s="19" t="s">
        <v>34</v>
      </c>
      <c r="B112" s="2"/>
      <c r="C112" s="2"/>
      <c r="D112" s="2"/>
      <c r="E112" s="2"/>
      <c r="F112" s="136">
        <f t="shared" si="10"/>
        <v>0</v>
      </c>
      <c r="G112" s="136">
        <f t="shared" si="10"/>
        <v>0</v>
      </c>
      <c r="H112" s="136">
        <f t="shared" si="10"/>
        <v>0</v>
      </c>
      <c r="I112" s="136">
        <f t="shared" si="10"/>
        <v>0</v>
      </c>
      <c r="K112" s="12"/>
    </row>
    <row r="113" spans="1:11" x14ac:dyDescent="0.25">
      <c r="A113" s="19" t="s">
        <v>35</v>
      </c>
      <c r="B113" s="2"/>
      <c r="C113" s="2"/>
      <c r="D113" s="2"/>
      <c r="E113" s="2"/>
      <c r="F113" s="136">
        <f t="shared" si="10"/>
        <v>0</v>
      </c>
      <c r="G113" s="136">
        <f t="shared" si="10"/>
        <v>0</v>
      </c>
      <c r="H113" s="136">
        <f t="shared" si="10"/>
        <v>0</v>
      </c>
      <c r="I113" s="136">
        <f t="shared" si="10"/>
        <v>0</v>
      </c>
      <c r="K113" s="12"/>
    </row>
    <row r="114" spans="1:11" x14ac:dyDescent="0.25">
      <c r="A114" s="19" t="s">
        <v>36</v>
      </c>
      <c r="B114" s="2">
        <v>5</v>
      </c>
      <c r="C114" s="2">
        <v>5</v>
      </c>
      <c r="D114" s="2">
        <v>5</v>
      </c>
      <c r="E114" s="2">
        <v>5</v>
      </c>
      <c r="F114" s="136">
        <f t="shared" ref="F114:I125" si="11">+IFERROR(B114/(C20+C51),0)*100</f>
        <v>10.638297872340425</v>
      </c>
      <c r="G114" s="136">
        <f t="shared" si="11"/>
        <v>11.111111111111111</v>
      </c>
      <c r="H114" s="136">
        <f t="shared" si="11"/>
        <v>11.627906976744185</v>
      </c>
      <c r="I114" s="136">
        <f t="shared" si="11"/>
        <v>12.5</v>
      </c>
      <c r="K114" s="12"/>
    </row>
    <row r="115" spans="1:11" x14ac:dyDescent="0.25">
      <c r="A115" s="19" t="s">
        <v>37</v>
      </c>
      <c r="B115" s="2"/>
      <c r="C115" s="2"/>
      <c r="D115" s="2"/>
      <c r="E115" s="2"/>
      <c r="F115" s="136">
        <f t="shared" si="11"/>
        <v>0</v>
      </c>
      <c r="G115" s="136">
        <f t="shared" si="11"/>
        <v>0</v>
      </c>
      <c r="H115" s="136">
        <f t="shared" si="11"/>
        <v>0</v>
      </c>
      <c r="I115" s="136">
        <f t="shared" si="11"/>
        <v>0</v>
      </c>
      <c r="K115" s="12"/>
    </row>
    <row r="116" spans="1:11" x14ac:dyDescent="0.25">
      <c r="A116" s="19" t="s">
        <v>38</v>
      </c>
      <c r="B116" s="2"/>
      <c r="C116" s="2"/>
      <c r="D116" s="2"/>
      <c r="E116" s="2"/>
      <c r="F116" s="136">
        <f t="shared" si="11"/>
        <v>0</v>
      </c>
      <c r="G116" s="136">
        <f t="shared" si="11"/>
        <v>0</v>
      </c>
      <c r="H116" s="136">
        <f t="shared" si="11"/>
        <v>0</v>
      </c>
      <c r="I116" s="136">
        <f t="shared" si="11"/>
        <v>0</v>
      </c>
      <c r="K116" s="12"/>
    </row>
    <row r="117" spans="1:11" x14ac:dyDescent="0.25">
      <c r="A117" s="19" t="s">
        <v>39</v>
      </c>
      <c r="B117" s="2"/>
      <c r="C117" s="2"/>
      <c r="D117" s="2"/>
      <c r="E117" s="2"/>
      <c r="F117" s="136">
        <f t="shared" si="11"/>
        <v>0</v>
      </c>
      <c r="G117" s="136">
        <f t="shared" si="11"/>
        <v>0</v>
      </c>
      <c r="H117" s="136">
        <f t="shared" si="11"/>
        <v>0</v>
      </c>
      <c r="I117" s="136">
        <f t="shared" si="11"/>
        <v>0</v>
      </c>
      <c r="K117" s="12"/>
    </row>
    <row r="118" spans="1:11" x14ac:dyDescent="0.25">
      <c r="A118" s="19" t="s">
        <v>40</v>
      </c>
      <c r="B118" s="2"/>
      <c r="C118" s="2"/>
      <c r="D118" s="2"/>
      <c r="E118" s="2"/>
      <c r="F118" s="136">
        <f t="shared" si="11"/>
        <v>0</v>
      </c>
      <c r="G118" s="136">
        <f t="shared" si="11"/>
        <v>0</v>
      </c>
      <c r="H118" s="136">
        <f t="shared" si="11"/>
        <v>0</v>
      </c>
      <c r="I118" s="136">
        <f t="shared" si="11"/>
        <v>0</v>
      </c>
      <c r="K118" s="12"/>
    </row>
    <row r="119" spans="1:11" x14ac:dyDescent="0.25">
      <c r="A119" s="19" t="s">
        <v>41</v>
      </c>
      <c r="B119" s="2"/>
      <c r="C119" s="2"/>
      <c r="D119" s="2"/>
      <c r="E119" s="2"/>
      <c r="F119" s="136">
        <f t="shared" si="11"/>
        <v>0</v>
      </c>
      <c r="G119" s="136">
        <f t="shared" si="11"/>
        <v>0</v>
      </c>
      <c r="H119" s="136">
        <f t="shared" si="11"/>
        <v>0</v>
      </c>
      <c r="I119" s="136">
        <f t="shared" si="11"/>
        <v>0</v>
      </c>
      <c r="K119" s="12"/>
    </row>
    <row r="120" spans="1:11" x14ac:dyDescent="0.25">
      <c r="A120" s="19" t="s">
        <v>42</v>
      </c>
      <c r="B120" s="2"/>
      <c r="C120" s="2"/>
      <c r="D120" s="2"/>
      <c r="E120" s="2"/>
      <c r="F120" s="136">
        <f t="shared" si="11"/>
        <v>0</v>
      </c>
      <c r="G120" s="136">
        <f t="shared" si="11"/>
        <v>0</v>
      </c>
      <c r="H120" s="136">
        <f t="shared" si="11"/>
        <v>0</v>
      </c>
      <c r="I120" s="136">
        <f t="shared" si="11"/>
        <v>0</v>
      </c>
      <c r="K120" s="12"/>
    </row>
    <row r="121" spans="1:11" x14ac:dyDescent="0.25">
      <c r="A121" s="19" t="s">
        <v>43</v>
      </c>
      <c r="B121" s="2"/>
      <c r="C121" s="2"/>
      <c r="D121" s="2"/>
      <c r="E121" s="2"/>
      <c r="F121" s="136">
        <f t="shared" si="11"/>
        <v>0</v>
      </c>
      <c r="G121" s="136">
        <f t="shared" si="11"/>
        <v>0</v>
      </c>
      <c r="H121" s="136">
        <f t="shared" si="11"/>
        <v>0</v>
      </c>
      <c r="I121" s="136">
        <f t="shared" si="11"/>
        <v>0</v>
      </c>
      <c r="K121" s="12"/>
    </row>
    <row r="122" spans="1:11" x14ac:dyDescent="0.25">
      <c r="A122" s="19" t="s">
        <v>44</v>
      </c>
      <c r="B122" s="2"/>
      <c r="C122" s="2"/>
      <c r="D122" s="2"/>
      <c r="E122" s="2"/>
      <c r="F122" s="136">
        <f t="shared" si="11"/>
        <v>0</v>
      </c>
      <c r="G122" s="136">
        <f t="shared" si="11"/>
        <v>0</v>
      </c>
      <c r="H122" s="136">
        <f t="shared" si="11"/>
        <v>0</v>
      </c>
      <c r="I122" s="136">
        <f t="shared" si="11"/>
        <v>0</v>
      </c>
      <c r="K122" s="12"/>
    </row>
    <row r="123" spans="1:11" x14ac:dyDescent="0.25">
      <c r="A123" s="19" t="s">
        <v>45</v>
      </c>
      <c r="B123" s="2"/>
      <c r="C123" s="2"/>
      <c r="D123" s="2"/>
      <c r="E123" s="2"/>
      <c r="F123" s="136">
        <f t="shared" si="11"/>
        <v>0</v>
      </c>
      <c r="G123" s="136">
        <f t="shared" si="11"/>
        <v>0</v>
      </c>
      <c r="H123" s="136">
        <f t="shared" si="11"/>
        <v>0</v>
      </c>
      <c r="I123" s="136">
        <f t="shared" si="11"/>
        <v>0</v>
      </c>
      <c r="K123" s="12"/>
    </row>
    <row r="124" spans="1:11" ht="31.5" x14ac:dyDescent="0.25">
      <c r="A124" s="40" t="s">
        <v>46</v>
      </c>
      <c r="B124" s="2">
        <v>2</v>
      </c>
      <c r="C124" s="2">
        <v>2</v>
      </c>
      <c r="D124" s="2">
        <v>0</v>
      </c>
      <c r="E124" s="2">
        <v>0</v>
      </c>
      <c r="F124" s="136">
        <f t="shared" si="11"/>
        <v>28.571428571428569</v>
      </c>
      <c r="G124" s="136">
        <f t="shared" si="11"/>
        <v>33.333333333333329</v>
      </c>
      <c r="H124" s="136">
        <f t="shared" si="11"/>
        <v>0</v>
      </c>
      <c r="I124" s="136">
        <f t="shared" si="11"/>
        <v>0</v>
      </c>
      <c r="K124" s="12"/>
    </row>
    <row r="125" spans="1:11" x14ac:dyDescent="0.25">
      <c r="A125" s="131" t="s">
        <v>56</v>
      </c>
      <c r="B125" s="50">
        <f>SUM(B98:B124)</f>
        <v>17</v>
      </c>
      <c r="C125" s="50">
        <f>SUM(C98:C124)</f>
        <v>15</v>
      </c>
      <c r="D125" s="50">
        <f>SUM(D98:D124)</f>
        <v>11</v>
      </c>
      <c r="E125" s="50">
        <f>SUM(E98:E124)</f>
        <v>10</v>
      </c>
      <c r="F125" s="136">
        <f t="shared" si="11"/>
        <v>7.1428571428571423</v>
      </c>
      <c r="G125" s="136">
        <f t="shared" si="11"/>
        <v>6.9124423963133648</v>
      </c>
      <c r="H125" s="136">
        <f t="shared" si="11"/>
        <v>6.9182389937106921</v>
      </c>
      <c r="I125" s="136">
        <f t="shared" si="11"/>
        <v>6.8027210884353746</v>
      </c>
      <c r="K125" s="12"/>
    </row>
    <row r="126" spans="1:11" x14ac:dyDescent="0.25">
      <c r="A126" s="12"/>
      <c r="B126" s="12"/>
      <c r="C126" s="12"/>
      <c r="D126" s="12"/>
      <c r="F126" s="12"/>
      <c r="G126" s="12"/>
      <c r="H126" s="12"/>
      <c r="I126" s="12"/>
      <c r="J126" s="12"/>
      <c r="K126" s="12"/>
    </row>
    <row r="127" spans="1:1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F11" sqref="F11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520" t="s">
        <v>259</v>
      </c>
      <c r="B1" s="531"/>
      <c r="C1" s="531"/>
      <c r="D1" s="531"/>
      <c r="E1" s="531"/>
      <c r="F1" s="531"/>
      <c r="G1" s="531"/>
      <c r="H1" s="531"/>
      <c r="I1" s="531"/>
      <c r="J1" s="531"/>
    </row>
    <row r="2" spans="1:10" ht="15.75" customHeight="1" x14ac:dyDescent="0.25">
      <c r="A2" s="528" t="s">
        <v>69</v>
      </c>
      <c r="B2" s="526" t="s">
        <v>70</v>
      </c>
      <c r="C2" s="527"/>
      <c r="D2" s="46"/>
      <c r="E2" s="96"/>
      <c r="F2" s="96"/>
      <c r="G2" s="526" t="s">
        <v>71</v>
      </c>
      <c r="H2" s="532"/>
      <c r="I2" s="533" t="s">
        <v>72</v>
      </c>
      <c r="J2" s="536" t="s">
        <v>73</v>
      </c>
    </row>
    <row r="3" spans="1:10" ht="15.75" customHeight="1" x14ac:dyDescent="0.25">
      <c r="A3" s="529"/>
      <c r="B3" s="53"/>
      <c r="C3" s="54"/>
      <c r="D3" s="37" t="s">
        <v>127</v>
      </c>
      <c r="E3" s="37"/>
      <c r="F3" s="37"/>
      <c r="G3" s="53"/>
      <c r="H3" s="56"/>
      <c r="I3" s="534"/>
      <c r="J3" s="537"/>
    </row>
    <row r="4" spans="1:10" s="4" customFormat="1" ht="94.5" x14ac:dyDescent="0.25">
      <c r="A4" s="530"/>
      <c r="B4" s="151" t="s">
        <v>2</v>
      </c>
      <c r="C4" s="151" t="s">
        <v>260</v>
      </c>
      <c r="D4" s="151" t="s">
        <v>123</v>
      </c>
      <c r="E4" s="151" t="s">
        <v>124</v>
      </c>
      <c r="F4" s="151" t="s">
        <v>120</v>
      </c>
      <c r="G4" s="151" t="s">
        <v>119</v>
      </c>
      <c r="H4" s="151" t="s">
        <v>118</v>
      </c>
      <c r="I4" s="535"/>
      <c r="J4" s="538"/>
    </row>
    <row r="5" spans="1:10" x14ac:dyDescent="0.25">
      <c r="A5" s="152" t="s">
        <v>54</v>
      </c>
      <c r="B5" s="52">
        <v>1</v>
      </c>
      <c r="C5" s="2">
        <v>309</v>
      </c>
      <c r="D5" s="2">
        <v>0</v>
      </c>
      <c r="E5" s="2">
        <v>309</v>
      </c>
      <c r="F5" s="2">
        <v>1</v>
      </c>
      <c r="G5" s="2">
        <v>91</v>
      </c>
      <c r="H5" s="2">
        <v>14</v>
      </c>
      <c r="I5" s="2">
        <v>111</v>
      </c>
      <c r="J5" s="2">
        <v>21</v>
      </c>
    </row>
    <row r="6" spans="1:10" x14ac:dyDescent="0.25">
      <c r="A6" s="150"/>
      <c r="B6" s="52">
        <v>2</v>
      </c>
      <c r="C6" s="2">
        <v>76</v>
      </c>
      <c r="D6" s="2">
        <v>0</v>
      </c>
      <c r="E6" s="2">
        <v>76</v>
      </c>
      <c r="F6" s="2">
        <v>0</v>
      </c>
      <c r="G6" s="2">
        <v>49</v>
      </c>
      <c r="H6" s="2">
        <v>3</v>
      </c>
      <c r="I6" s="2">
        <v>51</v>
      </c>
      <c r="J6" s="2">
        <v>3</v>
      </c>
    </row>
    <row r="7" spans="1:10" x14ac:dyDescent="0.25">
      <c r="A7" s="150"/>
      <c r="B7" s="52" t="s">
        <v>3</v>
      </c>
      <c r="C7" s="2">
        <v>1095</v>
      </c>
      <c r="D7" s="2">
        <v>0</v>
      </c>
      <c r="E7" s="2">
        <v>65</v>
      </c>
      <c r="F7" s="2">
        <v>1028</v>
      </c>
      <c r="G7" s="2">
        <v>81</v>
      </c>
      <c r="H7" s="2">
        <v>13</v>
      </c>
      <c r="I7" s="2">
        <v>93</v>
      </c>
      <c r="J7" s="2">
        <v>8</v>
      </c>
    </row>
    <row r="8" spans="1:10" x14ac:dyDescent="0.25">
      <c r="A8" s="150"/>
      <c r="B8" s="52">
        <v>3</v>
      </c>
      <c r="C8" s="2">
        <v>27</v>
      </c>
      <c r="D8" s="2">
        <v>0</v>
      </c>
      <c r="E8" s="2">
        <v>23</v>
      </c>
      <c r="F8" s="2">
        <v>4</v>
      </c>
      <c r="G8" s="2">
        <v>9</v>
      </c>
      <c r="H8" s="2">
        <v>7</v>
      </c>
      <c r="I8" s="2">
        <v>10</v>
      </c>
      <c r="J8" s="2">
        <v>8</v>
      </c>
    </row>
    <row r="9" spans="1:10" x14ac:dyDescent="0.25">
      <c r="A9" s="73" t="s">
        <v>164</v>
      </c>
      <c r="B9" s="131"/>
      <c r="C9" s="50">
        <f>+SUM(C5:C8)</f>
        <v>1507</v>
      </c>
      <c r="D9" s="50">
        <f t="shared" ref="D9:J9" si="0">+SUM(D5:D8)</f>
        <v>0</v>
      </c>
      <c r="E9" s="50">
        <f t="shared" si="0"/>
        <v>473</v>
      </c>
      <c r="F9" s="50">
        <f t="shared" si="0"/>
        <v>1033</v>
      </c>
      <c r="G9" s="50">
        <f t="shared" si="0"/>
        <v>230</v>
      </c>
      <c r="H9" s="50">
        <f t="shared" si="0"/>
        <v>37</v>
      </c>
      <c r="I9" s="50">
        <f t="shared" si="0"/>
        <v>265</v>
      </c>
      <c r="J9" s="50">
        <f t="shared" si="0"/>
        <v>40</v>
      </c>
    </row>
    <row r="10" spans="1:10" x14ac:dyDescent="0.25">
      <c r="A10" s="150" t="s">
        <v>55</v>
      </c>
      <c r="B10" s="52">
        <v>1</v>
      </c>
      <c r="C10" s="2">
        <v>357</v>
      </c>
      <c r="D10" s="2">
        <v>357</v>
      </c>
      <c r="E10" s="2">
        <v>17</v>
      </c>
      <c r="F10" s="2">
        <v>1</v>
      </c>
      <c r="G10" s="2">
        <v>35</v>
      </c>
      <c r="H10" s="2">
        <v>7</v>
      </c>
      <c r="I10" s="2">
        <v>38</v>
      </c>
      <c r="J10" s="2">
        <v>10</v>
      </c>
    </row>
    <row r="11" spans="1:10" x14ac:dyDescent="0.25">
      <c r="A11" s="150"/>
      <c r="B11" s="52">
        <v>2</v>
      </c>
      <c r="C11" s="2">
        <v>195</v>
      </c>
      <c r="D11" s="2">
        <v>195</v>
      </c>
      <c r="E11" s="2">
        <v>8</v>
      </c>
      <c r="F11" s="2">
        <v>1</v>
      </c>
      <c r="G11" s="2">
        <v>5</v>
      </c>
      <c r="H11" s="2">
        <v>2</v>
      </c>
      <c r="I11" s="2">
        <v>7</v>
      </c>
      <c r="J11" s="2">
        <v>14</v>
      </c>
    </row>
    <row r="12" spans="1:10" x14ac:dyDescent="0.25">
      <c r="A12" s="150"/>
      <c r="B12" s="52" t="s">
        <v>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1:10" x14ac:dyDescent="0.25">
      <c r="A13" s="150"/>
      <c r="B13" s="52">
        <v>3</v>
      </c>
      <c r="C13" s="2">
        <v>103</v>
      </c>
      <c r="D13" s="2">
        <v>103</v>
      </c>
      <c r="E13" s="2">
        <v>8</v>
      </c>
      <c r="F13" s="2">
        <v>11</v>
      </c>
      <c r="G13" s="2">
        <v>0</v>
      </c>
      <c r="H13" s="2">
        <v>13</v>
      </c>
      <c r="I13" s="2">
        <v>0</v>
      </c>
      <c r="J13" s="2">
        <v>13</v>
      </c>
    </row>
    <row r="14" spans="1:10" x14ac:dyDescent="0.25">
      <c r="A14" s="137" t="s">
        <v>165</v>
      </c>
      <c r="B14" s="138"/>
      <c r="C14" s="139">
        <f>+SUM(C10:C13)</f>
        <v>655</v>
      </c>
      <c r="D14" s="139">
        <f>+SUM(D10:D13)</f>
        <v>655</v>
      </c>
      <c r="E14" s="139">
        <f t="shared" ref="E14:J14" si="1">+SUM(E10:E13)</f>
        <v>33</v>
      </c>
      <c r="F14" s="139">
        <f t="shared" si="1"/>
        <v>13</v>
      </c>
      <c r="G14" s="139">
        <f t="shared" si="1"/>
        <v>40</v>
      </c>
      <c r="H14" s="139">
        <f t="shared" si="1"/>
        <v>22</v>
      </c>
      <c r="I14" s="139">
        <f t="shared" si="1"/>
        <v>45</v>
      </c>
      <c r="J14" s="139">
        <f t="shared" si="1"/>
        <v>37</v>
      </c>
    </row>
    <row r="15" spans="1:10" x14ac:dyDescent="0.25">
      <c r="A15" s="146" t="s">
        <v>166</v>
      </c>
      <c r="B15" s="131">
        <v>1</v>
      </c>
      <c r="C15" s="50">
        <f>+C5+C10</f>
        <v>666</v>
      </c>
      <c r="D15" s="50">
        <f t="shared" ref="D15:J15" si="2">+D5+D10</f>
        <v>357</v>
      </c>
      <c r="E15" s="50">
        <f t="shared" si="2"/>
        <v>326</v>
      </c>
      <c r="F15" s="50">
        <f t="shared" si="2"/>
        <v>2</v>
      </c>
      <c r="G15" s="50">
        <f t="shared" si="2"/>
        <v>126</v>
      </c>
      <c r="H15" s="50">
        <f t="shared" si="2"/>
        <v>21</v>
      </c>
      <c r="I15" s="50">
        <f t="shared" si="2"/>
        <v>149</v>
      </c>
      <c r="J15" s="50">
        <f t="shared" si="2"/>
        <v>31</v>
      </c>
    </row>
    <row r="16" spans="1:10" x14ac:dyDescent="0.25">
      <c r="A16" s="147"/>
      <c r="B16" s="131">
        <v>2</v>
      </c>
      <c r="C16" s="50">
        <f t="shared" ref="C16:J18" si="3">+C6+C11</f>
        <v>271</v>
      </c>
      <c r="D16" s="50">
        <f t="shared" si="3"/>
        <v>195</v>
      </c>
      <c r="E16" s="50">
        <f t="shared" si="3"/>
        <v>84</v>
      </c>
      <c r="F16" s="50">
        <f t="shared" si="3"/>
        <v>1</v>
      </c>
      <c r="G16" s="50">
        <f t="shared" si="3"/>
        <v>54</v>
      </c>
      <c r="H16" s="50">
        <f t="shared" si="3"/>
        <v>5</v>
      </c>
      <c r="I16" s="50">
        <f t="shared" si="3"/>
        <v>58</v>
      </c>
      <c r="J16" s="50">
        <f t="shared" si="3"/>
        <v>17</v>
      </c>
    </row>
    <row r="17" spans="1:10" x14ac:dyDescent="0.25">
      <c r="A17" s="147"/>
      <c r="B17" s="131" t="s">
        <v>3</v>
      </c>
      <c r="C17" s="50">
        <f>+C7+C12</f>
        <v>1095</v>
      </c>
      <c r="D17" s="50">
        <f>+D7+D12</f>
        <v>0</v>
      </c>
      <c r="E17" s="50">
        <f t="shared" si="3"/>
        <v>65</v>
      </c>
      <c r="F17" s="50">
        <f t="shared" si="3"/>
        <v>1028</v>
      </c>
      <c r="G17" s="50">
        <f t="shared" si="3"/>
        <v>81</v>
      </c>
      <c r="H17" s="50">
        <f t="shared" si="3"/>
        <v>13</v>
      </c>
      <c r="I17" s="50">
        <f t="shared" si="3"/>
        <v>93</v>
      </c>
      <c r="J17" s="50">
        <f t="shared" si="3"/>
        <v>8</v>
      </c>
    </row>
    <row r="18" spans="1:10" x14ac:dyDescent="0.25">
      <c r="A18" s="148"/>
      <c r="B18" s="131">
        <v>3</v>
      </c>
      <c r="C18" s="50">
        <f>+C8+C13</f>
        <v>130</v>
      </c>
      <c r="D18" s="50">
        <f>+D8+D13</f>
        <v>103</v>
      </c>
      <c r="E18" s="50">
        <f t="shared" si="3"/>
        <v>31</v>
      </c>
      <c r="F18" s="50">
        <f t="shared" si="3"/>
        <v>15</v>
      </c>
      <c r="G18" s="50">
        <f t="shared" si="3"/>
        <v>9</v>
      </c>
      <c r="H18" s="50">
        <f t="shared" si="3"/>
        <v>20</v>
      </c>
      <c r="I18" s="50">
        <f t="shared" si="3"/>
        <v>10</v>
      </c>
      <c r="J18" s="50">
        <f t="shared" si="3"/>
        <v>21</v>
      </c>
    </row>
    <row r="19" spans="1:10" x14ac:dyDescent="0.25">
      <c r="A19" s="140" t="s">
        <v>56</v>
      </c>
      <c r="B19" s="131"/>
      <c r="C19" s="50">
        <f>+SUM(C15:C18)</f>
        <v>2162</v>
      </c>
      <c r="D19" s="50">
        <f t="shared" ref="D19:J19" si="4">+SUM(D15:D18)</f>
        <v>655</v>
      </c>
      <c r="E19" s="50">
        <f t="shared" si="4"/>
        <v>506</v>
      </c>
      <c r="F19" s="50">
        <f t="shared" si="4"/>
        <v>1046</v>
      </c>
      <c r="G19" s="50">
        <f t="shared" si="4"/>
        <v>270</v>
      </c>
      <c r="H19" s="50">
        <f t="shared" si="4"/>
        <v>59</v>
      </c>
      <c r="I19" s="50">
        <f t="shared" si="4"/>
        <v>310</v>
      </c>
      <c r="J19" s="50">
        <f t="shared" si="4"/>
        <v>77</v>
      </c>
    </row>
    <row r="20" spans="1:10" x14ac:dyDescent="0.25">
      <c r="A20" s="7"/>
      <c r="B20" s="41"/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7"/>
      <c r="B21" s="11"/>
      <c r="C21" s="7"/>
      <c r="D21" s="7"/>
      <c r="E21" s="7"/>
      <c r="F21" s="7"/>
      <c r="G21" s="7"/>
      <c r="H21" s="7"/>
    </row>
    <row r="22" spans="1:10" x14ac:dyDescent="0.25">
      <c r="A22" s="7"/>
      <c r="B22" s="11"/>
      <c r="C22" s="7"/>
      <c r="D22" s="7"/>
      <c r="E22" s="7"/>
      <c r="F22" s="7"/>
      <c r="G22" s="7"/>
      <c r="H22" s="7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0E4545-BAD6-469B-9218-C04FA07708F4}">
  <ds:schemaRefs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adriana.sabolova</cp:lastModifiedBy>
  <cp:lastPrinted>2017-05-22T08:53:51Z</cp:lastPrinted>
  <dcterms:created xsi:type="dcterms:W3CDTF">2010-01-11T10:19:31Z</dcterms:created>
  <dcterms:modified xsi:type="dcterms:W3CDTF">2017-05-22T09:28:48Z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