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kancelarka\Správa o činnosti UPJS\za rok 2017\"/>
    </mc:Choice>
  </mc:AlternateContent>
  <bookViews>
    <workbookView xWindow="0" yWindow="0" windowWidth="28800" windowHeight="12330" tabRatio="1000" firstSheet="9" activeTab="15"/>
  </bookViews>
  <sheets>
    <sheet name="titulná strana" sheetId="37" r:id="rId1"/>
    <sheet name="zoznam tabuliek" sheetId="38" r:id="rId2"/>
    <sheet name="T1 počet študentov" sheetId="1" r:id="rId3"/>
    <sheet name="T1a vývoj počtu študentov" sheetId="7" r:id="rId4"/>
    <sheet name="T2 počet absolventov" sheetId="2" r:id="rId5"/>
    <sheet name="T3a - I.stupeň prijatia" sheetId="4" r:id="rId6"/>
    <sheet name="T3B - II. stupeň prijatia" sheetId="5" r:id="rId7"/>
    <sheet name="T3C - III stupeň prijatia" sheetId="6" r:id="rId8"/>
    <sheet name="T4 štruktúra platiacich" sheetId="3" r:id="rId9"/>
    <sheet name="T5 - úspešnosť štúdia" sheetId="36" r:id="rId10"/>
    <sheet name="T6 mobility študenti" sheetId="15" r:id="rId11"/>
    <sheet name="T7 profesori" sheetId="21" r:id="rId12"/>
    <sheet name="T8 docenti" sheetId="20" r:id="rId13"/>
    <sheet name="T9 výberové konania" sheetId="19" r:id="rId14"/>
    <sheet name="T10 kvalif. štruktúra učiteľov" sheetId="13" r:id="rId15"/>
    <sheet name="T11 mobility zam" sheetId="16" r:id="rId16"/>
    <sheet name="T12 záverečné práce" sheetId="18" r:id="rId17"/>
    <sheet name="T13 publ činnosť" sheetId="9" r:id="rId18"/>
    <sheet name="T14 umel.cinnost" sheetId="10" r:id="rId19"/>
    <sheet name="T15 štud.program - ŠP" sheetId="22" r:id="rId20"/>
    <sheet name="T16 pozastavene, odňaté ŠP" sheetId="27" r:id="rId21"/>
    <sheet name="17 HI konania" sheetId="30" r:id="rId22"/>
    <sheet name="18 HI pozastavene, odňatie " sheetId="31" r:id="rId23"/>
    <sheet name="T19 Výskumné projekty" sheetId="34" r:id="rId24"/>
    <sheet name="T20 Ostatné (nevýsk.) projekty" sheetId="35" r:id="rId25"/>
    <sheet name="T21 umelecká činnosť" sheetId="28" r:id="rId26"/>
    <sheet name="skratky" sheetId="29" r:id="rId27"/>
  </sheets>
  <definedNames>
    <definedName name="_xlnm.Print_Area" localSheetId="21">'17 HI konania'!$A$1:$B$37</definedName>
    <definedName name="_xlnm.Print_Area" localSheetId="22">'18 HI pozastavene, odňatie '!$A$1:$C$18</definedName>
    <definedName name="_xlnm.Print_Area" localSheetId="16">'T12 záverečné práce'!$A$1:$K$8</definedName>
    <definedName name="_xlnm.Print_Area" localSheetId="23">'T19 Výskumné projekty'!$A$1:$L$225</definedName>
    <definedName name="_xlnm.Print_Area" localSheetId="24">'T20 Ostatné (nevýsk.) projekty'!$A$1:$L$21</definedName>
    <definedName name="_xlnm.Print_Area" localSheetId="25">'T21 umelecká činnosť'!$A$1:$E$45</definedName>
    <definedName name="_xlnm.Print_Area" localSheetId="5">'T3a - I.stupeň prijatia'!$A$1:$J$94</definedName>
    <definedName name="_xlnm.Print_Area" localSheetId="7">'T3C - III stupeň prijatia'!$A$1:$J$126</definedName>
    <definedName name="_xlnm.Print_Area" localSheetId="13">'T9 výberové konania'!$A$1:$I$13</definedName>
  </definedNames>
  <calcPr calcId="162913"/>
</workbook>
</file>

<file path=xl/calcChain.xml><?xml version="1.0" encoding="utf-8"?>
<calcChain xmlns="http://schemas.openxmlformats.org/spreadsheetml/2006/main">
  <c r="K22" i="16" l="1"/>
  <c r="J22" i="16"/>
  <c r="I22" i="16"/>
  <c r="H22" i="16"/>
  <c r="G22" i="16"/>
  <c r="F22" i="16"/>
  <c r="E22" i="16"/>
  <c r="D22" i="16"/>
  <c r="C22" i="16"/>
  <c r="B22" i="16"/>
  <c r="K11" i="16"/>
  <c r="K24" i="16" s="1"/>
  <c r="K25" i="16" s="1"/>
  <c r="J11" i="16"/>
  <c r="J24" i="16" s="1"/>
  <c r="J25" i="16" s="1"/>
  <c r="I11" i="16"/>
  <c r="I24" i="16" s="1"/>
  <c r="I25" i="16" s="1"/>
  <c r="H11" i="16"/>
  <c r="H24" i="16" s="1"/>
  <c r="H25" i="16" s="1"/>
  <c r="G11" i="16"/>
  <c r="G24" i="16" s="1"/>
  <c r="G25" i="16" s="1"/>
  <c r="F11" i="16"/>
  <c r="F24" i="16" s="1"/>
  <c r="F25" i="16" s="1"/>
  <c r="E11" i="16"/>
  <c r="E24" i="16" s="1"/>
  <c r="E25" i="16" s="1"/>
  <c r="D11" i="16"/>
  <c r="D24" i="16" s="1"/>
  <c r="D25" i="16" s="1"/>
  <c r="C11" i="16"/>
  <c r="C24" i="16" s="1"/>
  <c r="C25" i="16" s="1"/>
  <c r="B11" i="16"/>
  <c r="B24" i="16" s="1"/>
  <c r="B25" i="16" s="1"/>
  <c r="K22" i="15"/>
  <c r="J22" i="15"/>
  <c r="I22" i="15"/>
  <c r="H22" i="15"/>
  <c r="G22" i="15"/>
  <c r="F22" i="15"/>
  <c r="E22" i="15"/>
  <c r="D22" i="15"/>
  <c r="C22" i="15"/>
  <c r="B22" i="15"/>
  <c r="K11" i="15"/>
  <c r="K24" i="15" s="1"/>
  <c r="K25" i="15" s="1"/>
  <c r="J11" i="15"/>
  <c r="J24" i="15" s="1"/>
  <c r="J25" i="15" s="1"/>
  <c r="I11" i="15"/>
  <c r="I24" i="15" s="1"/>
  <c r="I25" i="15" s="1"/>
  <c r="H11" i="15"/>
  <c r="H24" i="15" s="1"/>
  <c r="H25" i="15" s="1"/>
  <c r="G11" i="15"/>
  <c r="G24" i="15" s="1"/>
  <c r="G25" i="15" s="1"/>
  <c r="F11" i="15"/>
  <c r="F24" i="15" s="1"/>
  <c r="F25" i="15" s="1"/>
  <c r="E11" i="15"/>
  <c r="E24" i="15" s="1"/>
  <c r="E25" i="15" s="1"/>
  <c r="D11" i="15"/>
  <c r="D24" i="15" s="1"/>
  <c r="D25" i="15" s="1"/>
  <c r="C11" i="15"/>
  <c r="C24" i="15" s="1"/>
  <c r="C25" i="15" s="1"/>
  <c r="B11" i="15"/>
  <c r="B24" i="15" s="1"/>
  <c r="B25" i="15" s="1"/>
  <c r="M19" i="13" l="1"/>
  <c r="I19" i="13"/>
  <c r="E19" i="13"/>
  <c r="M15" i="13"/>
  <c r="L15" i="13"/>
  <c r="L19" i="13" s="1"/>
  <c r="K15" i="13"/>
  <c r="K19" i="13" s="1"/>
  <c r="J15" i="13"/>
  <c r="J19" i="13" s="1"/>
  <c r="I15" i="13"/>
  <c r="G15" i="13"/>
  <c r="G19" i="13" s="1"/>
  <c r="F15" i="13"/>
  <c r="F19" i="13" s="1"/>
  <c r="E15" i="13"/>
  <c r="D15" i="13"/>
  <c r="D19" i="13" s="1"/>
  <c r="C15" i="13"/>
  <c r="C19" i="13" s="1"/>
  <c r="H14" i="13"/>
  <c r="B14" i="13"/>
  <c r="H13" i="13"/>
  <c r="B13" i="13"/>
  <c r="H12" i="13"/>
  <c r="B12" i="13"/>
  <c r="H11" i="13"/>
  <c r="B11" i="13"/>
  <c r="H10" i="13"/>
  <c r="B10" i="13"/>
  <c r="H9" i="13"/>
  <c r="B9" i="13"/>
  <c r="H8" i="13"/>
  <c r="B8" i="13"/>
  <c r="H7" i="13"/>
  <c r="B7" i="13"/>
  <c r="H6" i="13"/>
  <c r="B6" i="13"/>
  <c r="H5" i="13"/>
  <c r="B5" i="13"/>
  <c r="H4" i="13"/>
  <c r="B4" i="13"/>
  <c r="C13" i="19"/>
  <c r="B13" i="19"/>
  <c r="I7" i="19"/>
  <c r="H7" i="19"/>
  <c r="G7" i="19"/>
  <c r="F7" i="19"/>
  <c r="E7" i="19"/>
  <c r="D7" i="19"/>
  <c r="C7" i="19"/>
  <c r="B7" i="19"/>
  <c r="H15" i="13" l="1"/>
  <c r="B15" i="13"/>
  <c r="K16" i="13"/>
  <c r="K20" i="13" s="1"/>
  <c r="H19" i="13" l="1"/>
  <c r="H16" i="13"/>
  <c r="H20" i="13" s="1"/>
  <c r="M16" i="13"/>
  <c r="M20" i="13" s="1"/>
  <c r="I16" i="13"/>
  <c r="I20" i="13" s="1"/>
  <c r="B19" i="13"/>
  <c r="E16" i="13"/>
  <c r="E20" i="13" s="1"/>
  <c r="D16" i="13"/>
  <c r="D20" i="13" s="1"/>
  <c r="G16" i="13"/>
  <c r="G20" i="13" s="1"/>
  <c r="J16" i="13"/>
  <c r="J20" i="13" s="1"/>
  <c r="L16" i="13"/>
  <c r="L20" i="13" s="1"/>
  <c r="C16" i="13"/>
  <c r="C20" i="13" s="1"/>
  <c r="F16" i="13"/>
  <c r="F20" i="13" s="1"/>
  <c r="D22" i="10" l="1"/>
  <c r="D23" i="10" s="1"/>
  <c r="C22" i="10"/>
  <c r="C23" i="10" s="1"/>
  <c r="D20" i="10"/>
  <c r="B20" i="10"/>
  <c r="D10" i="10"/>
  <c r="B10" i="10"/>
  <c r="B22" i="10" s="1"/>
  <c r="B23" i="10" s="1"/>
  <c r="J20" i="9"/>
  <c r="H20" i="9"/>
  <c r="G20" i="9"/>
  <c r="F20" i="9"/>
  <c r="E20" i="9"/>
  <c r="D20" i="9"/>
  <c r="C20" i="9"/>
  <c r="B20" i="9"/>
  <c r="K19" i="9"/>
  <c r="K17" i="9"/>
  <c r="K16" i="9"/>
  <c r="K14" i="9"/>
  <c r="K20" i="9" s="1"/>
  <c r="J10" i="9"/>
  <c r="J22" i="9" s="1"/>
  <c r="J23" i="9" s="1"/>
  <c r="I10" i="9"/>
  <c r="H10" i="9"/>
  <c r="G10" i="9"/>
  <c r="G22" i="9" s="1"/>
  <c r="G23" i="9" s="1"/>
  <c r="F10" i="9"/>
  <c r="F22" i="9" s="1"/>
  <c r="F23" i="9" s="1"/>
  <c r="E10" i="9"/>
  <c r="E22" i="9" s="1"/>
  <c r="E23" i="9" s="1"/>
  <c r="D10" i="9"/>
  <c r="D22" i="9" s="1"/>
  <c r="D23" i="9" s="1"/>
  <c r="C10" i="9"/>
  <c r="C22" i="9" s="1"/>
  <c r="C23" i="9" s="1"/>
  <c r="B10" i="9"/>
  <c r="B22" i="9" s="1"/>
  <c r="B23" i="9" s="1"/>
  <c r="K9" i="9"/>
  <c r="K8" i="9"/>
  <c r="K7" i="9"/>
  <c r="K6" i="9"/>
  <c r="K5" i="9"/>
  <c r="K4" i="9"/>
  <c r="K10" i="9" s="1"/>
  <c r="K22" i="9" s="1"/>
  <c r="K23" i="9" s="1"/>
  <c r="E125" i="6" l="1"/>
  <c r="I125" i="6" s="1"/>
  <c r="D125" i="6"/>
  <c r="H125" i="6" s="1"/>
  <c r="C125" i="6"/>
  <c r="G125" i="6" s="1"/>
  <c r="B125" i="6"/>
  <c r="F125" i="6" s="1"/>
  <c r="I124" i="6"/>
  <c r="H124" i="6"/>
  <c r="G124" i="6"/>
  <c r="F124" i="6"/>
  <c r="I123" i="6"/>
  <c r="H123" i="6"/>
  <c r="G123" i="6"/>
  <c r="F123" i="6"/>
  <c r="I122" i="6"/>
  <c r="H122" i="6"/>
  <c r="G122" i="6"/>
  <c r="F122" i="6"/>
  <c r="I121" i="6"/>
  <c r="H121" i="6"/>
  <c r="G121" i="6"/>
  <c r="F121" i="6"/>
  <c r="I120" i="6"/>
  <c r="H120" i="6"/>
  <c r="G120" i="6"/>
  <c r="F120" i="6"/>
  <c r="I119" i="6"/>
  <c r="H119" i="6"/>
  <c r="G119" i="6"/>
  <c r="F119" i="6"/>
  <c r="I118" i="6"/>
  <c r="H118" i="6"/>
  <c r="G118" i="6"/>
  <c r="F118" i="6"/>
  <c r="I117" i="6"/>
  <c r="H117" i="6"/>
  <c r="G117" i="6"/>
  <c r="F117" i="6"/>
  <c r="I116" i="6"/>
  <c r="H116" i="6"/>
  <c r="G116" i="6"/>
  <c r="F116" i="6"/>
  <c r="I115" i="6"/>
  <c r="H115" i="6"/>
  <c r="G115" i="6"/>
  <c r="F115" i="6"/>
  <c r="I114" i="6"/>
  <c r="H114" i="6"/>
  <c r="G114" i="6"/>
  <c r="F114" i="6"/>
  <c r="I113" i="6"/>
  <c r="H113" i="6"/>
  <c r="G113" i="6"/>
  <c r="F113" i="6"/>
  <c r="I112" i="6"/>
  <c r="H112" i="6"/>
  <c r="G112" i="6"/>
  <c r="F112" i="6"/>
  <c r="I111" i="6"/>
  <c r="H111" i="6"/>
  <c r="G111" i="6"/>
  <c r="F111" i="6"/>
  <c r="I110" i="6"/>
  <c r="H110" i="6"/>
  <c r="G110" i="6"/>
  <c r="F110" i="6"/>
  <c r="I109" i="6"/>
  <c r="H109" i="6"/>
  <c r="G109" i="6"/>
  <c r="F109" i="6"/>
  <c r="I108" i="6"/>
  <c r="H108" i="6"/>
  <c r="G108" i="6"/>
  <c r="F108" i="6"/>
  <c r="I107" i="6"/>
  <c r="H107" i="6"/>
  <c r="G107" i="6"/>
  <c r="F107" i="6"/>
  <c r="I106" i="6"/>
  <c r="H106" i="6"/>
  <c r="G106" i="6"/>
  <c r="F106" i="6"/>
  <c r="I105" i="6"/>
  <c r="H105" i="6"/>
  <c r="G105" i="6"/>
  <c r="F105" i="6"/>
  <c r="I104" i="6"/>
  <c r="H104" i="6"/>
  <c r="G104" i="6"/>
  <c r="F104" i="6"/>
  <c r="I103" i="6"/>
  <c r="H103" i="6"/>
  <c r="G103" i="6"/>
  <c r="F103" i="6"/>
  <c r="I102" i="6"/>
  <c r="H102" i="6"/>
  <c r="G102" i="6"/>
  <c r="F102" i="6"/>
  <c r="I101" i="6"/>
  <c r="H101" i="6"/>
  <c r="G101" i="6"/>
  <c r="F101" i="6"/>
  <c r="I100" i="6"/>
  <c r="H100" i="6"/>
  <c r="G100" i="6"/>
  <c r="F100" i="6"/>
  <c r="I99" i="6"/>
  <c r="H99" i="6"/>
  <c r="G99" i="6"/>
  <c r="F99" i="6"/>
  <c r="I98" i="6"/>
  <c r="H98" i="6"/>
  <c r="G98" i="6"/>
  <c r="F98" i="6"/>
  <c r="E93" i="6"/>
  <c r="I93" i="6" s="1"/>
  <c r="D93" i="6"/>
  <c r="H93" i="6" s="1"/>
  <c r="C93" i="6"/>
  <c r="G93" i="6" s="1"/>
  <c r="B93" i="6"/>
  <c r="F93" i="6" s="1"/>
  <c r="I92" i="6"/>
  <c r="H92" i="6"/>
  <c r="G92" i="6"/>
  <c r="F92" i="6"/>
  <c r="I91" i="6"/>
  <c r="H91" i="6"/>
  <c r="G91" i="6"/>
  <c r="F91" i="6"/>
  <c r="I90" i="6"/>
  <c r="H90" i="6"/>
  <c r="G90" i="6"/>
  <c r="F90" i="6"/>
  <c r="I89" i="6"/>
  <c r="H89" i="6"/>
  <c r="G89" i="6"/>
  <c r="F89" i="6"/>
  <c r="I88" i="6"/>
  <c r="H88" i="6"/>
  <c r="G88" i="6"/>
  <c r="F88" i="6"/>
  <c r="I87" i="6"/>
  <c r="H87" i="6"/>
  <c r="G87" i="6"/>
  <c r="F87" i="6"/>
  <c r="I86" i="6"/>
  <c r="H86" i="6"/>
  <c r="G86" i="6"/>
  <c r="F86" i="6"/>
  <c r="I85" i="6"/>
  <c r="H85" i="6"/>
  <c r="G85" i="6"/>
  <c r="F85" i="6"/>
  <c r="I84" i="6"/>
  <c r="H84" i="6"/>
  <c r="G84" i="6"/>
  <c r="F84" i="6"/>
  <c r="I83" i="6"/>
  <c r="H83" i="6"/>
  <c r="G83" i="6"/>
  <c r="F83" i="6"/>
  <c r="I82" i="6"/>
  <c r="H82" i="6"/>
  <c r="G82" i="6"/>
  <c r="F82" i="6"/>
  <c r="I81" i="6"/>
  <c r="H81" i="6"/>
  <c r="G81" i="6"/>
  <c r="F81" i="6"/>
  <c r="I80" i="6"/>
  <c r="H80" i="6"/>
  <c r="G80" i="6"/>
  <c r="F80" i="6"/>
  <c r="I79" i="6"/>
  <c r="H79" i="6"/>
  <c r="G79" i="6"/>
  <c r="F79" i="6"/>
  <c r="I78" i="6"/>
  <c r="H78" i="6"/>
  <c r="G78" i="6"/>
  <c r="F78" i="6"/>
  <c r="I77" i="6"/>
  <c r="H77" i="6"/>
  <c r="G77" i="6"/>
  <c r="F77" i="6"/>
  <c r="I76" i="6"/>
  <c r="H76" i="6"/>
  <c r="G76" i="6"/>
  <c r="F76" i="6"/>
  <c r="I75" i="6"/>
  <c r="H75" i="6"/>
  <c r="G75" i="6"/>
  <c r="F75" i="6"/>
  <c r="I74" i="6"/>
  <c r="H74" i="6"/>
  <c r="G74" i="6"/>
  <c r="F74" i="6"/>
  <c r="I73" i="6"/>
  <c r="H73" i="6"/>
  <c r="G73" i="6"/>
  <c r="F73" i="6"/>
  <c r="I72" i="6"/>
  <c r="H72" i="6"/>
  <c r="G72" i="6"/>
  <c r="F72" i="6"/>
  <c r="I71" i="6"/>
  <c r="H71" i="6"/>
  <c r="G71" i="6"/>
  <c r="F71" i="6"/>
  <c r="I70" i="6"/>
  <c r="H70" i="6"/>
  <c r="G70" i="6"/>
  <c r="F70" i="6"/>
  <c r="I69" i="6"/>
  <c r="H69" i="6"/>
  <c r="G69" i="6"/>
  <c r="F69" i="6"/>
  <c r="I68" i="6"/>
  <c r="H68" i="6"/>
  <c r="G68" i="6"/>
  <c r="F68" i="6"/>
  <c r="I67" i="6"/>
  <c r="H67" i="6"/>
  <c r="G67" i="6"/>
  <c r="F67" i="6"/>
  <c r="I66" i="6"/>
  <c r="H66" i="6"/>
  <c r="G66" i="6"/>
  <c r="F66" i="6"/>
  <c r="F62" i="6"/>
  <c r="J62" i="6" s="1"/>
  <c r="E62" i="6"/>
  <c r="H62" i="6" s="1"/>
  <c r="D62" i="6"/>
  <c r="C62" i="6"/>
  <c r="G62" i="6" s="1"/>
  <c r="B62" i="6"/>
  <c r="J61" i="6"/>
  <c r="I61" i="6"/>
  <c r="H61" i="6"/>
  <c r="G61" i="6"/>
  <c r="J60" i="6"/>
  <c r="I60" i="6"/>
  <c r="H60" i="6"/>
  <c r="G60" i="6"/>
  <c r="J59" i="6"/>
  <c r="I59" i="6"/>
  <c r="H59" i="6"/>
  <c r="G59" i="6"/>
  <c r="J58" i="6"/>
  <c r="I58" i="6"/>
  <c r="H58" i="6"/>
  <c r="G58" i="6"/>
  <c r="J57" i="6"/>
  <c r="I57" i="6"/>
  <c r="H57" i="6"/>
  <c r="G57" i="6"/>
  <c r="J56" i="6"/>
  <c r="I56" i="6"/>
  <c r="H56" i="6"/>
  <c r="G56" i="6"/>
  <c r="J55" i="6"/>
  <c r="I55" i="6"/>
  <c r="H55" i="6"/>
  <c r="G55" i="6"/>
  <c r="J54" i="6"/>
  <c r="I54" i="6"/>
  <c r="H54" i="6"/>
  <c r="G54" i="6"/>
  <c r="J53" i="6"/>
  <c r="I53" i="6"/>
  <c r="H53" i="6"/>
  <c r="G53" i="6"/>
  <c r="J52" i="6"/>
  <c r="I52" i="6"/>
  <c r="H52" i="6"/>
  <c r="G52" i="6"/>
  <c r="J51" i="6"/>
  <c r="I51" i="6"/>
  <c r="H51" i="6"/>
  <c r="G51" i="6"/>
  <c r="J50" i="6"/>
  <c r="I50" i="6"/>
  <c r="H50" i="6"/>
  <c r="G50" i="6"/>
  <c r="J49" i="6"/>
  <c r="I49" i="6"/>
  <c r="H49" i="6"/>
  <c r="G49" i="6"/>
  <c r="J48" i="6"/>
  <c r="I48" i="6"/>
  <c r="H48" i="6"/>
  <c r="G48" i="6"/>
  <c r="J47" i="6"/>
  <c r="I47" i="6"/>
  <c r="H47" i="6"/>
  <c r="G47" i="6"/>
  <c r="J46" i="6"/>
  <c r="I46" i="6"/>
  <c r="H46" i="6"/>
  <c r="G46" i="6"/>
  <c r="J45" i="6"/>
  <c r="I45" i="6"/>
  <c r="H45" i="6"/>
  <c r="G45" i="6"/>
  <c r="J44" i="6"/>
  <c r="I44" i="6"/>
  <c r="H44" i="6"/>
  <c r="G44" i="6"/>
  <c r="J43" i="6"/>
  <c r="I43" i="6"/>
  <c r="H43" i="6"/>
  <c r="G43" i="6"/>
  <c r="J42" i="6"/>
  <c r="I42" i="6"/>
  <c r="H42" i="6"/>
  <c r="G42" i="6"/>
  <c r="J41" i="6"/>
  <c r="I41" i="6"/>
  <c r="H41" i="6"/>
  <c r="G41" i="6"/>
  <c r="J40" i="6"/>
  <c r="I40" i="6"/>
  <c r="H40" i="6"/>
  <c r="G40" i="6"/>
  <c r="J39" i="6"/>
  <c r="I39" i="6"/>
  <c r="H39" i="6"/>
  <c r="G39" i="6"/>
  <c r="J38" i="6"/>
  <c r="I38" i="6"/>
  <c r="H38" i="6"/>
  <c r="G38" i="6"/>
  <c r="J37" i="6"/>
  <c r="I37" i="6"/>
  <c r="H37" i="6"/>
  <c r="G37" i="6"/>
  <c r="J36" i="6"/>
  <c r="I36" i="6"/>
  <c r="H36" i="6"/>
  <c r="G36" i="6"/>
  <c r="J35" i="6"/>
  <c r="I35" i="6"/>
  <c r="H35" i="6"/>
  <c r="G35" i="6"/>
  <c r="F31" i="6"/>
  <c r="J31" i="6" s="1"/>
  <c r="E31" i="6"/>
  <c r="D31" i="6"/>
  <c r="H31" i="6" s="1"/>
  <c r="C31" i="6"/>
  <c r="G31" i="6" s="1"/>
  <c r="B31" i="6"/>
  <c r="J30" i="6"/>
  <c r="I30" i="6"/>
  <c r="H30" i="6"/>
  <c r="G30" i="6"/>
  <c r="J29" i="6"/>
  <c r="I29" i="6"/>
  <c r="H29" i="6"/>
  <c r="G29" i="6"/>
  <c r="J28" i="6"/>
  <c r="I28" i="6"/>
  <c r="H28" i="6"/>
  <c r="G28" i="6"/>
  <c r="J27" i="6"/>
  <c r="I27" i="6"/>
  <c r="H27" i="6"/>
  <c r="G27" i="6"/>
  <c r="J26" i="6"/>
  <c r="I26" i="6"/>
  <c r="H26" i="6"/>
  <c r="G26" i="6"/>
  <c r="J25" i="6"/>
  <c r="I25" i="6"/>
  <c r="H25" i="6"/>
  <c r="G25" i="6"/>
  <c r="J24" i="6"/>
  <c r="I24" i="6"/>
  <c r="H24" i="6"/>
  <c r="G24" i="6"/>
  <c r="J23" i="6"/>
  <c r="I23" i="6"/>
  <c r="H23" i="6"/>
  <c r="G23" i="6"/>
  <c r="J22" i="6"/>
  <c r="I22" i="6"/>
  <c r="H22" i="6"/>
  <c r="G22" i="6"/>
  <c r="J21" i="6"/>
  <c r="I21" i="6"/>
  <c r="H21" i="6"/>
  <c r="G21" i="6"/>
  <c r="J20" i="6"/>
  <c r="I20" i="6"/>
  <c r="H20" i="6"/>
  <c r="G20" i="6"/>
  <c r="J19" i="6"/>
  <c r="I19" i="6"/>
  <c r="H19" i="6"/>
  <c r="G19" i="6"/>
  <c r="J18" i="6"/>
  <c r="I18" i="6"/>
  <c r="H18" i="6"/>
  <c r="G18" i="6"/>
  <c r="J17" i="6"/>
  <c r="I17" i="6"/>
  <c r="H17" i="6"/>
  <c r="G17" i="6"/>
  <c r="J16" i="6"/>
  <c r="I16" i="6"/>
  <c r="H16" i="6"/>
  <c r="G16" i="6"/>
  <c r="J15" i="6"/>
  <c r="I15" i="6"/>
  <c r="H15" i="6"/>
  <c r="G15" i="6"/>
  <c r="J14" i="6"/>
  <c r="I14" i="6"/>
  <c r="H14" i="6"/>
  <c r="G14" i="6"/>
  <c r="J13" i="6"/>
  <c r="I13" i="6"/>
  <c r="H13" i="6"/>
  <c r="G13" i="6"/>
  <c r="J12" i="6"/>
  <c r="I12" i="6"/>
  <c r="H12" i="6"/>
  <c r="G12" i="6"/>
  <c r="J11" i="6"/>
  <c r="I11" i="6"/>
  <c r="H11" i="6"/>
  <c r="G11" i="6"/>
  <c r="J10" i="6"/>
  <c r="I10" i="6"/>
  <c r="H10" i="6"/>
  <c r="G10" i="6"/>
  <c r="J9" i="6"/>
  <c r="I9" i="6"/>
  <c r="H9" i="6"/>
  <c r="G9" i="6"/>
  <c r="J8" i="6"/>
  <c r="I8" i="6"/>
  <c r="H8" i="6"/>
  <c r="G8" i="6"/>
  <c r="J7" i="6"/>
  <c r="I7" i="6"/>
  <c r="H7" i="6"/>
  <c r="G7" i="6"/>
  <c r="J6" i="6"/>
  <c r="I6" i="6"/>
  <c r="H6" i="6"/>
  <c r="G6" i="6"/>
  <c r="J5" i="6"/>
  <c r="I5" i="6"/>
  <c r="H5" i="6"/>
  <c r="G5" i="6"/>
  <c r="J4" i="6"/>
  <c r="I4" i="6"/>
  <c r="H4" i="6"/>
  <c r="G4" i="6"/>
  <c r="I31" i="6" l="1"/>
  <c r="I62" i="6"/>
  <c r="J18" i="3" l="1"/>
  <c r="I18" i="3"/>
  <c r="H18" i="3"/>
  <c r="G18" i="3"/>
  <c r="F18" i="3"/>
  <c r="E18" i="3"/>
  <c r="D18" i="3"/>
  <c r="C18" i="3"/>
  <c r="J17" i="3"/>
  <c r="I17" i="3"/>
  <c r="H17" i="3"/>
  <c r="G17" i="3"/>
  <c r="F17" i="3"/>
  <c r="E17" i="3"/>
  <c r="D17" i="3"/>
  <c r="C17" i="3"/>
  <c r="J16" i="3"/>
  <c r="I16" i="3"/>
  <c r="H16" i="3"/>
  <c r="G16" i="3"/>
  <c r="F16" i="3"/>
  <c r="E16" i="3"/>
  <c r="D16" i="3"/>
  <c r="C16" i="3"/>
  <c r="J15" i="3"/>
  <c r="J19" i="3" s="1"/>
  <c r="I15" i="3"/>
  <c r="I19" i="3" s="1"/>
  <c r="H15" i="3"/>
  <c r="H19" i="3" s="1"/>
  <c r="G15" i="3"/>
  <c r="G19" i="3" s="1"/>
  <c r="F15" i="3"/>
  <c r="F19" i="3" s="1"/>
  <c r="E15" i="3"/>
  <c r="E19" i="3" s="1"/>
  <c r="D15" i="3"/>
  <c r="D19" i="3" s="1"/>
  <c r="C15" i="3"/>
  <c r="C19" i="3" s="1"/>
  <c r="J14" i="3"/>
  <c r="I14" i="3"/>
  <c r="H14" i="3"/>
  <c r="G14" i="3"/>
  <c r="F14" i="3"/>
  <c r="E14" i="3"/>
  <c r="D14" i="3"/>
  <c r="C14" i="3"/>
  <c r="J9" i="3"/>
  <c r="I9" i="3"/>
  <c r="H9" i="3"/>
  <c r="G9" i="3"/>
  <c r="F9" i="3"/>
  <c r="E9" i="3"/>
  <c r="D9" i="3"/>
  <c r="C9" i="3"/>
  <c r="F124" i="5"/>
  <c r="E124" i="5"/>
  <c r="I124" i="5" s="1"/>
  <c r="D124" i="5"/>
  <c r="H124" i="5" s="1"/>
  <c r="C124" i="5"/>
  <c r="G124" i="5" s="1"/>
  <c r="B124" i="5"/>
  <c r="I123" i="5"/>
  <c r="H123" i="5"/>
  <c r="G123" i="5"/>
  <c r="F123" i="5"/>
  <c r="I122" i="5"/>
  <c r="H122" i="5"/>
  <c r="G122" i="5"/>
  <c r="F122" i="5"/>
  <c r="I121" i="5"/>
  <c r="H121" i="5"/>
  <c r="G121" i="5"/>
  <c r="F121" i="5"/>
  <c r="I120" i="5"/>
  <c r="H120" i="5"/>
  <c r="G120" i="5"/>
  <c r="F120" i="5"/>
  <c r="I119" i="5"/>
  <c r="H119" i="5"/>
  <c r="G119" i="5"/>
  <c r="F119" i="5"/>
  <c r="I118" i="5"/>
  <c r="H118" i="5"/>
  <c r="G118" i="5"/>
  <c r="F118" i="5"/>
  <c r="I117" i="5"/>
  <c r="H117" i="5"/>
  <c r="G117" i="5"/>
  <c r="F117" i="5"/>
  <c r="I116" i="5"/>
  <c r="H116" i="5"/>
  <c r="G116" i="5"/>
  <c r="F116" i="5"/>
  <c r="I115" i="5"/>
  <c r="H115" i="5"/>
  <c r="G115" i="5"/>
  <c r="F115" i="5"/>
  <c r="I114" i="5"/>
  <c r="H114" i="5"/>
  <c r="G114" i="5"/>
  <c r="F114" i="5"/>
  <c r="I113" i="5"/>
  <c r="H113" i="5"/>
  <c r="G113" i="5"/>
  <c r="F113" i="5"/>
  <c r="I112" i="5"/>
  <c r="H112" i="5"/>
  <c r="G112" i="5"/>
  <c r="F112" i="5"/>
  <c r="I111" i="5"/>
  <c r="H111" i="5"/>
  <c r="G111" i="5"/>
  <c r="F111" i="5"/>
  <c r="I110" i="5"/>
  <c r="H110" i="5"/>
  <c r="G110" i="5"/>
  <c r="F110" i="5"/>
  <c r="I109" i="5"/>
  <c r="H109" i="5"/>
  <c r="G109" i="5"/>
  <c r="F109" i="5"/>
  <c r="I108" i="5"/>
  <c r="H108" i="5"/>
  <c r="G108" i="5"/>
  <c r="F108" i="5"/>
  <c r="I107" i="5"/>
  <c r="H107" i="5"/>
  <c r="G107" i="5"/>
  <c r="F107" i="5"/>
  <c r="I106" i="5"/>
  <c r="H106" i="5"/>
  <c r="G106" i="5"/>
  <c r="F106" i="5"/>
  <c r="I105" i="5"/>
  <c r="H105" i="5"/>
  <c r="G105" i="5"/>
  <c r="F105" i="5"/>
  <c r="I104" i="5"/>
  <c r="H104" i="5"/>
  <c r="G104" i="5"/>
  <c r="F104" i="5"/>
  <c r="I103" i="5"/>
  <c r="H103" i="5"/>
  <c r="G103" i="5"/>
  <c r="F103" i="5"/>
  <c r="I102" i="5"/>
  <c r="H102" i="5"/>
  <c r="G102" i="5"/>
  <c r="F102" i="5"/>
  <c r="I101" i="5"/>
  <c r="H101" i="5"/>
  <c r="G101" i="5"/>
  <c r="F101" i="5"/>
  <c r="I100" i="5"/>
  <c r="H100" i="5"/>
  <c r="G100" i="5"/>
  <c r="F100" i="5"/>
  <c r="I99" i="5"/>
  <c r="H99" i="5"/>
  <c r="G99" i="5"/>
  <c r="F99" i="5"/>
  <c r="I98" i="5"/>
  <c r="H98" i="5"/>
  <c r="G98" i="5"/>
  <c r="F98" i="5"/>
  <c r="I97" i="5"/>
  <c r="H97" i="5"/>
  <c r="G97" i="5"/>
  <c r="F97" i="5"/>
  <c r="E93" i="5"/>
  <c r="I93" i="5" s="1"/>
  <c r="D93" i="5"/>
  <c r="H93" i="5" s="1"/>
  <c r="C93" i="5"/>
  <c r="G93" i="5" s="1"/>
  <c r="B93" i="5"/>
  <c r="F93" i="5" s="1"/>
  <c r="I92" i="5"/>
  <c r="H92" i="5"/>
  <c r="G92" i="5"/>
  <c r="F92" i="5"/>
  <c r="I91" i="5"/>
  <c r="H91" i="5"/>
  <c r="G91" i="5"/>
  <c r="F91" i="5"/>
  <c r="I90" i="5"/>
  <c r="H90" i="5"/>
  <c r="G90" i="5"/>
  <c r="F90" i="5"/>
  <c r="I89" i="5"/>
  <c r="H89" i="5"/>
  <c r="G89" i="5"/>
  <c r="F89" i="5"/>
  <c r="I88" i="5"/>
  <c r="H88" i="5"/>
  <c r="G88" i="5"/>
  <c r="F88" i="5"/>
  <c r="I87" i="5"/>
  <c r="H87" i="5"/>
  <c r="G87" i="5"/>
  <c r="F87" i="5"/>
  <c r="I86" i="5"/>
  <c r="H86" i="5"/>
  <c r="G86" i="5"/>
  <c r="F86" i="5"/>
  <c r="I85" i="5"/>
  <c r="H85" i="5"/>
  <c r="G85" i="5"/>
  <c r="F85" i="5"/>
  <c r="I84" i="5"/>
  <c r="H84" i="5"/>
  <c r="G84" i="5"/>
  <c r="F84" i="5"/>
  <c r="I83" i="5"/>
  <c r="H83" i="5"/>
  <c r="G83" i="5"/>
  <c r="F83" i="5"/>
  <c r="I82" i="5"/>
  <c r="H82" i="5"/>
  <c r="G82" i="5"/>
  <c r="F82" i="5"/>
  <c r="I81" i="5"/>
  <c r="H81" i="5"/>
  <c r="G81" i="5"/>
  <c r="F81" i="5"/>
  <c r="I80" i="5"/>
  <c r="H80" i="5"/>
  <c r="G80" i="5"/>
  <c r="F80" i="5"/>
  <c r="I79" i="5"/>
  <c r="H79" i="5"/>
  <c r="G79" i="5"/>
  <c r="F79" i="5"/>
  <c r="I78" i="5"/>
  <c r="H78" i="5"/>
  <c r="G78" i="5"/>
  <c r="F78" i="5"/>
  <c r="I77" i="5"/>
  <c r="H77" i="5"/>
  <c r="G77" i="5"/>
  <c r="F77" i="5"/>
  <c r="I76" i="5"/>
  <c r="H76" i="5"/>
  <c r="G76" i="5"/>
  <c r="F76" i="5"/>
  <c r="I75" i="5"/>
  <c r="H75" i="5"/>
  <c r="G75" i="5"/>
  <c r="F75" i="5"/>
  <c r="I74" i="5"/>
  <c r="H74" i="5"/>
  <c r="G74" i="5"/>
  <c r="F74" i="5"/>
  <c r="I73" i="5"/>
  <c r="H73" i="5"/>
  <c r="G73" i="5"/>
  <c r="F73" i="5"/>
  <c r="I72" i="5"/>
  <c r="H72" i="5"/>
  <c r="G72" i="5"/>
  <c r="F72" i="5"/>
  <c r="I71" i="5"/>
  <c r="H71" i="5"/>
  <c r="G71" i="5"/>
  <c r="F71" i="5"/>
  <c r="I70" i="5"/>
  <c r="H70" i="5"/>
  <c r="G70" i="5"/>
  <c r="F70" i="5"/>
  <c r="I69" i="5"/>
  <c r="H69" i="5"/>
  <c r="G69" i="5"/>
  <c r="F69" i="5"/>
  <c r="I68" i="5"/>
  <c r="H68" i="5"/>
  <c r="G68" i="5"/>
  <c r="F68" i="5"/>
  <c r="I67" i="5"/>
  <c r="H67" i="5"/>
  <c r="G67" i="5"/>
  <c r="F67" i="5"/>
  <c r="I66" i="5"/>
  <c r="H66" i="5"/>
  <c r="G66" i="5"/>
  <c r="F66" i="5"/>
  <c r="H62" i="5"/>
  <c r="F62" i="5"/>
  <c r="J62" i="5" s="1"/>
  <c r="E62" i="5"/>
  <c r="D62" i="5"/>
  <c r="C62" i="5"/>
  <c r="G62" i="5" s="1"/>
  <c r="B62" i="5"/>
  <c r="J61" i="5"/>
  <c r="I61" i="5"/>
  <c r="H61" i="5"/>
  <c r="G61" i="5"/>
  <c r="J60" i="5"/>
  <c r="I60" i="5"/>
  <c r="H60" i="5"/>
  <c r="G60" i="5"/>
  <c r="J59" i="5"/>
  <c r="I59" i="5"/>
  <c r="H59" i="5"/>
  <c r="G59" i="5"/>
  <c r="J58" i="5"/>
  <c r="I58" i="5"/>
  <c r="H58" i="5"/>
  <c r="G58" i="5"/>
  <c r="J57" i="5"/>
  <c r="I57" i="5"/>
  <c r="H57" i="5"/>
  <c r="G57" i="5"/>
  <c r="J56" i="5"/>
  <c r="I56" i="5"/>
  <c r="H56" i="5"/>
  <c r="G56" i="5"/>
  <c r="J55" i="5"/>
  <c r="I55" i="5"/>
  <c r="H55" i="5"/>
  <c r="G55" i="5"/>
  <c r="J54" i="5"/>
  <c r="I54" i="5"/>
  <c r="H54" i="5"/>
  <c r="G54" i="5"/>
  <c r="J53" i="5"/>
  <c r="I53" i="5"/>
  <c r="H53" i="5"/>
  <c r="G53" i="5"/>
  <c r="J52" i="5"/>
  <c r="I52" i="5"/>
  <c r="H52" i="5"/>
  <c r="G52" i="5"/>
  <c r="J51" i="5"/>
  <c r="I51" i="5"/>
  <c r="H51" i="5"/>
  <c r="G51" i="5"/>
  <c r="J50" i="5"/>
  <c r="I50" i="5"/>
  <c r="H50" i="5"/>
  <c r="G50" i="5"/>
  <c r="J49" i="5"/>
  <c r="I49" i="5"/>
  <c r="H49" i="5"/>
  <c r="G49" i="5"/>
  <c r="J48" i="5"/>
  <c r="I48" i="5"/>
  <c r="H48" i="5"/>
  <c r="G48" i="5"/>
  <c r="J47" i="5"/>
  <c r="I47" i="5"/>
  <c r="H47" i="5"/>
  <c r="G47" i="5"/>
  <c r="J46" i="5"/>
  <c r="I46" i="5"/>
  <c r="H46" i="5"/>
  <c r="G46" i="5"/>
  <c r="J45" i="5"/>
  <c r="I45" i="5"/>
  <c r="H45" i="5"/>
  <c r="G45" i="5"/>
  <c r="J44" i="5"/>
  <c r="I44" i="5"/>
  <c r="H44" i="5"/>
  <c r="G44" i="5"/>
  <c r="J43" i="5"/>
  <c r="I43" i="5"/>
  <c r="H43" i="5"/>
  <c r="G43" i="5"/>
  <c r="J42" i="5"/>
  <c r="I42" i="5"/>
  <c r="H42" i="5"/>
  <c r="G42" i="5"/>
  <c r="J41" i="5"/>
  <c r="I41" i="5"/>
  <c r="H41" i="5"/>
  <c r="G41" i="5"/>
  <c r="J40" i="5"/>
  <c r="I40" i="5"/>
  <c r="H40" i="5"/>
  <c r="G40" i="5"/>
  <c r="J39" i="5"/>
  <c r="I39" i="5"/>
  <c r="H39" i="5"/>
  <c r="G39" i="5"/>
  <c r="J38" i="5"/>
  <c r="I38" i="5"/>
  <c r="H38" i="5"/>
  <c r="G38" i="5"/>
  <c r="J37" i="5"/>
  <c r="I37" i="5"/>
  <c r="H37" i="5"/>
  <c r="G37" i="5"/>
  <c r="J36" i="5"/>
  <c r="I36" i="5"/>
  <c r="H36" i="5"/>
  <c r="G36" i="5"/>
  <c r="J35" i="5"/>
  <c r="I35" i="5"/>
  <c r="H35" i="5"/>
  <c r="G35" i="5"/>
  <c r="F31" i="5"/>
  <c r="J31" i="5" s="1"/>
  <c r="E31" i="5"/>
  <c r="I31" i="5" s="1"/>
  <c r="D31" i="5"/>
  <c r="H31" i="5" s="1"/>
  <c r="C31" i="5"/>
  <c r="G31" i="5" s="1"/>
  <c r="B31" i="5"/>
  <c r="J30" i="5"/>
  <c r="I30" i="5"/>
  <c r="H30" i="5"/>
  <c r="G30" i="5"/>
  <c r="J29" i="5"/>
  <c r="I29" i="5"/>
  <c r="H29" i="5"/>
  <c r="G29" i="5"/>
  <c r="J28" i="5"/>
  <c r="I28" i="5"/>
  <c r="H28" i="5"/>
  <c r="G28" i="5"/>
  <c r="J27" i="5"/>
  <c r="I27" i="5"/>
  <c r="H27" i="5"/>
  <c r="G27" i="5"/>
  <c r="J26" i="5"/>
  <c r="I26" i="5"/>
  <c r="H26" i="5"/>
  <c r="G26" i="5"/>
  <c r="J25" i="5"/>
  <c r="I25" i="5"/>
  <c r="H25" i="5"/>
  <c r="G25" i="5"/>
  <c r="J24" i="5"/>
  <c r="I24" i="5"/>
  <c r="H24" i="5"/>
  <c r="G24" i="5"/>
  <c r="J23" i="5"/>
  <c r="I23" i="5"/>
  <c r="H23" i="5"/>
  <c r="G23" i="5"/>
  <c r="J22" i="5"/>
  <c r="I22" i="5"/>
  <c r="H22" i="5"/>
  <c r="G22" i="5"/>
  <c r="J21" i="5"/>
  <c r="I21" i="5"/>
  <c r="H21" i="5"/>
  <c r="G21" i="5"/>
  <c r="J20" i="5"/>
  <c r="I20" i="5"/>
  <c r="H20" i="5"/>
  <c r="G20" i="5"/>
  <c r="J19" i="5"/>
  <c r="I19" i="5"/>
  <c r="H19" i="5"/>
  <c r="G19" i="5"/>
  <c r="J18" i="5"/>
  <c r="I18" i="5"/>
  <c r="H18" i="5"/>
  <c r="G18" i="5"/>
  <c r="J17" i="5"/>
  <c r="I17" i="5"/>
  <c r="H17" i="5"/>
  <c r="G17" i="5"/>
  <c r="J16" i="5"/>
  <c r="I16" i="5"/>
  <c r="H16" i="5"/>
  <c r="G16" i="5"/>
  <c r="J15" i="5"/>
  <c r="I15" i="5"/>
  <c r="H15" i="5"/>
  <c r="G15" i="5"/>
  <c r="J14" i="5"/>
  <c r="I14" i="5"/>
  <c r="H14" i="5"/>
  <c r="G14" i="5"/>
  <c r="J13" i="5"/>
  <c r="I13" i="5"/>
  <c r="H13" i="5"/>
  <c r="G13" i="5"/>
  <c r="J12" i="5"/>
  <c r="I12" i="5"/>
  <c r="H12" i="5"/>
  <c r="G12" i="5"/>
  <c r="J11" i="5"/>
  <c r="I11" i="5"/>
  <c r="H11" i="5"/>
  <c r="G11" i="5"/>
  <c r="J10" i="5"/>
  <c r="I10" i="5"/>
  <c r="H10" i="5"/>
  <c r="G10" i="5"/>
  <c r="J9" i="5"/>
  <c r="I9" i="5"/>
  <c r="H9" i="5"/>
  <c r="G9" i="5"/>
  <c r="J8" i="5"/>
  <c r="I8" i="5"/>
  <c r="H8" i="5"/>
  <c r="G8" i="5"/>
  <c r="J7" i="5"/>
  <c r="I7" i="5"/>
  <c r="H7" i="5"/>
  <c r="G7" i="5"/>
  <c r="J6" i="5"/>
  <c r="I6" i="5"/>
  <c r="H6" i="5"/>
  <c r="G6" i="5"/>
  <c r="J5" i="5"/>
  <c r="I5" i="5"/>
  <c r="H5" i="5"/>
  <c r="G5" i="5"/>
  <c r="J4" i="5"/>
  <c r="I4" i="5"/>
  <c r="H4" i="5"/>
  <c r="G4" i="5"/>
  <c r="E93" i="4"/>
  <c r="I93" i="4" s="1"/>
  <c r="D93" i="4"/>
  <c r="H93" i="4" s="1"/>
  <c r="C93" i="4"/>
  <c r="G93" i="4" s="1"/>
  <c r="B93" i="4"/>
  <c r="F93" i="4" s="1"/>
  <c r="I92" i="4"/>
  <c r="H92" i="4"/>
  <c r="G92" i="4"/>
  <c r="F92" i="4"/>
  <c r="I91" i="4"/>
  <c r="H91" i="4"/>
  <c r="G91" i="4"/>
  <c r="F91" i="4"/>
  <c r="I90" i="4"/>
  <c r="H90" i="4"/>
  <c r="G90" i="4"/>
  <c r="F90" i="4"/>
  <c r="I89" i="4"/>
  <c r="H89" i="4"/>
  <c r="G89" i="4"/>
  <c r="F89" i="4"/>
  <c r="I88" i="4"/>
  <c r="H88" i="4"/>
  <c r="G88" i="4"/>
  <c r="F88" i="4"/>
  <c r="I87" i="4"/>
  <c r="H87" i="4"/>
  <c r="G87" i="4"/>
  <c r="F87" i="4"/>
  <c r="I86" i="4"/>
  <c r="H86" i="4"/>
  <c r="G86" i="4"/>
  <c r="F86" i="4"/>
  <c r="I85" i="4"/>
  <c r="H85" i="4"/>
  <c r="G85" i="4"/>
  <c r="F85" i="4"/>
  <c r="I84" i="4"/>
  <c r="H84" i="4"/>
  <c r="G84" i="4"/>
  <c r="F84" i="4"/>
  <c r="I83" i="4"/>
  <c r="H83" i="4"/>
  <c r="G83" i="4"/>
  <c r="F83" i="4"/>
  <c r="I82" i="4"/>
  <c r="H82" i="4"/>
  <c r="G82" i="4"/>
  <c r="F82" i="4"/>
  <c r="I81" i="4"/>
  <c r="H81" i="4"/>
  <c r="G81" i="4"/>
  <c r="F81" i="4"/>
  <c r="I80" i="4"/>
  <c r="H80" i="4"/>
  <c r="G80" i="4"/>
  <c r="F80" i="4"/>
  <c r="I79" i="4"/>
  <c r="H79" i="4"/>
  <c r="G79" i="4"/>
  <c r="F79" i="4"/>
  <c r="I78" i="4"/>
  <c r="H78" i="4"/>
  <c r="G78" i="4"/>
  <c r="F78" i="4"/>
  <c r="I77" i="4"/>
  <c r="H77" i="4"/>
  <c r="G77" i="4"/>
  <c r="F77" i="4"/>
  <c r="I76" i="4"/>
  <c r="H76" i="4"/>
  <c r="G76" i="4"/>
  <c r="F76" i="4"/>
  <c r="I75" i="4"/>
  <c r="H75" i="4"/>
  <c r="G75" i="4"/>
  <c r="F75" i="4"/>
  <c r="I74" i="4"/>
  <c r="H74" i="4"/>
  <c r="G74" i="4"/>
  <c r="F74" i="4"/>
  <c r="I73" i="4"/>
  <c r="H73" i="4"/>
  <c r="G73" i="4"/>
  <c r="F73" i="4"/>
  <c r="I72" i="4"/>
  <c r="H72" i="4"/>
  <c r="G72" i="4"/>
  <c r="F72" i="4"/>
  <c r="I71" i="4"/>
  <c r="H71" i="4"/>
  <c r="G71" i="4"/>
  <c r="F71" i="4"/>
  <c r="I70" i="4"/>
  <c r="H70" i="4"/>
  <c r="G70" i="4"/>
  <c r="F70" i="4"/>
  <c r="I69" i="4"/>
  <c r="H69" i="4"/>
  <c r="G69" i="4"/>
  <c r="F69" i="4"/>
  <c r="I68" i="4"/>
  <c r="H68" i="4"/>
  <c r="G68" i="4"/>
  <c r="F68" i="4"/>
  <c r="I67" i="4"/>
  <c r="H67" i="4"/>
  <c r="G67" i="4"/>
  <c r="F67" i="4"/>
  <c r="I66" i="4"/>
  <c r="H66" i="4"/>
  <c r="G66" i="4"/>
  <c r="F66" i="4"/>
  <c r="F62" i="4"/>
  <c r="J62" i="4" s="1"/>
  <c r="E62" i="4"/>
  <c r="D62" i="4"/>
  <c r="H62" i="4" s="1"/>
  <c r="C62" i="4"/>
  <c r="G62" i="4" s="1"/>
  <c r="B62" i="4"/>
  <c r="J61" i="4"/>
  <c r="I61" i="4"/>
  <c r="H61" i="4"/>
  <c r="G61" i="4"/>
  <c r="J60" i="4"/>
  <c r="I60" i="4"/>
  <c r="H60" i="4"/>
  <c r="G60" i="4"/>
  <c r="J59" i="4"/>
  <c r="I59" i="4"/>
  <c r="H59" i="4"/>
  <c r="G59" i="4"/>
  <c r="J58" i="4"/>
  <c r="I58" i="4"/>
  <c r="H58" i="4"/>
  <c r="G58" i="4"/>
  <c r="J57" i="4"/>
  <c r="I57" i="4"/>
  <c r="H57" i="4"/>
  <c r="G57" i="4"/>
  <c r="J56" i="4"/>
  <c r="I56" i="4"/>
  <c r="H56" i="4"/>
  <c r="G56" i="4"/>
  <c r="J55" i="4"/>
  <c r="I55" i="4"/>
  <c r="H55" i="4"/>
  <c r="G55" i="4"/>
  <c r="J54" i="4"/>
  <c r="I54" i="4"/>
  <c r="H54" i="4"/>
  <c r="G54" i="4"/>
  <c r="J53" i="4"/>
  <c r="I53" i="4"/>
  <c r="H53" i="4"/>
  <c r="G53" i="4"/>
  <c r="J52" i="4"/>
  <c r="I52" i="4"/>
  <c r="H52" i="4"/>
  <c r="G52" i="4"/>
  <c r="J51" i="4"/>
  <c r="I51" i="4"/>
  <c r="H51" i="4"/>
  <c r="G51" i="4"/>
  <c r="J50" i="4"/>
  <c r="I50" i="4"/>
  <c r="H50" i="4"/>
  <c r="G50" i="4"/>
  <c r="J49" i="4"/>
  <c r="I49" i="4"/>
  <c r="H49" i="4"/>
  <c r="G49" i="4"/>
  <c r="J48" i="4"/>
  <c r="I48" i="4"/>
  <c r="H48" i="4"/>
  <c r="G48" i="4"/>
  <c r="J47" i="4"/>
  <c r="I47" i="4"/>
  <c r="H47" i="4"/>
  <c r="G47" i="4"/>
  <c r="J46" i="4"/>
  <c r="I46" i="4"/>
  <c r="H46" i="4"/>
  <c r="G46" i="4"/>
  <c r="J45" i="4"/>
  <c r="I45" i="4"/>
  <c r="H45" i="4"/>
  <c r="G45" i="4"/>
  <c r="J44" i="4"/>
  <c r="I44" i="4"/>
  <c r="H44" i="4"/>
  <c r="G44" i="4"/>
  <c r="J43" i="4"/>
  <c r="I43" i="4"/>
  <c r="H43" i="4"/>
  <c r="G43" i="4"/>
  <c r="J42" i="4"/>
  <c r="I42" i="4"/>
  <c r="H42" i="4"/>
  <c r="G42" i="4"/>
  <c r="J41" i="4"/>
  <c r="I41" i="4"/>
  <c r="H41" i="4"/>
  <c r="G41" i="4"/>
  <c r="J40" i="4"/>
  <c r="I40" i="4"/>
  <c r="H40" i="4"/>
  <c r="G40" i="4"/>
  <c r="J39" i="4"/>
  <c r="I39" i="4"/>
  <c r="H39" i="4"/>
  <c r="G39" i="4"/>
  <c r="J38" i="4"/>
  <c r="I38" i="4"/>
  <c r="H38" i="4"/>
  <c r="G38" i="4"/>
  <c r="J37" i="4"/>
  <c r="I37" i="4"/>
  <c r="H37" i="4"/>
  <c r="G37" i="4"/>
  <c r="J36" i="4"/>
  <c r="I36" i="4"/>
  <c r="H36" i="4"/>
  <c r="G36" i="4"/>
  <c r="J35" i="4"/>
  <c r="I35" i="4"/>
  <c r="H35" i="4"/>
  <c r="G35" i="4"/>
  <c r="F31" i="4"/>
  <c r="J31" i="4" s="1"/>
  <c r="E31" i="4"/>
  <c r="I31" i="4" s="1"/>
  <c r="D31" i="4"/>
  <c r="H31" i="4" s="1"/>
  <c r="C31" i="4"/>
  <c r="G31" i="4" s="1"/>
  <c r="B31" i="4"/>
  <c r="J30" i="4"/>
  <c r="I30" i="4"/>
  <c r="H30" i="4"/>
  <c r="G30" i="4"/>
  <c r="J29" i="4"/>
  <c r="I29" i="4"/>
  <c r="H29" i="4"/>
  <c r="G29" i="4"/>
  <c r="J28" i="4"/>
  <c r="I28" i="4"/>
  <c r="H28" i="4"/>
  <c r="G28" i="4"/>
  <c r="J27" i="4"/>
  <c r="I27" i="4"/>
  <c r="H27" i="4"/>
  <c r="G27" i="4"/>
  <c r="J26" i="4"/>
  <c r="I26" i="4"/>
  <c r="H26" i="4"/>
  <c r="G26" i="4"/>
  <c r="J25" i="4"/>
  <c r="I25" i="4"/>
  <c r="H25" i="4"/>
  <c r="G25" i="4"/>
  <c r="J24" i="4"/>
  <c r="I24" i="4"/>
  <c r="H24" i="4"/>
  <c r="G24" i="4"/>
  <c r="J23" i="4"/>
  <c r="I23" i="4"/>
  <c r="H23" i="4"/>
  <c r="G23" i="4"/>
  <c r="J22" i="4"/>
  <c r="I22" i="4"/>
  <c r="H22" i="4"/>
  <c r="G22" i="4"/>
  <c r="J21" i="4"/>
  <c r="I21" i="4"/>
  <c r="H21" i="4"/>
  <c r="G21" i="4"/>
  <c r="J20" i="4"/>
  <c r="I20" i="4"/>
  <c r="H20" i="4"/>
  <c r="G20" i="4"/>
  <c r="J19" i="4"/>
  <c r="I19" i="4"/>
  <c r="H19" i="4"/>
  <c r="G19" i="4"/>
  <c r="J18" i="4"/>
  <c r="I18" i="4"/>
  <c r="H18" i="4"/>
  <c r="G18" i="4"/>
  <c r="J17" i="4"/>
  <c r="I17" i="4"/>
  <c r="H17" i="4"/>
  <c r="G17" i="4"/>
  <c r="J16" i="4"/>
  <c r="I16" i="4"/>
  <c r="H16" i="4"/>
  <c r="G16" i="4"/>
  <c r="J15" i="4"/>
  <c r="I15" i="4"/>
  <c r="H15" i="4"/>
  <c r="G15" i="4"/>
  <c r="J14" i="4"/>
  <c r="I14" i="4"/>
  <c r="H14" i="4"/>
  <c r="G14" i="4"/>
  <c r="J13" i="4"/>
  <c r="I13" i="4"/>
  <c r="H13" i="4"/>
  <c r="G13" i="4"/>
  <c r="J12" i="4"/>
  <c r="I12" i="4"/>
  <c r="H12" i="4"/>
  <c r="G12" i="4"/>
  <c r="J11" i="4"/>
  <c r="I11" i="4"/>
  <c r="H11" i="4"/>
  <c r="G11" i="4"/>
  <c r="J10" i="4"/>
  <c r="I10" i="4"/>
  <c r="H10" i="4"/>
  <c r="G10" i="4"/>
  <c r="J9" i="4"/>
  <c r="I9" i="4"/>
  <c r="H9" i="4"/>
  <c r="G9" i="4"/>
  <c r="J8" i="4"/>
  <c r="I8" i="4"/>
  <c r="H8" i="4"/>
  <c r="G8" i="4"/>
  <c r="J7" i="4"/>
  <c r="I7" i="4"/>
  <c r="H7" i="4"/>
  <c r="G7" i="4"/>
  <c r="J6" i="4"/>
  <c r="I6" i="4"/>
  <c r="H6" i="4"/>
  <c r="G6" i="4"/>
  <c r="J5" i="4"/>
  <c r="I5" i="4"/>
  <c r="H5" i="4"/>
  <c r="G5" i="4"/>
  <c r="J4" i="4"/>
  <c r="I4" i="4"/>
  <c r="H4" i="4"/>
  <c r="G4" i="4"/>
  <c r="J37" i="2"/>
  <c r="I37" i="2"/>
  <c r="H37" i="2"/>
  <c r="G37" i="2"/>
  <c r="F37" i="2"/>
  <c r="E37" i="2"/>
  <c r="D37" i="2"/>
  <c r="L37" i="2" s="1"/>
  <c r="C37" i="2"/>
  <c r="K37" i="2" s="1"/>
  <c r="J36" i="2"/>
  <c r="I36" i="2"/>
  <c r="H36" i="2"/>
  <c r="G36" i="2"/>
  <c r="F36" i="2"/>
  <c r="E36" i="2"/>
  <c r="D36" i="2"/>
  <c r="L36" i="2" s="1"/>
  <c r="C36" i="2"/>
  <c r="K36" i="2" s="1"/>
  <c r="J35" i="2"/>
  <c r="I35" i="2"/>
  <c r="H35" i="2"/>
  <c r="G35" i="2"/>
  <c r="F35" i="2"/>
  <c r="E35" i="2"/>
  <c r="D35" i="2"/>
  <c r="L35" i="2" s="1"/>
  <c r="C35" i="2"/>
  <c r="K35" i="2" s="1"/>
  <c r="J34" i="2"/>
  <c r="I34" i="2"/>
  <c r="H34" i="2"/>
  <c r="G34" i="2"/>
  <c r="F34" i="2"/>
  <c r="E34" i="2"/>
  <c r="D34" i="2"/>
  <c r="L34" i="2" s="1"/>
  <c r="C34" i="2"/>
  <c r="K34" i="2" s="1"/>
  <c r="J33" i="2"/>
  <c r="I33" i="2"/>
  <c r="H33" i="2"/>
  <c r="G33" i="2"/>
  <c r="F33" i="2"/>
  <c r="E33" i="2"/>
  <c r="D33" i="2"/>
  <c r="L33" i="2" s="1"/>
  <c r="C33" i="2"/>
  <c r="K33" i="2" s="1"/>
  <c r="L32" i="2"/>
  <c r="K32" i="2"/>
  <c r="L31" i="2"/>
  <c r="K31" i="2"/>
  <c r="L30" i="2"/>
  <c r="K30" i="2"/>
  <c r="L29" i="2"/>
  <c r="K29" i="2"/>
  <c r="J28" i="2"/>
  <c r="I28" i="2"/>
  <c r="H28" i="2"/>
  <c r="G28" i="2"/>
  <c r="F28" i="2"/>
  <c r="E28" i="2"/>
  <c r="D28" i="2"/>
  <c r="L28" i="2" s="1"/>
  <c r="C28" i="2"/>
  <c r="K28" i="2" s="1"/>
  <c r="L27" i="2"/>
  <c r="K27" i="2"/>
  <c r="L26" i="2"/>
  <c r="K26" i="2"/>
  <c r="L25" i="2"/>
  <c r="K25" i="2"/>
  <c r="L24" i="2"/>
  <c r="K24" i="2"/>
  <c r="J23" i="2"/>
  <c r="I23" i="2"/>
  <c r="H23" i="2"/>
  <c r="G23" i="2"/>
  <c r="F23" i="2"/>
  <c r="E23" i="2"/>
  <c r="D23" i="2"/>
  <c r="L23" i="2" s="1"/>
  <c r="C23" i="2"/>
  <c r="K23" i="2" s="1"/>
  <c r="L22" i="2"/>
  <c r="K22" i="2"/>
  <c r="L21" i="2"/>
  <c r="K21" i="2"/>
  <c r="L20" i="2"/>
  <c r="K20" i="2"/>
  <c r="L19" i="2"/>
  <c r="K19" i="2"/>
  <c r="J18" i="2"/>
  <c r="I18" i="2"/>
  <c r="H18" i="2"/>
  <c r="G18" i="2"/>
  <c r="F18" i="2"/>
  <c r="E18" i="2"/>
  <c r="D18" i="2"/>
  <c r="L18" i="2" s="1"/>
  <c r="C18" i="2"/>
  <c r="K18" i="2" s="1"/>
  <c r="L17" i="2"/>
  <c r="K17" i="2"/>
  <c r="L16" i="2"/>
  <c r="K16" i="2"/>
  <c r="L15" i="2"/>
  <c r="K15" i="2"/>
  <c r="L14" i="2"/>
  <c r="K14" i="2"/>
  <c r="J13" i="2"/>
  <c r="I13" i="2"/>
  <c r="H13" i="2"/>
  <c r="G13" i="2"/>
  <c r="F13" i="2"/>
  <c r="E13" i="2"/>
  <c r="D13" i="2"/>
  <c r="L13" i="2" s="1"/>
  <c r="C13" i="2"/>
  <c r="K13" i="2" s="1"/>
  <c r="L12" i="2"/>
  <c r="K12" i="2"/>
  <c r="L11" i="2"/>
  <c r="K11" i="2"/>
  <c r="L10" i="2"/>
  <c r="K10" i="2"/>
  <c r="L9" i="2"/>
  <c r="K9" i="2"/>
  <c r="J8" i="2"/>
  <c r="J38" i="2" s="1"/>
  <c r="I8" i="2"/>
  <c r="I38" i="2" s="1"/>
  <c r="H8" i="2"/>
  <c r="H38" i="2" s="1"/>
  <c r="G8" i="2"/>
  <c r="G38" i="2" s="1"/>
  <c r="F8" i="2"/>
  <c r="F38" i="2" s="1"/>
  <c r="E8" i="2"/>
  <c r="E38" i="2" s="1"/>
  <c r="D8" i="2"/>
  <c r="D38" i="2" s="1"/>
  <c r="L38" i="2" s="1"/>
  <c r="C8" i="2"/>
  <c r="C38" i="2" s="1"/>
  <c r="K38" i="2" s="1"/>
  <c r="L7" i="2"/>
  <c r="K7" i="2"/>
  <c r="L6" i="2"/>
  <c r="K6" i="2"/>
  <c r="L5" i="2"/>
  <c r="K5" i="2"/>
  <c r="L4" i="2"/>
  <c r="K4" i="2"/>
  <c r="G21" i="7"/>
  <c r="F21" i="7"/>
  <c r="E21" i="7"/>
  <c r="D21" i="7"/>
  <c r="C21" i="7"/>
  <c r="B21" i="7"/>
  <c r="G20" i="7"/>
  <c r="F20" i="7"/>
  <c r="E20" i="7"/>
  <c r="D20" i="7"/>
  <c r="C20" i="7"/>
  <c r="B20" i="7"/>
  <c r="G19" i="7"/>
  <c r="F19" i="7"/>
  <c r="E19" i="7"/>
  <c r="D19" i="7"/>
  <c r="C19" i="7"/>
  <c r="B19" i="7"/>
  <c r="G18" i="7"/>
  <c r="G22" i="7" s="1"/>
  <c r="F18" i="7"/>
  <c r="F22" i="7" s="1"/>
  <c r="E18" i="7"/>
  <c r="E22" i="7" s="1"/>
  <c r="D18" i="7"/>
  <c r="D22" i="7" s="1"/>
  <c r="C18" i="7"/>
  <c r="C22" i="7" s="1"/>
  <c r="B18" i="7"/>
  <c r="B22" i="7" s="1"/>
  <c r="G15" i="7"/>
  <c r="F15" i="7"/>
  <c r="E15" i="7"/>
  <c r="D15" i="7"/>
  <c r="C15" i="7"/>
  <c r="B15" i="7"/>
  <c r="G8" i="7"/>
  <c r="F8" i="7"/>
  <c r="E8" i="7"/>
  <c r="D8" i="7"/>
  <c r="C8" i="7"/>
  <c r="B8" i="7"/>
  <c r="J37" i="1"/>
  <c r="I37" i="1"/>
  <c r="H37" i="1"/>
  <c r="G37" i="1"/>
  <c r="F37" i="1"/>
  <c r="E37" i="1"/>
  <c r="D37" i="1"/>
  <c r="L37" i="1" s="1"/>
  <c r="C37" i="1"/>
  <c r="K37" i="1" s="1"/>
  <c r="J36" i="1"/>
  <c r="I36" i="1"/>
  <c r="H36" i="1"/>
  <c r="G36" i="1"/>
  <c r="F36" i="1"/>
  <c r="E36" i="1"/>
  <c r="D36" i="1"/>
  <c r="L36" i="1" s="1"/>
  <c r="C36" i="1"/>
  <c r="K36" i="1" s="1"/>
  <c r="J35" i="1"/>
  <c r="I35" i="1"/>
  <c r="H35" i="1"/>
  <c r="G35" i="1"/>
  <c r="F35" i="1"/>
  <c r="E35" i="1"/>
  <c r="D35" i="1"/>
  <c r="L35" i="1" s="1"/>
  <c r="C35" i="1"/>
  <c r="K35" i="1" s="1"/>
  <c r="J34" i="1"/>
  <c r="J38" i="1" s="1"/>
  <c r="I34" i="1"/>
  <c r="I38" i="1" s="1"/>
  <c r="H34" i="1"/>
  <c r="H38" i="1" s="1"/>
  <c r="G34" i="1"/>
  <c r="G38" i="1" s="1"/>
  <c r="F34" i="1"/>
  <c r="F38" i="1" s="1"/>
  <c r="E34" i="1"/>
  <c r="E38" i="1" s="1"/>
  <c r="D34" i="1"/>
  <c r="D38" i="1" s="1"/>
  <c r="L38" i="1" s="1"/>
  <c r="C34" i="1"/>
  <c r="C38" i="1" s="1"/>
  <c r="K38" i="1" s="1"/>
  <c r="J33" i="1"/>
  <c r="I33" i="1"/>
  <c r="H33" i="1"/>
  <c r="G33" i="1"/>
  <c r="F33" i="1"/>
  <c r="E33" i="1"/>
  <c r="D33" i="1"/>
  <c r="L33" i="1" s="1"/>
  <c r="C33" i="1"/>
  <c r="K33" i="1" s="1"/>
  <c r="L32" i="1"/>
  <c r="K32" i="1"/>
  <c r="L31" i="1"/>
  <c r="K31" i="1"/>
  <c r="L30" i="1"/>
  <c r="K30" i="1"/>
  <c r="L29" i="1"/>
  <c r="K29" i="1"/>
  <c r="J28" i="1"/>
  <c r="I28" i="1"/>
  <c r="H28" i="1"/>
  <c r="G28" i="1"/>
  <c r="F28" i="1"/>
  <c r="E28" i="1"/>
  <c r="D28" i="1"/>
  <c r="L28" i="1" s="1"/>
  <c r="C28" i="1"/>
  <c r="K28" i="1" s="1"/>
  <c r="L27" i="1"/>
  <c r="K27" i="1"/>
  <c r="L26" i="1"/>
  <c r="K26" i="1"/>
  <c r="L25" i="1"/>
  <c r="K25" i="1"/>
  <c r="L24" i="1"/>
  <c r="K24" i="1"/>
  <c r="J23" i="1"/>
  <c r="I23" i="1"/>
  <c r="H23" i="1"/>
  <c r="G23" i="1"/>
  <c r="F23" i="1"/>
  <c r="E23" i="1"/>
  <c r="D23" i="1"/>
  <c r="L23" i="1" s="1"/>
  <c r="C23" i="1"/>
  <c r="K23" i="1" s="1"/>
  <c r="L22" i="1"/>
  <c r="K22" i="1"/>
  <c r="L21" i="1"/>
  <c r="K21" i="1"/>
  <c r="L20" i="1"/>
  <c r="K20" i="1"/>
  <c r="L19" i="1"/>
  <c r="K19" i="1"/>
  <c r="J18" i="1"/>
  <c r="I18" i="1"/>
  <c r="H18" i="1"/>
  <c r="G18" i="1"/>
  <c r="F18" i="1"/>
  <c r="E18" i="1"/>
  <c r="D18" i="1"/>
  <c r="L18" i="1" s="1"/>
  <c r="C18" i="1"/>
  <c r="K18" i="1" s="1"/>
  <c r="L17" i="1"/>
  <c r="K17" i="1"/>
  <c r="L16" i="1"/>
  <c r="K16" i="1"/>
  <c r="L15" i="1"/>
  <c r="K15" i="1"/>
  <c r="L14" i="1"/>
  <c r="K14" i="1"/>
  <c r="J13" i="1"/>
  <c r="I13" i="1"/>
  <c r="H13" i="1"/>
  <c r="G13" i="1"/>
  <c r="F13" i="1"/>
  <c r="E13" i="1"/>
  <c r="D13" i="1"/>
  <c r="L13" i="1" s="1"/>
  <c r="C13" i="1"/>
  <c r="K13" i="1" s="1"/>
  <c r="L12" i="1"/>
  <c r="K12" i="1"/>
  <c r="L11" i="1"/>
  <c r="K11" i="1"/>
  <c r="L10" i="1"/>
  <c r="K10" i="1"/>
  <c r="L9" i="1"/>
  <c r="K9" i="1"/>
  <c r="J8" i="1"/>
  <c r="I8" i="1"/>
  <c r="H8" i="1"/>
  <c r="G8" i="1"/>
  <c r="F8" i="1"/>
  <c r="E8" i="1"/>
  <c r="D8" i="1"/>
  <c r="L8" i="1" s="1"/>
  <c r="C8" i="1"/>
  <c r="K8" i="1" s="1"/>
  <c r="L7" i="1"/>
  <c r="K7" i="1"/>
  <c r="L6" i="1"/>
  <c r="K6" i="1"/>
  <c r="L5" i="1"/>
  <c r="K5" i="1"/>
  <c r="L4" i="1"/>
  <c r="K4" i="1"/>
  <c r="I62" i="5" l="1"/>
  <c r="I62" i="4"/>
  <c r="K8" i="2"/>
  <c r="L8" i="2"/>
  <c r="K34" i="1"/>
  <c r="L34" i="1"/>
</calcChain>
</file>

<file path=xl/comments1.xml><?xml version="1.0" encoding="utf-8"?>
<comments xmlns="http://schemas.openxmlformats.org/spreadsheetml/2006/main">
  <authors>
    <author>Jozef Jurkovič</author>
  </authors>
  <commentList>
    <comment ref="C34" authorId="0" shapeId="0">
      <text>
        <r>
          <rPr>
            <sz val="8"/>
            <color indexed="81"/>
            <rFont val="Tahoma"/>
            <charset val="1"/>
          </rPr>
          <t>Použité vzorce je potrebné upraviť po doplnení/odstánení riadkov fakúlt, to platí aj pre ostatné tabuľky.</t>
        </r>
      </text>
    </comment>
  </commentList>
</comments>
</file>

<file path=xl/comments2.xml><?xml version="1.0" encoding="utf-8"?>
<comments xmlns="http://schemas.openxmlformats.org/spreadsheetml/2006/main">
  <authors>
    <author>Jozef Jurkovič</author>
  </authors>
  <commentList>
    <comment ref="E7" authorId="0" shapeId="0">
      <text>
        <r>
          <rPr>
            <b/>
            <sz val="8"/>
            <color indexed="81"/>
            <rFont val="Tahoma"/>
            <charset val="1"/>
          </rPr>
          <t>Výberové konania, v ktorých sa uzatvoríl pracovný pomer na dobu neurčitú (resp. do 70 rokov veku) sa pri výpočte priemeru nezohľadnia.</t>
        </r>
      </text>
    </comment>
  </commentList>
</comments>
</file>

<file path=xl/sharedStrings.xml><?xml version="1.0" encoding="utf-8"?>
<sst xmlns="http://schemas.openxmlformats.org/spreadsheetml/2006/main" count="4788" uniqueCount="1367">
  <si>
    <t>občania SR</t>
  </si>
  <si>
    <t>cudzinci</t>
  </si>
  <si>
    <t>stupeň</t>
  </si>
  <si>
    <t>1+2</t>
  </si>
  <si>
    <t>Tabuľka č. 1a: Vývoj počtu študentov (stav k 31.10. daného roka)</t>
  </si>
  <si>
    <t>rozdiel</t>
  </si>
  <si>
    <t>AAA, AAB,
 ABA, ABB</t>
  </si>
  <si>
    <t>ACA, ACB, BAA, BAB, BCB, BCI, EAI, CAA, CAB, EAJ</t>
  </si>
  <si>
    <t>FAI</t>
  </si>
  <si>
    <t>ADC, BDC</t>
  </si>
  <si>
    <t>ADD, BDD</t>
  </si>
  <si>
    <t>CDC, CDD</t>
  </si>
  <si>
    <t>Z**</t>
  </si>
  <si>
    <t>X**</t>
  </si>
  <si>
    <t>Y**</t>
  </si>
  <si>
    <t>programy ES</t>
  </si>
  <si>
    <t>NŠP</t>
  </si>
  <si>
    <t>iné (CEEPUS, NIL, ..)</t>
  </si>
  <si>
    <t xml:space="preserve"> - zamietnutie</t>
  </si>
  <si>
    <t xml:space="preserve"> - stiahnutie</t>
  </si>
  <si>
    <t>učiteľstvo, vychovávateľstvo a pedagogické vedy</t>
  </si>
  <si>
    <t>humanitné vedy</t>
  </si>
  <si>
    <t>umenie</t>
  </si>
  <si>
    <t>spoločenské a behaviorálne vedy</t>
  </si>
  <si>
    <t>žurnalistika a informácie</t>
  </si>
  <si>
    <t>ekonómia a manažment</t>
  </si>
  <si>
    <t>právo</t>
  </si>
  <si>
    <t>vedy o neživej prírode</t>
  </si>
  <si>
    <t>vedy o živej prírode</t>
  </si>
  <si>
    <t>ekologické a environmentálne vedy</t>
  </si>
  <si>
    <t>architektúra a staviteľstvo</t>
  </si>
  <si>
    <t>konštrukčné inžinierstvo, technológie, výroba a komunikácie</t>
  </si>
  <si>
    <t>poľnohospodárstvo</t>
  </si>
  <si>
    <t>lesníctvo</t>
  </si>
  <si>
    <t>veterinárske vedy</t>
  </si>
  <si>
    <t>vodné hospodárstvo</t>
  </si>
  <si>
    <t>lekárske vedy</t>
  </si>
  <si>
    <t>zubné lekárstvo</t>
  </si>
  <si>
    <t>farmaceutické vedy</t>
  </si>
  <si>
    <t>nelekárske zdravotnícke vedy</t>
  </si>
  <si>
    <t>osobné služby</t>
  </si>
  <si>
    <t>dopravné a poštové služby</t>
  </si>
  <si>
    <t>bezpečnostné služby</t>
  </si>
  <si>
    <t>obrana a vojenstvo</t>
  </si>
  <si>
    <t>logistika</t>
  </si>
  <si>
    <t>matematika a štatistika</t>
  </si>
  <si>
    <t>informatické vedy, informačné a komunikačné technológie</t>
  </si>
  <si>
    <t>P.č.</t>
  </si>
  <si>
    <t>Stupeň</t>
  </si>
  <si>
    <t>1. stupeň</t>
  </si>
  <si>
    <t>2. stupeň</t>
  </si>
  <si>
    <t>3. stupeň</t>
  </si>
  <si>
    <t>Fakulta</t>
  </si>
  <si>
    <t>Stupeň                        štúdia</t>
  </si>
  <si>
    <t>Denná forma</t>
  </si>
  <si>
    <t>Externá forma</t>
  </si>
  <si>
    <t>Spolu</t>
  </si>
  <si>
    <t>1+2 - študijné programy podľa § 53 ods. 3 zákona</t>
  </si>
  <si>
    <t>Rok</t>
  </si>
  <si>
    <t>Plánovaný počet</t>
  </si>
  <si>
    <t>Počet prihlášok</t>
  </si>
  <si>
    <t>Účasť</t>
  </si>
  <si>
    <t>Prijatie</t>
  </si>
  <si>
    <t>Zápis</t>
  </si>
  <si>
    <t>Prihlášky/ plán</t>
  </si>
  <si>
    <t>Prijatie/                účasť</t>
  </si>
  <si>
    <t>Zápis/            prijatie</t>
  </si>
  <si>
    <t xml:space="preserve">Zápis/                  plán           </t>
  </si>
  <si>
    <t>Podskupina študijných odborov</t>
  </si>
  <si>
    <t>Forma štúdia</t>
  </si>
  <si>
    <t>Počet študentov</t>
  </si>
  <si>
    <t>Počty študentov</t>
  </si>
  <si>
    <t>Počet žiadostí o zníženie školného</t>
  </si>
  <si>
    <t>Počet žiadostí o odpustenie školného</t>
  </si>
  <si>
    <t xml:space="preserve">rozdiel v % </t>
  </si>
  <si>
    <t>Meno a priezvisko</t>
  </si>
  <si>
    <t>Študijný odbor</t>
  </si>
  <si>
    <t>Dátum začiatku konania</t>
  </si>
  <si>
    <t>Dátum predloženia ministrovi</t>
  </si>
  <si>
    <t>Inauguračné konanie</t>
  </si>
  <si>
    <t>V tom počet žiadostí mimo vysokej školy</t>
  </si>
  <si>
    <t>Habilitačné konanie</t>
  </si>
  <si>
    <t>Funkcia</t>
  </si>
  <si>
    <t>Priemerný počet uchádzačov na obsadenie pozície</t>
  </si>
  <si>
    <t>Priemerná dĺžka uzatvorenia pracovnej zmluvy na dobu určitú</t>
  </si>
  <si>
    <t>Počet zmlúv uzatvorených na dobu neurčitú</t>
  </si>
  <si>
    <t>Počet konaní bez uzatvorenia zmluvy</t>
  </si>
  <si>
    <t>Počet konaní, do ktorých sa neprihlásil žiaden uchádzač</t>
  </si>
  <si>
    <t>Počet konaní, kde bol prihlásený vš učiteľ, ktorý opätovne obsadil to isté miesto</t>
  </si>
  <si>
    <t>Počet miest obsadených bez výberového konania</t>
  </si>
  <si>
    <t>Zamestnanec</t>
  </si>
  <si>
    <t>Fyzický počet</t>
  </si>
  <si>
    <t>Profesori, docenti s DrSc.</t>
  </si>
  <si>
    <t>Docenti, bez DrSc.</t>
  </si>
  <si>
    <t>Fyzický počet vyslaných zamestnancov</t>
  </si>
  <si>
    <t>Počet osobodní vyslaných zamestnancov</t>
  </si>
  <si>
    <t>Fyzický počet prijatých zamestnancov</t>
  </si>
  <si>
    <t>Počet osobodní, prijatých zamestnancov</t>
  </si>
  <si>
    <t>Záverečná práca</t>
  </si>
  <si>
    <t>Počet predložených záverečných prác</t>
  </si>
  <si>
    <t>Kategória
fakulta</t>
  </si>
  <si>
    <t>Ostatné</t>
  </si>
  <si>
    <t>Kategória fakulta</t>
  </si>
  <si>
    <t>Jazyky</t>
  </si>
  <si>
    <t>Skratka titulu</t>
  </si>
  <si>
    <t>Spojený 1. a 2. stupeň</t>
  </si>
  <si>
    <t>Pozastavené práva</t>
  </si>
  <si>
    <t>Dátum pozastavenia</t>
  </si>
  <si>
    <t>Odbor</t>
  </si>
  <si>
    <t>Kategória výkonu</t>
  </si>
  <si>
    <t>Autor</t>
  </si>
  <si>
    <t>Názov projektu/umeleckého výkonu</t>
  </si>
  <si>
    <t>Miesto realizácie</t>
  </si>
  <si>
    <t>Termín realizácie</t>
  </si>
  <si>
    <t>ktorým bolo školné odpustené</t>
  </si>
  <si>
    <t>ktorým bolo školné znížené</t>
  </si>
  <si>
    <t>cudzincov, ktorí uhrádzajú školné</t>
  </si>
  <si>
    <t>Zamestnanec vysokej školy (áno/nie)</t>
  </si>
  <si>
    <t xml:space="preserve">Názov projektu </t>
  </si>
  <si>
    <t>ktorým vznikla povinnosť uhradiť školné v externej forme</t>
  </si>
  <si>
    <t>ktorým vznikla povinnosť uhradiť školné za prekročenie štandardnej dĺžky štúdia</t>
  </si>
  <si>
    <t>Z toho počet absolventov svojej vysokej školy</t>
  </si>
  <si>
    <t>Z toho počet uchádzačov, ktorí získali vzdelanie nižšieho stupňa v zahraničí</t>
  </si>
  <si>
    <t>z toho počet študentov,</t>
  </si>
  <si>
    <t>Forma</t>
  </si>
  <si>
    <t>Z toho počet uchádzačov, ktorí získali stredoškolské vzdelanie v zahraničí</t>
  </si>
  <si>
    <t xml:space="preserve"> - iné (smrť, odňatie práva a pod.)</t>
  </si>
  <si>
    <t>Tabuľka č. 10: Kvalifikačná štruktúra vysokoškolských učiteľov</t>
  </si>
  <si>
    <t>Študijný program</t>
  </si>
  <si>
    <t>Dátum odňatia alebo skončenia platnosti</t>
  </si>
  <si>
    <t>P. č.</t>
  </si>
  <si>
    <t>Číslo/
identifikácia projektu</t>
  </si>
  <si>
    <t xml:space="preserve">Priezvisko, meno 
a tituly zodpovedného riešiteľa projektu </t>
  </si>
  <si>
    <t>Obdobie riešenia projektu (od - do)</t>
  </si>
  <si>
    <t>Objem dotácie/finančných prostriedkov prijatých VŠ 
na jej účet 
v období od 1.1. do 31.12.
v eur
v kategórii BV</t>
  </si>
  <si>
    <t>Objem dotácie/finančných prostriedkov prijatých VŠ 
na jej účet 
v období od 1.1. do 31.12.
v eur
v kategórii KV</t>
  </si>
  <si>
    <t>Poznámky
a doplňujúce informácie</t>
  </si>
  <si>
    <t>Stupeň dosiahnutého vzdelania</t>
  </si>
  <si>
    <t>Akademický rok začatia štúdia</t>
  </si>
  <si>
    <t>% z celkového počtu prihlášok</t>
  </si>
  <si>
    <t>% z celkového počtu účasti</t>
  </si>
  <si>
    <t>% z celkového počtu prijatia</t>
  </si>
  <si>
    <t>% z celkového počtu zápisov</t>
  </si>
  <si>
    <t>Dátum odňatia práva alebo skončenia platnosti</t>
  </si>
  <si>
    <t>Odňaté práva, alebo skončenie platnosti priznaného práva</t>
  </si>
  <si>
    <t>Počet výberových konaní</t>
  </si>
  <si>
    <t>Prepočítaný počet</t>
  </si>
  <si>
    <t>spolu podľa stupňov</t>
  </si>
  <si>
    <t>Priemerný počet uchádzačov, ktorí v čase výberového konania neboli v pracovnom pomere s vysokou školou</t>
  </si>
  <si>
    <t>Ostatní učitelia s DrSc.</t>
  </si>
  <si>
    <t>Ostatní učitelia bez vedeckej hodnosti</t>
  </si>
  <si>
    <t>Ostatní učitelia s PhD, CSc.</t>
  </si>
  <si>
    <t>Fyzický počet vedúcich záverečných prác</t>
  </si>
  <si>
    <t>Fyzický počet vedúcich záverečných prác bez PhD.</t>
  </si>
  <si>
    <t>Fyzický počet vedúcich záverečných prác (odborníci z praxe)</t>
  </si>
  <si>
    <t>V dennej aj v externej forme spolu</t>
  </si>
  <si>
    <t>Spolu podľa stupňov</t>
  </si>
  <si>
    <t>Spolu denná forma</t>
  </si>
  <si>
    <t>Spolu externá forma</t>
  </si>
  <si>
    <t>obe formy spolu</t>
  </si>
  <si>
    <t>Celkový počet predložených návrhov</t>
  </si>
  <si>
    <t>Priemerný vek uchádzačov</t>
  </si>
  <si>
    <t>Počet inak skončených konaní</t>
  </si>
  <si>
    <t>Celkový počet vymenovaných docentov</t>
  </si>
  <si>
    <t>Priemerný vek</t>
  </si>
  <si>
    <t>Profesora</t>
  </si>
  <si>
    <t>Docenta</t>
  </si>
  <si>
    <t>VŠ učiteľ nad 70 rokov</t>
  </si>
  <si>
    <t>Ostatní</t>
  </si>
  <si>
    <t>Podiel v %</t>
  </si>
  <si>
    <t>Rozdiel v %</t>
  </si>
  <si>
    <t>Bakalárska</t>
  </si>
  <si>
    <t>Diplomová</t>
  </si>
  <si>
    <t xml:space="preserve">Dizertačná </t>
  </si>
  <si>
    <t>Rigorózna</t>
  </si>
  <si>
    <t>Rozdiel</t>
  </si>
  <si>
    <t>Poskytovateľ finančých prostriedkov (grantová agentúra, objednávateľ)</t>
  </si>
  <si>
    <t>Dátum udelenia titulu</t>
  </si>
  <si>
    <t>Domáce (D)/zahraničné (Z)</t>
  </si>
  <si>
    <t>Grant (G)/objednávka (O)</t>
  </si>
  <si>
    <t>2011 / 2012</t>
  </si>
  <si>
    <t>Zoznam tabuliek</t>
  </si>
  <si>
    <t>Tabuľka č. 1:</t>
  </si>
  <si>
    <t>Tabuľka č. 4:</t>
  </si>
  <si>
    <t>Tabuľka č. 7:</t>
  </si>
  <si>
    <t>Tabuľka č. 10:</t>
  </si>
  <si>
    <t>Tabuľka č. 11:</t>
  </si>
  <si>
    <t>Tabuľka č. 13:</t>
  </si>
  <si>
    <t>Tabuľka č. 15:</t>
  </si>
  <si>
    <t>Tabuľka č. 16:</t>
  </si>
  <si>
    <t>Tabuľka č. 18:</t>
  </si>
  <si>
    <t>Tabuľka č. 19:</t>
  </si>
  <si>
    <t>Tabuľka č. 20:</t>
  </si>
  <si>
    <t>Tabuľka č. 21:</t>
  </si>
  <si>
    <t>2012 / 2013</t>
  </si>
  <si>
    <t>Vysoká škola:</t>
  </si>
  <si>
    <t>Tabuľka č. 5:</t>
  </si>
  <si>
    <t>Tabuľka č. 6:</t>
  </si>
  <si>
    <t>Tabuľka č. 8:</t>
  </si>
  <si>
    <t>Tabuľka č. 9:</t>
  </si>
  <si>
    <t>Vývoj počtu študentov (stav k 31.10. daného roka)</t>
  </si>
  <si>
    <t>Tabuľka č. 1a:</t>
  </si>
  <si>
    <t>Tabuľka č. 2</t>
  </si>
  <si>
    <t>Tabuľka č.3a:</t>
  </si>
  <si>
    <t>Tabuľka č.3b:</t>
  </si>
  <si>
    <t>Tabuľka č.3c:</t>
  </si>
  <si>
    <t>Kvalifikačná štruktúra vysokoškolských učiteľov</t>
  </si>
  <si>
    <t>Tabuľka č. 14:</t>
  </si>
  <si>
    <t>Tabuľka č. 17:</t>
  </si>
  <si>
    <t>Tabuľka č. 12:</t>
  </si>
  <si>
    <t>ADM, ADN, AEM, AEN</t>
  </si>
  <si>
    <t>BDM, BDN, CBA, CBB</t>
  </si>
  <si>
    <t>spolu</t>
  </si>
  <si>
    <t>Vysoká škola</t>
  </si>
  <si>
    <t>2013 / 2014</t>
  </si>
  <si>
    <t>z toho ženy</t>
  </si>
  <si>
    <t>2014 / 2015</t>
  </si>
  <si>
    <t>Stupeň štúdia</t>
  </si>
  <si>
    <t>Počet obhájených prác</t>
  </si>
  <si>
    <t>z toho počet prác predložených ženami</t>
  </si>
  <si>
    <t>Pozn.: Percentuálny podiel  v jednotlivých kategóriách žien je z celkového počtu žien</t>
  </si>
  <si>
    <t>2015 / 2016</t>
  </si>
  <si>
    <t>V roku 2015/2016</t>
  </si>
  <si>
    <t>V roku 2016</t>
  </si>
  <si>
    <t>Tabuľková príloha
k výročnej správe o činnosti vysokej školy za rok 2017</t>
  </si>
  <si>
    <t>Počet študentov vysokej školy k 31. 10. 2017</t>
  </si>
  <si>
    <t>Počet študentov, ktorí riadne skončili štúdium v akademickom roku 2016/2017</t>
  </si>
  <si>
    <t>Prijímacie konanie na študijné programy v prvom stupni a v spojenom prvom a druhom stupni v roku 2017</t>
  </si>
  <si>
    <t>Prijímacie konanie na študijné programy v druhom stupni v roku 2017</t>
  </si>
  <si>
    <t>Prijímacie konanie na študijné programy v treťom stupni v roku 2017</t>
  </si>
  <si>
    <t>Podiel riadne skončených štúdií na celkovom počte začatých štúdií v danom akademickom roku k 31.12.2017</t>
  </si>
  <si>
    <t xml:space="preserve"> Prehľad akademických mobilít - študenti v akademickom roku 2016/2017 a porovnanie s akademickým rokom 2015/2016</t>
  </si>
  <si>
    <t>Zoznam predložených návrhov na vymenovanie za profesora v roku 2017</t>
  </si>
  <si>
    <t>Zoznam vymenovaných docentov za rok 2017</t>
  </si>
  <si>
    <t>Výberové konania na miesta vysokoškolských učiteľov uskutočnené v roku 2017</t>
  </si>
  <si>
    <t>Prehľad umeleckej činnosti vysokej školy za rok 2017</t>
  </si>
  <si>
    <t>Finančné prostriedky na ostatné (nevýskumné) projekty získané v roku 2017</t>
  </si>
  <si>
    <t>Finančné prostriedky na výskumné projekty získané v roku 2017</t>
  </si>
  <si>
    <t>Zoznam priznaných práv uskutočňovať habilitačné konanie a konanie na vymenúvanie profesorov - pozastavenie, odňatie alebo skončenie platnosti priznaného práva k 31.12.2017</t>
  </si>
  <si>
    <t>Zoznam priznaných práv uskutočňovať habilitačné konanie a konanie na vymenúvanie profesorov  k 31.12.2017</t>
  </si>
  <si>
    <t>Zoznam akreditovaných študijných programov - pozastavenie práva, odňatie práva alebo skončenie platnosti priznaného práva k 31.12. 2017</t>
  </si>
  <si>
    <t>Zoznam akreditovaných študijných programov ponúkaných  k 1.9.2017</t>
  </si>
  <si>
    <t>Umelecká činnosť vysokej školy za rok 2017 a porovnanie s rokom 2016</t>
  </si>
  <si>
    <t xml:space="preserve"> Publikačná činnosť vysokej školy za rok 2017 a porovnanie s rokom 2016</t>
  </si>
  <si>
    <t>Informácie o záverečných prácach a rigoróznych prácach predložených na obhajobu v roku 2017</t>
  </si>
  <si>
    <t>Prehľad akademických mobilít - zamestnanci v akademickom roku 2016/2017 a porovnanie s akademickým rokom 2015/2016</t>
  </si>
  <si>
    <t>Tabuľka č. 1: Počet študentov vysokej školy k 31. 10. 2017</t>
  </si>
  <si>
    <t>Tabuľka č. 2: Počet študentov, ktorí riadne skončili štúdium v akademickom roku 2016/2017</t>
  </si>
  <si>
    <t>Tabuľka č. 3a: Prijímacie konanie na študijné programy v prvom stupni a v spojenom prvom a druhom stupni v roku 2017</t>
  </si>
  <si>
    <t>Tabuľla č. 3b: Prijímacie konanie na študijné programy v druhom stupni v roku 2017</t>
  </si>
  <si>
    <t>Tabuľka č. 3c: Prijímacie konanie na študijné programy v treťom stupni v roku 2017</t>
  </si>
  <si>
    <t>Počet študentov uhrádzajúcich školné (ak. rok 2016/2017)</t>
  </si>
  <si>
    <t>Tabuľka č. 4: Počet študentov uhrádzajúcich školné (ak. rok 2016/2017)</t>
  </si>
  <si>
    <t>Tabuľka č. 5: Podiel riadne skončených štúdií na celkovom počte začatých štúdií v danom akademickom roku k 31.12.2017</t>
  </si>
  <si>
    <t>2016 / 2017</t>
  </si>
  <si>
    <t>V roku 2016/2017</t>
  </si>
  <si>
    <t>Tabuľka č. 7: Zoznam predložených návrhov na vymenovanie za profesora v roku 2017</t>
  </si>
  <si>
    <t>Počet neskončených konaní: stav k 1.1.2017</t>
  </si>
  <si>
    <t>Počet neskončených konaní: stav k 31.12.2017</t>
  </si>
  <si>
    <t>Počet riadne skončených konaní k 31.12.2017</t>
  </si>
  <si>
    <t>Tabuľka č. 8: Zoznam vymenovaných docentov za rok 2017</t>
  </si>
  <si>
    <t>Tabuľka č. 9: Výberové konania na miesta vysokoškolských učiteľov uskutočnené v roku 2017</t>
  </si>
  <si>
    <t>Evidenčný prepočítaný počet vysokoškolských učiteľov k 31. 10. 2017</t>
  </si>
  <si>
    <t>Rozdiel 2017 - 2016</t>
  </si>
  <si>
    <t>Rozdiel v % 2017 - 2016</t>
  </si>
  <si>
    <t>Tabuľka č. 11: Prehľad akademických mobilít - zamestnanci v akademickom roku 2016/2017 a porovnanie s akademickým rokom 2015/2016</t>
  </si>
  <si>
    <t>Tabuľka č. 12: Informácie o záverečných prácach a rigoróznych prácach predložených na obhajobu v roku 2017</t>
  </si>
  <si>
    <t>Tabuľka č. 13: Publikačná činnosť vysokej školy za rok 2017 a porovnanie s rokom 2016</t>
  </si>
  <si>
    <t>V roku 2017</t>
  </si>
  <si>
    <t>Tabuľka č. 14: Umelecká činnosť vysokej školy za rok 2017 a porovnanie s rokom 2016</t>
  </si>
  <si>
    <t>Tabuľka č. 15: Zoznam akreditovaných študijných programov ponúkaných
 k 1.9.2017</t>
  </si>
  <si>
    <t>Tabuľka č. 16: Zoznam akreditovaných študijných programov - pozastavenie práva, odňatie práva alebo skončenie platnosti priznaného práva k 31.12. 2017</t>
  </si>
  <si>
    <t>Tabuľka č. 17: Zoznam priznaných práv uskutočňovať habilitačné konanie a konanie na vymenúvanie profesorov  k 31.12.2017</t>
  </si>
  <si>
    <t>Tabuľka č. 18: Zoznam priznaných práv uskutočňovať habilitačné konanie a konanie na vymenúvanie profesorov - pozastavenie, odňatie alebo skončenie platnosti priznaného práva k 31.12.2017</t>
  </si>
  <si>
    <t>Tabuľka č. 19: Finančné prostriedky na výskumné projekty získané v roku 2017</t>
  </si>
  <si>
    <t>Tabuľka č. 20: Finančné prostriedky na ostatné (nevýskumné) projekty získané v roku 2017</t>
  </si>
  <si>
    <t>Tabuľka č. 21: Prehľad umeleckej činnosti vysokej školy za rok 2017</t>
  </si>
  <si>
    <t>ktorým vznikla v ak. roku 2016/2017 povinnosť uhradiť školné</t>
  </si>
  <si>
    <t>LF</t>
  </si>
  <si>
    <t>spolu LF</t>
  </si>
  <si>
    <t>PF</t>
  </si>
  <si>
    <t>spolu PF</t>
  </si>
  <si>
    <t>PrávF</t>
  </si>
  <si>
    <t>spolu PrávF</t>
  </si>
  <si>
    <t>FVS</t>
  </si>
  <si>
    <t>spolu FVS</t>
  </si>
  <si>
    <t>FF</t>
  </si>
  <si>
    <t>spolu FF</t>
  </si>
  <si>
    <t>ÚTVŠ</t>
  </si>
  <si>
    <t>spolu ÚTVŠ</t>
  </si>
  <si>
    <t>spolu UPJŠ Košice</t>
  </si>
  <si>
    <t>Spolu LF</t>
  </si>
  <si>
    <t>Spolu PF</t>
  </si>
  <si>
    <t>Spolu  PrávF</t>
  </si>
  <si>
    <t>Spolu FVS</t>
  </si>
  <si>
    <t>Spolu FF</t>
  </si>
  <si>
    <t>Spolu fakulta ÚTVŠ</t>
  </si>
  <si>
    <t>Spolu  UPJŠ Košice</t>
  </si>
  <si>
    <t>1</t>
  </si>
  <si>
    <t>denná</t>
  </si>
  <si>
    <t>2</t>
  </si>
  <si>
    <t>3</t>
  </si>
  <si>
    <t>externá</t>
  </si>
  <si>
    <t>96 bc programov</t>
  </si>
  <si>
    <t>Ošetrovateľstvo</t>
  </si>
  <si>
    <t>D</t>
  </si>
  <si>
    <t>S</t>
  </si>
  <si>
    <t>Bc.</t>
  </si>
  <si>
    <t>4 doktorské</t>
  </si>
  <si>
    <t>Verejné zdravotníctvo</t>
  </si>
  <si>
    <t>64 magisterské</t>
  </si>
  <si>
    <t>Fyzioterapia</t>
  </si>
  <si>
    <t>fyzika</t>
  </si>
  <si>
    <t>A</t>
  </si>
  <si>
    <t xml:space="preserve"> geografia</t>
  </si>
  <si>
    <t>geografia</t>
  </si>
  <si>
    <t>všeobecná ekológia a ekológia jedinca a populácií</t>
  </si>
  <si>
    <t>chémia</t>
  </si>
  <si>
    <t>biológia</t>
  </si>
  <si>
    <t xml:space="preserve"> aplikovaná informatika</t>
  </si>
  <si>
    <t>aplikovaná informatika</t>
  </si>
  <si>
    <t>E</t>
  </si>
  <si>
    <t>informatika</t>
  </si>
  <si>
    <t xml:space="preserve"> matematika</t>
  </si>
  <si>
    <t>ekonomická a finančná matematika</t>
  </si>
  <si>
    <t>matematika</t>
  </si>
  <si>
    <t>fyzika – biológia</t>
  </si>
  <si>
    <t>fyzika – geografia</t>
  </si>
  <si>
    <t>fyzika – chémia</t>
  </si>
  <si>
    <t>fyzika – informatika</t>
  </si>
  <si>
    <t>geografia – filozofia</t>
  </si>
  <si>
    <t>geografia – informatika</t>
  </si>
  <si>
    <t>geografia – psychológia</t>
  </si>
  <si>
    <t>chémia – geografia</t>
  </si>
  <si>
    <t>chémia – informatika</t>
  </si>
  <si>
    <t>biológia – geografia</t>
  </si>
  <si>
    <t>biológia – chémia</t>
  </si>
  <si>
    <t>biológia – informatika</t>
  </si>
  <si>
    <t>biológia – psychológia</t>
  </si>
  <si>
    <t>matematika – biológia</t>
  </si>
  <si>
    <t>matematika – fyzika</t>
  </si>
  <si>
    <t>matematika – geografia</t>
  </si>
  <si>
    <t>matematika – chémia</t>
  </si>
  <si>
    <t>matematika – informatika</t>
  </si>
  <si>
    <t>matematika – psychológia</t>
  </si>
  <si>
    <t xml:space="preserve"> právo</t>
  </si>
  <si>
    <t>SAF</t>
  </si>
  <si>
    <t>nové</t>
  </si>
  <si>
    <t>verejná politika a verejná správa</t>
  </si>
  <si>
    <t>verejná správa</t>
  </si>
  <si>
    <t>európska verejná správa</t>
  </si>
  <si>
    <t>cudzie jazyky a kultúry</t>
  </si>
  <si>
    <t>Rodové štúdiá a kultúra</t>
  </si>
  <si>
    <t>etika</t>
  </si>
  <si>
    <t>Aplikovaná etika</t>
  </si>
  <si>
    <t>etika - filozofia</t>
  </si>
  <si>
    <t>Aplikovaná etika-filozofia</t>
  </si>
  <si>
    <t>etika - geografia</t>
  </si>
  <si>
    <t>Aplikovaná etika-geografia</t>
  </si>
  <si>
    <t>etika - neslovanské jazyky a literatúry</t>
  </si>
  <si>
    <t>Aplikovaná etika-nemecký jazyk a  literatúra</t>
  </si>
  <si>
    <t>etika - psychológia</t>
  </si>
  <si>
    <t>Aplikovaná etika-psychológia</t>
  </si>
  <si>
    <t>filozofia</t>
  </si>
  <si>
    <t>Filozofia</t>
  </si>
  <si>
    <t>filozofia - psychológia</t>
  </si>
  <si>
    <t>Filozofia - psychológia</t>
  </si>
  <si>
    <t>klasické jazyky - etika</t>
  </si>
  <si>
    <t>Latinský jazyk a literatúra – aplikovaná etika</t>
  </si>
  <si>
    <t>klasické jazyky - neslovanské jazyky a lteratúry</t>
  </si>
  <si>
    <t>Latinský jazyk a literatúra - britské a americké štúdiá</t>
  </si>
  <si>
    <t>SA</t>
  </si>
  <si>
    <t>klasické jazyky - filozofia</t>
  </si>
  <si>
    <t>Latinský jazyk a literatúra – filozofia</t>
  </si>
  <si>
    <t>klasické jazyky  - história</t>
  </si>
  <si>
    <t>Latinský jazyk a literatúra – história</t>
  </si>
  <si>
    <t>klasické jazyky - neslovanské jazyky a literatúry</t>
  </si>
  <si>
    <t>Latinský jazyk a literatúra – nemecký jazyk a literatúra</t>
  </si>
  <si>
    <t>SN</t>
  </si>
  <si>
    <t>klasické jazyky - slovenský jazyk a literatúra</t>
  </si>
  <si>
    <t>Latinský jazyk a literatúra – slovenský jazyk a literatúra</t>
  </si>
  <si>
    <t>masmediálne štúdiá</t>
  </si>
  <si>
    <t>Masmediálne štúdiá</t>
  </si>
  <si>
    <t>neslovanské jazyky a literatúry</t>
  </si>
  <si>
    <t>Britské a americké štúdiá</t>
  </si>
  <si>
    <t>neslovanské jazyky a literatúry - filozofia</t>
  </si>
  <si>
    <t>Britské a americké štúdiá-filozofia</t>
  </si>
  <si>
    <t>neslovanské jazyky a literatúry</t>
  </si>
  <si>
    <t>Britské a americké štúdiá-nemecký jazyk a literatúra</t>
  </si>
  <si>
    <t>SAN</t>
  </si>
  <si>
    <t>neslovanské jazyky a literatúry - informatika</t>
  </si>
  <si>
    <t>Britské a americké štúdiá-informatika</t>
  </si>
  <si>
    <t>neslovanské jazyky a literatúry   - psychológia</t>
  </si>
  <si>
    <t>Britské a americké štúdiá-psychológia</t>
  </si>
  <si>
    <t>neslovanské jazyky a literatúry         psychológia</t>
  </si>
  <si>
    <t>Britské a americké štúdiá - psychológia</t>
  </si>
  <si>
    <t>neslovanské jazyky a literatúry - geografia</t>
  </si>
  <si>
    <t>Nemecký jazyk a literatúra-geografia</t>
  </si>
  <si>
    <t>Nemecký jazyk a literatúra-informatika</t>
  </si>
  <si>
    <t>neslovanské jazyky a literatúry   - filozofia</t>
  </si>
  <si>
    <t>Nemecký jazyk a literatúra-filozofia</t>
  </si>
  <si>
    <t>neslovanské jazyky a literatúry - psychológia</t>
  </si>
  <si>
    <t>Nemecký jazyk a literatúra-psychológia</t>
  </si>
  <si>
    <t>neslovanské jazyky a literatúry  - geografia</t>
  </si>
  <si>
    <t>Britské a americké štúdiá - geografia</t>
  </si>
  <si>
    <t>S-A</t>
  </si>
  <si>
    <t>neslovanské jazyky a literatúry - biológia</t>
  </si>
  <si>
    <t xml:space="preserve">Britské a americké štúdiá – biológia </t>
  </si>
  <si>
    <t xml:space="preserve">neslovanské jazyky a literatúry - matematika </t>
  </si>
  <si>
    <t>Britské a americké štúdiá - matematika</t>
  </si>
  <si>
    <t>prekladateľstvo a tlmočníctvo</t>
  </si>
  <si>
    <t>Anglický jazyk pre európske inštitúcie a ekonomiku</t>
  </si>
  <si>
    <t>Anglický jazyk a francúzsky jazyk pre európske inštitúcie a ekonomiku</t>
  </si>
  <si>
    <t>Anglický jazyk a nemecký jazyk pre európske inštitúcie a ekonomiku</t>
  </si>
  <si>
    <t>slovenský jazyk a literatúra  - etika</t>
  </si>
  <si>
    <t>Slovenský jazyk a literatúra-aplikovaná etika</t>
  </si>
  <si>
    <t>slovenský jazyk a literatúra - neslovanské jazyky aliteratúry</t>
  </si>
  <si>
    <t>Slovenský jazyk a literatúra-britské a americké štúdiá</t>
  </si>
  <si>
    <t>slovenský jazyk a literatúra - filozofia</t>
  </si>
  <si>
    <t>Slovenský jazyk a literatúra-filozofia</t>
  </si>
  <si>
    <t>slovenský jazyk a literatúra  - informatika</t>
  </si>
  <si>
    <t>Slovenský jazyk a literatúra-informatika</t>
  </si>
  <si>
    <t>Slovenský jazyk a literatúra-nemecký jazyk a literatúra</t>
  </si>
  <si>
    <t>slovenský jazyk a literatúra - psychológia</t>
  </si>
  <si>
    <t>Slovenský jazyk a literatúra-psychológia</t>
  </si>
  <si>
    <t>slovenský jazyk a literatúra  - geografia</t>
  </si>
  <si>
    <t>Slovenský jazyk a literatúra - geografia</t>
  </si>
  <si>
    <t>slovenský jazyk a literatúra  - biológia</t>
  </si>
  <si>
    <t>Slovenský jazyk a literatúra - biológia</t>
  </si>
  <si>
    <t>slovenský jazyk a literatúra - matematika</t>
  </si>
  <si>
    <t>Slovenský jazyk a literatúra - matematika</t>
  </si>
  <si>
    <t>história</t>
  </si>
  <si>
    <t>História</t>
  </si>
  <si>
    <t>história  - etika</t>
  </si>
  <si>
    <t>História – aplikovaná etika</t>
  </si>
  <si>
    <t xml:space="preserve">história - neslovanské jazyky a literatúry </t>
  </si>
  <si>
    <t>História – britské a americké štúdiá</t>
  </si>
  <si>
    <t>história    - geografia</t>
  </si>
  <si>
    <t>História – geografia</t>
  </si>
  <si>
    <t>história - filozofia</t>
  </si>
  <si>
    <t>História – filozofia</t>
  </si>
  <si>
    <t>História – nemecký jazyk a literatúra</t>
  </si>
  <si>
    <t>história - psychológia</t>
  </si>
  <si>
    <t>História - psychológia</t>
  </si>
  <si>
    <t>história - slovenský jazyk a literatúra</t>
  </si>
  <si>
    <t>História – slovenský jazyk a literatúra</t>
  </si>
  <si>
    <t>politológia</t>
  </si>
  <si>
    <t>Politológia</t>
  </si>
  <si>
    <t>psychológia</t>
  </si>
  <si>
    <t>Psychológia</t>
  </si>
  <si>
    <t>sociálna práca</t>
  </si>
  <si>
    <t>Sociálna práca</t>
  </si>
  <si>
    <t>Šport</t>
  </si>
  <si>
    <t>Šport a rekreácia</t>
  </si>
  <si>
    <t>Mgr.</t>
  </si>
  <si>
    <t>učiteľstvo akademických predmetov</t>
  </si>
  <si>
    <t>učiteľstvo biológie (v kombinácii)</t>
  </si>
  <si>
    <t>učiteľstvo fyziky (v kombinácii)</t>
  </si>
  <si>
    <t>učiteľstvo geografie (v kombinácii)</t>
  </si>
  <si>
    <t>učiteľstvo chémie (v kombinácii)</t>
  </si>
  <si>
    <t>učiteľstvo informatiky (v kombinácii)</t>
  </si>
  <si>
    <t>učiteľstvo matematiky (v kombinácii)</t>
  </si>
  <si>
    <t>biofyzika</t>
  </si>
  <si>
    <t>fyzika kondenzovaných látok</t>
  </si>
  <si>
    <t>jadrová a subjadrová fyzika</t>
  </si>
  <si>
    <t>teoretická fyzika a astrofyzika</t>
  </si>
  <si>
    <t>geografia a geoinformatika</t>
  </si>
  <si>
    <t>analytická chémia</t>
  </si>
  <si>
    <t>anorganická chémia</t>
  </si>
  <si>
    <t xml:space="preserve">biochémia </t>
  </si>
  <si>
    <t>fyzikálna chémia</t>
  </si>
  <si>
    <t>organická chémia</t>
  </si>
  <si>
    <t>botanika a fyziológia rastlín</t>
  </si>
  <si>
    <t>genetika a molekulárna cytológia</t>
  </si>
  <si>
    <t>zoológia a fyziológia živočíchov</t>
  </si>
  <si>
    <t>informatika (konverzný)</t>
  </si>
  <si>
    <t>informatická matematika</t>
  </si>
  <si>
    <t>manažérska matematika</t>
  </si>
  <si>
    <t>verejná politika a verejná správa v strednej Európe</t>
  </si>
  <si>
    <t>SAČ</t>
  </si>
  <si>
    <t>učiteľstvo anglického jazyka a literatúry (v kombinácii)</t>
  </si>
  <si>
    <t xml:space="preserve"> učiteľstvo akademických predmetov</t>
  </si>
  <si>
    <t>učiteľstvo slovenského jazyka a literatúry (v kombinácii)</t>
  </si>
  <si>
    <t>učiteľstvo nemeckého jazyka a literatúry (v kombinácii)</t>
  </si>
  <si>
    <t>učiteľstvo výchovy k občianstvu  (v kombinácii)</t>
  </si>
  <si>
    <t>učiteľstvo latinského jazyka a literatúry (v kombinácii)</t>
  </si>
  <si>
    <t>učiteľstvo histórie  (v kombinácii)</t>
  </si>
  <si>
    <t>učiteľstvo psychológie  (v kombinácii)</t>
  </si>
  <si>
    <t>učiteľstvo umelecko-výchovných a výchovných predmetov</t>
  </si>
  <si>
    <t>učiteľstvo etickej výchovy  (v kombinácii)</t>
  </si>
  <si>
    <t>Britské a americké štúdiá</t>
  </si>
  <si>
    <t xml:space="preserve"> A</t>
  </si>
  <si>
    <t>AF</t>
  </si>
  <si>
    <t>Anglický jazyk a nemecký jazyk pre európske inštitúcie a ekonomiku</t>
  </si>
  <si>
    <t>AN</t>
  </si>
  <si>
    <t xml:space="preserve">sociálna práca </t>
  </si>
  <si>
    <t>Sociálna práca (konverzný)</t>
  </si>
  <si>
    <t xml:space="preserve">Sociálna práca </t>
  </si>
  <si>
    <t>Všeobecné lekárstvo</t>
  </si>
  <si>
    <t>MUDr.</t>
  </si>
  <si>
    <t>Zubné lekárstvo</t>
  </si>
  <si>
    <t>MDDr.</t>
  </si>
  <si>
    <t>doc. MUDr. Peter Jarčuška, PhD. , mim. prof.</t>
  </si>
  <si>
    <t>7.1.4. vnútorné choroby</t>
  </si>
  <si>
    <t>áno</t>
  </si>
  <si>
    <t>doc. PhDr. Marián Andričík, PhD.</t>
  </si>
  <si>
    <t>2.1.36. literárna veda</t>
  </si>
  <si>
    <t>doc. MUDr. Ingrid Schusterová, PhD.</t>
  </si>
  <si>
    <r>
      <t>doc. PaedDr. Lívia K</t>
    </r>
    <r>
      <rPr>
        <b/>
        <sz val="11"/>
        <color theme="1"/>
        <rFont val="Calibri"/>
        <family val="2"/>
        <charset val="238"/>
      </rPr>
      <t>örtvélyessy, PhD.</t>
    </r>
  </si>
  <si>
    <t>2.1.29. neslovanské jazyky a literatúry</t>
  </si>
  <si>
    <t>RNDr. Erik Čižmár, PhD.</t>
  </si>
  <si>
    <t>4.3.1. fyzika kondenzovaných látok a akustika</t>
  </si>
  <si>
    <t>RNDr. Juraj Kuchár, PhD.</t>
  </si>
  <si>
    <t>4.1.15. anorganická chémia</t>
  </si>
  <si>
    <t>MVDr. Štefan Tóth, PhD.</t>
  </si>
  <si>
    <t>7.1.2. anatómia, histológia a embryológia</t>
  </si>
  <si>
    <t>MUDr. Zuzana Paraličová, PhD.</t>
  </si>
  <si>
    <t>Mgr. Peter Urban, PhD.</t>
  </si>
  <si>
    <t>7.1.25. klinická biochémia</t>
  </si>
  <si>
    <t>Mgr. Katarína Štrofeková, CSc.</t>
  </si>
  <si>
    <t>4.1.12. biofyzika</t>
  </si>
  <si>
    <t>Mgr. Gregor Bánó, PhD.</t>
  </si>
  <si>
    <t>RNDr. Marek Bombara, PhD.</t>
  </si>
  <si>
    <t>4.1.5. Jadrová a subjadrová fyzika</t>
  </si>
  <si>
    <t>PhDr. Štefan Jusko, PhD.</t>
  </si>
  <si>
    <t>2.1.3 dejiny filozofie</t>
  </si>
  <si>
    <t>PaedDr. Ivica Hajdučeková, PhD.</t>
  </si>
  <si>
    <t>2.1.36 literárna veda</t>
  </si>
  <si>
    <t>JUDr. Miroslav Štrkolec, PhD.</t>
  </si>
  <si>
    <t>3.4.10. obchodné a finančné právo</t>
  </si>
  <si>
    <t>Anatómia, histológia a embryológia</t>
  </si>
  <si>
    <t>DE</t>
  </si>
  <si>
    <t>PhD.</t>
  </si>
  <si>
    <t>Epidemiológia</t>
  </si>
  <si>
    <t xml:space="preserve">Epidemiológia </t>
  </si>
  <si>
    <t>Gynekológia a pôrodníctvo</t>
  </si>
  <si>
    <t xml:space="preserve">Gynekológia a pôrodníctvo                     </t>
  </si>
  <si>
    <t>Chirurgia</t>
  </si>
  <si>
    <t xml:space="preserve">Chirurgia      </t>
  </si>
  <si>
    <t>Klinická biochémia</t>
  </si>
  <si>
    <t xml:space="preserve">Klinická biochémia   </t>
  </si>
  <si>
    <t>Farmakológia</t>
  </si>
  <si>
    <t xml:space="preserve">Lekárska farmakológia      </t>
  </si>
  <si>
    <t>Neurológia</t>
  </si>
  <si>
    <t xml:space="preserve">Neurológia        </t>
  </si>
  <si>
    <t>Normálna a patologická fyziológia</t>
  </si>
  <si>
    <t xml:space="preserve">Normálna a patologická fyziológia       </t>
  </si>
  <si>
    <t>Vnútorné choroby</t>
  </si>
  <si>
    <t xml:space="preserve">Vnútorné choroby    </t>
  </si>
  <si>
    <t>Teória vyučovania fyziky</t>
  </si>
  <si>
    <t>Teória vyučovania matematiky</t>
  </si>
  <si>
    <t>Astrofyzika</t>
  </si>
  <si>
    <t>Biofyzika</t>
  </si>
  <si>
    <t>Fyzika kondenzovaných látok a akustika</t>
  </si>
  <si>
    <t xml:space="preserve">Fyzika kondenzovaných látok </t>
  </si>
  <si>
    <t>Progresívne materiály</t>
  </si>
  <si>
    <t>Jadrová a subjadrová fyzika</t>
  </si>
  <si>
    <t>Všeobecná fyzika a matematická fyzika</t>
  </si>
  <si>
    <t>Teoretická fyzika</t>
  </si>
  <si>
    <t>Všeobecná ekológia a ekológia jedinca a populácií</t>
  </si>
  <si>
    <t>Analytická chémia</t>
  </si>
  <si>
    <t>Anorganická chémia</t>
  </si>
  <si>
    <t>Biochémia</t>
  </si>
  <si>
    <t>Fyzikálna chémia</t>
  </si>
  <si>
    <t>Organická chémia</t>
  </si>
  <si>
    <t>Fyziológia rastlín</t>
  </si>
  <si>
    <t>Fyziológia živočíchov</t>
  </si>
  <si>
    <t>Genetika</t>
  </si>
  <si>
    <t>Molekulárna cytológia</t>
  </si>
  <si>
    <t>Informatika</t>
  </si>
  <si>
    <t>Aplikovaná matematika</t>
  </si>
  <si>
    <t>Diskrétna matematika</t>
  </si>
  <si>
    <t>Geoinformatika</t>
  </si>
  <si>
    <t xml:space="preserve">Geoinformatika a diaľkový prieskum Zeme  </t>
  </si>
  <si>
    <t>PrF</t>
  </si>
  <si>
    <t>Občianske právo</t>
  </si>
  <si>
    <t>Obchodné a finančné právo</t>
  </si>
  <si>
    <t>Medzinárodné právo</t>
  </si>
  <si>
    <t>Teória a dejiny štátu a práva</t>
  </si>
  <si>
    <t>Verejná politika a verejná správa</t>
  </si>
  <si>
    <t>Verejná správa</t>
  </si>
  <si>
    <t>Dejiny filozofie</t>
  </si>
  <si>
    <t>Literárna veda</t>
  </si>
  <si>
    <t>Neslovanské jazyky a literatúry</t>
  </si>
  <si>
    <t>Slovenské dejiny</t>
  </si>
  <si>
    <t>Integratívna sociálna práca</t>
  </si>
  <si>
    <t>Sociálna psychológia a psychológia práce</t>
  </si>
  <si>
    <t>Lekárska fakulta</t>
  </si>
  <si>
    <t xml:space="preserve">Anatómia, histológia a embryológia </t>
  </si>
  <si>
    <t xml:space="preserve">Normálna a patologická fyziológia </t>
  </si>
  <si>
    <t xml:space="preserve">Vnútorné choroby </t>
  </si>
  <si>
    <t xml:space="preserve">Chirurgia </t>
  </si>
  <si>
    <t xml:space="preserve">Gynekológia a pôrodníctvo </t>
  </si>
  <si>
    <t xml:space="preserve">Klinická biochémia </t>
  </si>
  <si>
    <t xml:space="preserve">Farmakológia </t>
  </si>
  <si>
    <t>Prírodovedecká fakulta</t>
  </si>
  <si>
    <t>Fyzika</t>
  </si>
  <si>
    <t>Biológia</t>
  </si>
  <si>
    <t>Matematika</t>
  </si>
  <si>
    <t>Právnická fakulta</t>
  </si>
  <si>
    <t xml:space="preserve">Teória a dejiny štátu a práva </t>
  </si>
  <si>
    <t xml:space="preserve">Obchodné a finančné právo </t>
  </si>
  <si>
    <t xml:space="preserve">Občianske právo </t>
  </si>
  <si>
    <t>Filozofická fakulta</t>
  </si>
  <si>
    <t xml:space="preserve">Dejiny filozofie </t>
  </si>
  <si>
    <t xml:space="preserve">Neslovanské jazyky a literatúry </t>
  </si>
  <si>
    <t xml:space="preserve">Literárna veda </t>
  </si>
  <si>
    <t xml:space="preserve">Slovenské dejiny </t>
  </si>
  <si>
    <t xml:space="preserve">Politológia </t>
  </si>
  <si>
    <t xml:space="preserve">Sociálna psychológia a psychológia práce </t>
  </si>
  <si>
    <t>BZ</t>
  </si>
  <si>
    <t>MŠ SR</t>
  </si>
  <si>
    <t xml:space="preserve">G </t>
  </si>
  <si>
    <t xml:space="preserve">D </t>
  </si>
  <si>
    <t xml:space="preserve">MŠ SR - APVT APVV-0139-12 </t>
  </si>
  <si>
    <t>RNDr. Lenka Martonfiová, PhD.</t>
  </si>
  <si>
    <t>Druhová a genetická diverzita v čeľadi Brassicaceae – k lepšiemu pochopeniu evolúcie polyploidných komplexov.</t>
  </si>
  <si>
    <t>2013/17</t>
  </si>
  <si>
    <t xml:space="preserve">MŠ SR  - APVV                      APVV-0408-12 </t>
  </si>
  <si>
    <t>prof. MVDr. Ján Mojžiš, DrSc.</t>
  </si>
  <si>
    <t>Galektíny a angiogenéza</t>
  </si>
  <si>
    <t xml:space="preserve">MŠ SR  - APVV APVV-14-0415 </t>
  </si>
  <si>
    <t>prof. MUDr. Zuzana Gdovinová, CSc.</t>
  </si>
  <si>
    <t>Nové biomarkery premotorického štádia Parkinsonovej choroby</t>
  </si>
  <si>
    <t>2015/19</t>
  </si>
  <si>
    <t xml:space="preserve">MŠ SR  - APVV APVV-0684-12 </t>
  </si>
  <si>
    <t>MVDr. Ján Rosocha, CSc.</t>
  </si>
  <si>
    <t>Štúdium imunomodulačných a reeneračných vlastností mezenchýmových stromálnych buniek na in vitro modeli osteorartritídy</t>
  </si>
  <si>
    <t xml:space="preserve">MŠ SR  - APVV APVV-15-0356 </t>
  </si>
  <si>
    <t>Analýza polyméru PEEK a možnosti jeho aditívnej výroby.</t>
  </si>
  <si>
    <t>2016/19</t>
  </si>
  <si>
    <t xml:space="preserve">MŠ SR  - APVV APVV-15-0134 </t>
  </si>
  <si>
    <t>doc. MVDr. Monika Halánová</t>
  </si>
  <si>
    <t>Genetická diverzita vybraných medicínsky dôležitých nových a novo sa objavujúcich patogénov so zoonóznym potenciálom.</t>
  </si>
  <si>
    <t xml:space="preserve">MŠ SR  - APVV APVV-15-0012 </t>
  </si>
  <si>
    <t>prof. Mgr. Andrea Madarasová Gecková, PhD.</t>
  </si>
  <si>
    <t>Psychosociálny vývin detí s emocionálnymi a behaviorálnymiproblémami v systéme starostlivosti - longitudinálna štúdia.</t>
  </si>
  <si>
    <t>2016/20</t>
  </si>
  <si>
    <t xml:space="preserve">MŠ SR  - APVV APVV-15-0719 </t>
  </si>
  <si>
    <t>Mgr. Iveta Rajničová Nagyová, PhD.</t>
  </si>
  <si>
    <t>Longitudinálny výskum psychosociálnych inovácií v manažmente chronických chorôb.</t>
  </si>
  <si>
    <t>MŠ SR – APVV APVV-16-0158</t>
  </si>
  <si>
    <t>MUDr. Pavol Joppa, PhD.</t>
  </si>
  <si>
    <t>Obezita, spánkové apnoe a syndróm obezity-hypoventilácie: vplyv hypoxie na kardiovaskulárne parametre pri respiračných chorobách asociovaných s obezitou a možnosti ich liečebného ovplyvnenia</t>
  </si>
  <si>
    <t>2017/20</t>
  </si>
  <si>
    <t>MŠ SR – APVV APVV-16-0176</t>
  </si>
  <si>
    <t>MVDr. Alojz Bomba, DrSc.</t>
  </si>
  <si>
    <t>Cielená modulácia črevnej mikrobioty a jej transplantácia v prevencii a terapii črevných zápalových chorôb</t>
  </si>
  <si>
    <t>MŠ SR – APVV APVV-16-0211</t>
  </si>
  <si>
    <t>prof. MUDr. Peter Jarčuška, PhD.</t>
  </si>
  <si>
    <t>Počítačový systém podpory rozhodovania pre hepatálnu encefalopatiu</t>
  </si>
  <si>
    <t>MŠ SR – APVV APVV-16-0446</t>
  </si>
  <si>
    <t>RNDr. Varinská, PhD.</t>
  </si>
  <si>
    <t>Bunkové interakcie v nádorovom mikroprostredí a ich farmakologické ovplyvnenie</t>
  </si>
  <si>
    <t>MŠ SR – APVV APVV-16-0490</t>
  </si>
  <si>
    <t>MUDr. Jaroslav Rosenberger, PhD.</t>
  </si>
  <si>
    <t>Využitie profilu zdravotnej gramotnosti na skvalitnenie manažmentu chronických ochorení</t>
  </si>
  <si>
    <t>VEGA</t>
  </si>
  <si>
    <t>G</t>
  </si>
  <si>
    <t xml:space="preserve">VEGA 1/0782/15 </t>
  </si>
  <si>
    <t>doc. MVDr. Ladislav Vaško, CSc., mim.prof.</t>
  </si>
  <si>
    <t>Vplyv humínových kyselín a ďalších prírodných látok na funkčný stav niektorých orgánov a ich mitochondrií vo fyziologickom stave a pri intoxikáciách .</t>
  </si>
  <si>
    <t>2015/17</t>
  </si>
  <si>
    <t xml:space="preserve">VEGA 1/0873/16 </t>
  </si>
  <si>
    <t>RNDr. Miroslava Rabajdová, PhD.</t>
  </si>
  <si>
    <t>Charakterizácia mikroprostredia karcinómu endometria.</t>
  </si>
  <si>
    <t>2016/18</t>
  </si>
  <si>
    <t xml:space="preserve">VEGA2/0012/15 </t>
  </si>
  <si>
    <t>RNDr. Martin Bona, PhD.</t>
  </si>
  <si>
    <t>Krv ako médium sprostredkujúce toleranciu v mozgu po globálnom a fokálnom ischemickom zásahu.</t>
  </si>
  <si>
    <t xml:space="preserve">VEGA1/0204/16 </t>
  </si>
  <si>
    <t>prof. MVDr. Silvia Rybárová, PhD.</t>
  </si>
  <si>
    <t>Vplyv cytostatickej liečby na dynamiku expresie faktorov spôsobujúcich liekovú rezistenciu u experimentálnenavodeného karcinómu mliečnej žľazy.</t>
  </si>
  <si>
    <t xml:space="preserve">VEGA 1/0724/15 </t>
  </si>
  <si>
    <t>RNDr. Viera Habalová, PhD.</t>
  </si>
  <si>
    <t>Novoobjavené genetické mutácie v etiopatogenéze dystónií: ich význam, prevalencia a manifestácia.</t>
  </si>
  <si>
    <t xml:space="preserve">VEGA 1/0546/16 </t>
  </si>
  <si>
    <t>doc. MVDr. Martina Bago Pilátová, PhD.</t>
  </si>
  <si>
    <t>Antiproliferatívne účinky novosyntetizovaných analógov jaspínu B a ich vplyv na nádorovú angiogenézu.</t>
  </si>
  <si>
    <t xml:space="preserve">VEGA 1/0027/16 </t>
  </si>
  <si>
    <t>prof. MUDr. Ivan Tkáč, PhD.</t>
  </si>
  <si>
    <t>Sledovanie asociácií vybraných génových variantov s odpoveďou na liečbu orálnymi antidiabetikami gliptínmi.</t>
  </si>
  <si>
    <t xml:space="preserve">VEGA 1/0863/15 </t>
  </si>
  <si>
    <t>Interakcia genetického pozadia a chronickej intermitentnej hypoxie v patogenéze kardiovaskulárnych komplikácií obštrukčného spánkového apnoe</t>
  </si>
  <si>
    <t xml:space="preserve">VEGA 1/0208/16 </t>
  </si>
  <si>
    <t>prof. MUDr. Ružena Tkáčová, DrSc.</t>
  </si>
  <si>
    <t>Úloha chronickej intermitentnej hypoxie a inzulínovej rezistencie v patogenéze subklinickej aterosklerózy a myokardiálneho poškodenia u pacientov s obštrukčným spánkovým apnoe.</t>
  </si>
  <si>
    <t xml:space="preserve">VEGA 1/0941/16 </t>
  </si>
  <si>
    <t>prof. MUDr. Pavol Jarčuška, PhD.</t>
  </si>
  <si>
    <t>Epidemiológia endoparazitárnych infekcií u imunokompromitovaných pacientov s chronickým ochorením infekčnej a neinfekčnej etiológie.</t>
  </si>
  <si>
    <t xml:space="preserve">VEGA 2/0056/16 </t>
  </si>
  <si>
    <t>Jozef Dragašek, PhD., MHA</t>
  </si>
  <si>
    <t>Vplyv konštitučných faktorov redoxnej regulácie na endofenotypové znaky schizofrénie.</t>
  </si>
  <si>
    <t xml:space="preserve">VEGA 1/0678/15 </t>
  </si>
  <si>
    <t>doc. MUDr. Róbert Dankovčík, PhD., MPH, mim. prof.</t>
  </si>
  <si>
    <t>Zmapovanie expresie transkripčnej molekuly - Sonic hedgehog (Shh) s akcentom na regionálnu heterogenitupočas palatogenézy.</t>
  </si>
  <si>
    <t xml:space="preserve">VEGA 1/0896/15 </t>
  </si>
  <si>
    <t>RNDr. Jana Štofilová, PhD.</t>
  </si>
  <si>
    <t>Štúdium molekulových mechanizmov imunomodulačného a protinádorového účinku probiotického kmeňaLactobacillus plantarum LS/07 a bioaktívnych látok naturálneho pôvodu v in vitro modeli adenokarcinómuhrubého čreva.</t>
  </si>
  <si>
    <t xml:space="preserve">VEGA 1/0018/16 </t>
  </si>
  <si>
    <t>MVDr. Gabriela Mojžišová, PhD.</t>
  </si>
  <si>
    <t>Molekulové mechanizmy antiproliferatívneho účinku chalkónov u nádorov mliečnej žľazy: in vitro štúdia.</t>
  </si>
  <si>
    <t xml:space="preserve">VEGA 1/0309/16 </t>
  </si>
  <si>
    <t>Modulácia črevnej mikroflóry a lipidového metabolizmu v prevencii srdcovo-cievnych chorôb využitímprobiotických mikroorganizmov a omega-3 polynenasýtených mastných kyselín.</t>
  </si>
  <si>
    <t xml:space="preserve">VEGA 1/0584/16 </t>
  </si>
  <si>
    <t>RNDr. Zdenka Hertelyová, PhD.</t>
  </si>
  <si>
    <t>Závislosť medzi zastúpením PNMK a pomerom LBP/sCD14 v krvnom sére u pacientiek s karcinómom prsníka.</t>
  </si>
  <si>
    <t xml:space="preserve">VEGA 1/0217/16 </t>
  </si>
  <si>
    <t>RNDr. Tímea Špaková, PhD.</t>
  </si>
  <si>
    <t>Štúdium chondrogénnej diferenciácie mezenchýmových stromálnych buniek in vitro ako možného mechanizmuúčinku pri bunkovej liečbe osteoartritítdy.</t>
  </si>
  <si>
    <t xml:space="preserve">VEGA 1/0993/15 </t>
  </si>
  <si>
    <t>MUDr. Ján Fedačko, PhD.</t>
  </si>
  <si>
    <t>Genetické aspekty v etiológii dilatačných kardiomyopatií.</t>
  </si>
  <si>
    <t xml:space="preserve">VEGA 1/0910/16 </t>
  </si>
  <si>
    <t>doc. MUDr. Viola Vargová, PhD.</t>
  </si>
  <si>
    <t>Efekt redukcie hmotnosti na vybrané genetické, laboratórne a ultrazvukové parametre subklinickej aterosklerózy.</t>
  </si>
  <si>
    <t xml:space="preserve">VEGA 1/0968/16 </t>
  </si>
  <si>
    <t>doc. MUDr. Branislav Stančák, CSc.</t>
  </si>
  <si>
    <t>Vplyv pomeru sérových intrakardiálnych a periférnych markerov srdcového zlyhania na prognózu pacientov vyžadujúcich resynchronizačnú liečbu</t>
  </si>
  <si>
    <t xml:space="preserve">VEGA 1/0196/15 </t>
  </si>
  <si>
    <t>Stanovenie miery rizika výskytu vybraných intracelulárnych patogénov so zoonotickým potenciálom.</t>
  </si>
  <si>
    <t xml:space="preserve">VEGA 2/0059/15 </t>
  </si>
  <si>
    <t>prof. MVDr. Lýdia Čisláková, CSc.</t>
  </si>
  <si>
    <t>Prírodné ohniská v mestách na príklade košickej aglomerácie: štruktúra a dynamika v priestore a v čase</t>
  </si>
  <si>
    <t>2015/18</t>
  </si>
  <si>
    <t xml:space="preserve">VEGA 1/0011/14 </t>
  </si>
  <si>
    <t>doc. MUDr. Kvetoslava Rimárová, CSc., mim.prof.</t>
  </si>
  <si>
    <t>Klinicko-epidemiologická štúdia vplyvu genetických, infekčných a exogénnych faktorov na prenatálne,perinatálne a novorodenecké indikátory </t>
  </si>
  <si>
    <t>2014/17</t>
  </si>
  <si>
    <t xml:space="preserve">VEGA 1/0981/15 </t>
  </si>
  <si>
    <t>Mgr. Daniela Bobáková, PhD.</t>
  </si>
  <si>
    <t>Trajektória detí a dospievajúcich s emocionálnymi a behaviorálnymi problémami v systéme sociálnej a zdravotníckej starostlivosti - longitudinálna štúdia DE-EM-BE.</t>
  </si>
  <si>
    <t xml:space="preserve">VEGA 1/0660/16 </t>
  </si>
  <si>
    <t>MUDr. Tomáš Toporcer, PhD.</t>
  </si>
  <si>
    <t>Sprostredkúvajú galektíny ochranný vplyv estrogénov/fytoestrogénov na srdce po infarkte myokardu?</t>
  </si>
  <si>
    <t>VEGA 1/0208/16</t>
  </si>
  <si>
    <t>prof.  MUDr. Ružena Tkáčová, DrSc.</t>
  </si>
  <si>
    <t>18.274</t>
  </si>
  <si>
    <t>VEGA 1/0220/17</t>
  </si>
  <si>
    <t>MUDr. Ján Pobeha, PhD.</t>
  </si>
  <si>
    <t>Kardiovaskulárne parametre a systémový zápal u pacientov s respiračnou insuficienciou a ich ovplyvnenie neinvazívnou ventiláciou</t>
  </si>
  <si>
    <t>2017/19</t>
  </si>
  <si>
    <t>16.790</t>
  </si>
  <si>
    <t>VEGA 1/0364/17</t>
  </si>
  <si>
    <t>prof. MUDr. Ivica Lazúrová, DrSc., FRCP</t>
  </si>
  <si>
    <t>Adrenokortikálne adenómy a diabetes mellitus - úloha receptorov pre inzulín, IGF1 a IGF2</t>
  </si>
  <si>
    <t>5.343</t>
  </si>
  <si>
    <t>VEGA 1/0372/17</t>
  </si>
  <si>
    <t>prof. Ing. Mária Mareková, PhD.</t>
  </si>
  <si>
    <t>Využitie miRNA a fluorescenčných techník v diagnostike nádorov močového mechúra</t>
  </si>
  <si>
    <t>9.032</t>
  </si>
  <si>
    <t>VEGA 1/0386/17</t>
  </si>
  <si>
    <t>doc. MVDr. Štefan Tóth, PhD.</t>
  </si>
  <si>
    <t>Zápalové zmeny vzdialených orgánov následkom ischemicko-reperfúzneho poškodenia a transplantácie jejúna</t>
  </si>
  <si>
    <t>8.762</t>
  </si>
  <si>
    <t>VEGA 1/0427/17</t>
  </si>
  <si>
    <t>prof. Mgr. Madarasová Gecková, PhD.</t>
  </si>
  <si>
    <t>Zdravotná gramotnosť žiakov ako súčasť výchovno-vzdelávacieho procesu v školách a výsledok školskej výchovy k zdraviu.</t>
  </si>
  <si>
    <t>4.181</t>
  </si>
  <si>
    <t>VEGA 1/0439/17</t>
  </si>
  <si>
    <t>RNDr. Marianna Danková, PhD.</t>
  </si>
  <si>
    <t>Indukcia ischemickej tolerancie v mieche králika vzdialeným perkondicionovaním a postkondicionovaním: štúdium mechanizmov endogénnej ochrany</t>
  </si>
  <si>
    <t>9.940</t>
  </si>
  <si>
    <t>VEGA 1/0594/17</t>
  </si>
  <si>
    <t>Mgr. Pavol Mikula, PhD.</t>
  </si>
  <si>
    <t>Behaviorálne a sociálne faktory, stratégie zvládania a kvalita života u pacientov so sklerózou multiplex</t>
  </si>
  <si>
    <t>4.428</t>
  </si>
  <si>
    <t>VEGA 1/0753/17</t>
  </si>
  <si>
    <t>prof. MVDr. Mojžiš, DrSc.</t>
  </si>
  <si>
    <t>Vplyv prírodných látok na nádorové mikroprostredie</t>
  </si>
  <si>
    <t>18.950</t>
  </si>
  <si>
    <t>VEGA 1/0773/17</t>
  </si>
  <si>
    <t>RNDr. Jana Plšíková, PhD.</t>
  </si>
  <si>
    <t>Terapeutický potenciál CD146+ mezenchýmových stromálnych buniek pri liečbe osteoartritídy</t>
  </si>
  <si>
    <t>7.724</t>
  </si>
  <si>
    <t>KEGA</t>
  </si>
  <si>
    <t xml:space="preserve">KEGA013UPJŠ-4/2016 </t>
  </si>
  <si>
    <t>prof. Ing. Mária Mareková, CSc.</t>
  </si>
  <si>
    <t>Klinická biochémia a laboratórna medicína.</t>
  </si>
  <si>
    <t xml:space="preserve">KEGA 005UPJŠ-4/2016 </t>
  </si>
  <si>
    <t>prof. MUDr. Darina Kluchová, PhD.</t>
  </si>
  <si>
    <t>Koordinácia edukačných prístupov vo výučbe anatómie hlavy a krku na lekárskych fakultách.</t>
  </si>
  <si>
    <t xml:space="preserve">KEGA 019UPJŠ-4/2016 </t>
  </si>
  <si>
    <t>doc. MVDr. Iveta Domoráková, PhD.</t>
  </si>
  <si>
    <t>Interaktívny prístup k výučbe orofaciálnej histológie a embryológie pre odbor zubné lekárstvo</t>
  </si>
  <si>
    <t xml:space="preserve">KEGA 003UK-4/2016 </t>
  </si>
  <si>
    <t>prof. MUDr. Viliam Donič, CSc.</t>
  </si>
  <si>
    <t>Motivačné faktory študentov medicíny na lepšie pochopenie základných prírodovedných poznatkov vo vzťahu k medicínskym diagnostickým a terapeutickým metódam</t>
  </si>
  <si>
    <t xml:space="preserve">KEGA 011UPJŠ-4/2016 </t>
  </si>
  <si>
    <t>Zavedenie interdisciplinárneho predmetu Spánková medicína pre pregraduálnych a postgraduálnych študentov.</t>
  </si>
  <si>
    <t xml:space="preserve">KEGA 017UPJŠ-4/2016 </t>
  </si>
  <si>
    <t>doc. Ing. Jaroslav Majerník, PhD.</t>
  </si>
  <si>
    <t>Vizualizácia výučby humánnej anatómie formou videodokumentácie pitiev a multimediálnych edukačných diel.</t>
  </si>
  <si>
    <t xml:space="preserve">KEGA 024UPJŠ-4/2015 </t>
  </si>
  <si>
    <t>Kardiovaskulárne rizikové faktory a získané choroby srdca u detí a adolescentov.</t>
  </si>
  <si>
    <t xml:space="preserve">KEGA 009UPJŠ-4/2015 </t>
  </si>
  <si>
    <t>MUDr. Andrej Jenča, PhD.</t>
  </si>
  <si>
    <t>E-learningové vzdelávanie ochorení v dentoalveolárnej chirurgii metodou multifunkčného laboratoria</t>
  </si>
  <si>
    <t xml:space="preserve">KEGA 013UPJŠ-4/2015 </t>
  </si>
  <si>
    <t>prof. MUDr. Jozef Radoňak</t>
  </si>
  <si>
    <t>Inovatívne simulačné modality vo vysokoškolskej výučbe chirurgie.</t>
  </si>
  <si>
    <t xml:space="preserve">KEGA 008UPJŠ-4/2015 </t>
  </si>
  <si>
    <t>doc. MUDr. Peter Takáč</t>
  </si>
  <si>
    <t>Zvyšovanie efektivity výučby fyzioterapiepomocou zavádzania integrovaného modelu.</t>
  </si>
  <si>
    <t xml:space="preserve">KEGA 015UPJŠ-4/2016 </t>
  </si>
  <si>
    <t>prof. MUDr. Gabriel Valočik, PhD.</t>
  </si>
  <si>
    <t>Medicínska animácia a 3D tlač pri ochoreniach srdca.</t>
  </si>
  <si>
    <t>KEGA 018UPJŠ-4/2017</t>
  </si>
  <si>
    <t>doc. Tetyana Pyndus, CSc.</t>
  </si>
  <si>
    <t>E-learningové moderné vzdelávanie a implementácia interaktívneho vzdelávania v praktickej výučbe detského zubného lekárstva a protetického zubného lekárstva metódami multifunkčného laboratória</t>
  </si>
  <si>
    <t>KEGA 019UPJŠ-4/2017</t>
  </si>
  <si>
    <t>doc. MUDr. Ingrid Hodorová, PhD.  </t>
  </si>
  <si>
    <t>Ultrasonografická anatómia</t>
  </si>
  <si>
    <t>KEGA 023UPJŠ-4/2017</t>
  </si>
  <si>
    <t>doc. MUDr. Ivana Valočiková, PhD.</t>
  </si>
  <si>
    <t>Vyšetrovacie metódy vo vnútornom lekárstve</t>
  </si>
  <si>
    <t>Univerzita v Groningene</t>
  </si>
  <si>
    <t>Z</t>
  </si>
  <si>
    <t xml:space="preserve">Iné granty zahraničné            2 08614-LF </t>
  </si>
  <si>
    <t>Dohoda o spolupráci vo výskumnom programe „Mládež a zdravie“ UPJŠ v Košiciach  a UMCG</t>
  </si>
  <si>
    <t>Iné granty zahraničné 1071/2015</t>
  </si>
  <si>
    <t>Dohoda o spolupráci vo výskume „Chronického ochorenia“ UPJŠ v Košiciach  a UMCG</t>
  </si>
  <si>
    <t>2016/17</t>
  </si>
  <si>
    <t>Slovenská kardiologická spoločnosť</t>
  </si>
  <si>
    <t xml:space="preserve">Iné granty domáce           VVS/1 –900/90 </t>
  </si>
  <si>
    <t>MUDr. Mikuláš Huňavý</t>
  </si>
  <si>
    <t>Prognostický význam nových biomarkerov v etiopatogenéze ischemického a neischemického srdcového zlyhávania hodnoteného pomocou multidetektorovej komputerovej tomografie – vlastný projekt.</t>
  </si>
  <si>
    <t>APVV</t>
  </si>
  <si>
    <t xml:space="preserve">MŠ SR  - APVV APVV-14-0154 </t>
  </si>
  <si>
    <t>prof. RNDr. Eva Čellárová, DrSc.</t>
  </si>
  <si>
    <t>Transkriptóm, metabolóm a signalóm bioaktívnych látok sprotinádorovým účinkom v rode Hypericum</t>
  </si>
  <si>
    <t xml:space="preserve">MŠ SR  - APVV APVV-15-0239 </t>
  </si>
  <si>
    <t>RNDr. Juraj Ševc, PhD.</t>
  </si>
  <si>
    <t>Analýza potenciálu a úlohy výstelky centrálneho kanála pri regenerácii miechy.</t>
  </si>
  <si>
    <t xml:space="preserve">MŠ SR  - APVV APVV-15-0419_Majláth </t>
  </si>
  <si>
    <t>doc. MVDr. Branislav Peťko, DrSc.</t>
  </si>
  <si>
    <t>Protikliešťová ochrana pomocou modifikovaných polypropylénových vlákien s akaricídnym účinkom</t>
  </si>
  <si>
    <t xml:space="preserve">MŠ SR  - APVV APVV-0097-12_SAV_Strecka </t>
  </si>
  <si>
    <t>RNDr. Pavol Farkašovský, DrSc.</t>
  </si>
  <si>
    <t>Kolektívne javy vo viazaných elektrónových a spinových systémoch.</t>
  </si>
  <si>
    <t xml:space="preserve">MŠ SR  - APVV APVV-14-0073 </t>
  </si>
  <si>
    <t>prof. Ing. Martin Orendáč, CSc.</t>
  </si>
  <si>
    <t>Magnetokalorický jav v kvantových a nanoskopických systémoch</t>
  </si>
  <si>
    <t>MŠ SR  - APVV APVV-14-0605_SAV_Samuely</t>
  </si>
  <si>
    <t>Mgr. Pavol Szabó, CSc.</t>
  </si>
  <si>
    <t>Prechod supravodič - izolant</t>
  </si>
  <si>
    <t xml:space="preserve">MŠ SR  - APVV APVV-15-0115 </t>
  </si>
  <si>
    <t>prof. RNDr. Peter Kollár, DrSc.</t>
  </si>
  <si>
    <t>Dizajn štruktúry a funkčných vlastností magneticky mäkkýchkompozitných materiálov na báze 3-d prechodných kovov</t>
  </si>
  <si>
    <t xml:space="preserve">MŠ SR  - APVV APVV-15-0259_Fuzer </t>
  </si>
  <si>
    <t>František Kováč</t>
  </si>
  <si>
    <t>Vývoj nekonvenčnej technológie finálneho spracovania izotropných elektrotechnických ocelí</t>
  </si>
  <si>
    <t xml:space="preserve">MŠ SR  - APVV APVV-15-0458_Parimucha </t>
  </si>
  <si>
    <t>RNDr. Augustín Skopal, DrSc.</t>
  </si>
  <si>
    <t>Interagujúce dvojhviezdy - kľúč k porozumeniu Vesmíru</t>
  </si>
  <si>
    <t>MŠ SR  - APVV APVV-15-0485</t>
  </si>
  <si>
    <t>prof. RNDr. Pavol Miškovský, DrSc.</t>
  </si>
  <si>
    <t>Vysoko selektívna liečba nádorových ochorení: komplexyendogénnych lipoproteínov s DARPinmi ako nová generáciatransportných systémov pre cielený transport liečiv (DARLINK)</t>
  </si>
  <si>
    <t xml:space="preserve">MŠ SR  - APVV APVV-0176-12 </t>
  </si>
  <si>
    <t>prof. Mgr. Jaroslav Hofierka, PhD.</t>
  </si>
  <si>
    <t>Výskum nových metód priestorového modelovania pomocou laserového skenovania a 3D GIS-u</t>
  </si>
  <si>
    <t xml:space="preserve">MŠ SR  - APVV APVV-15-0054_Gallay </t>
  </si>
  <si>
    <t>prof. RNDr. Jozef Minár, CSc.</t>
  </si>
  <si>
    <t>Fyzikálne založená segmentácia georeliéfu a jej geovedné aplikácie</t>
  </si>
  <si>
    <t xml:space="preserve">MŠ SR  - APVV APVV-15-0306_Csachova </t>
  </si>
  <si>
    <t>PhDr. Daniel Klimovský</t>
  </si>
  <si>
    <t>Kooperatívne aktivity miestnych samospráv a meranie ich účinnosti a efektívnosti</t>
  </si>
  <si>
    <t xml:space="preserve">MŠ SR  - APVV APVV-14-0078_Cernak </t>
  </si>
  <si>
    <t>prof. Ing. Marian Koman, DrSc.</t>
  </si>
  <si>
    <t>Nové materiály na báze koordinačných zlúčenín</t>
  </si>
  <si>
    <t xml:space="preserve">MŠ SR  - APVV APVV-14-0883 </t>
  </si>
  <si>
    <t>prof. RNDr. Jozef Gonda, DrSc.</t>
  </si>
  <si>
    <t>Stereoselektívna syntéza a in vitro štrukturálna moduláciabiologickej aktivity funkcionalizovaných sfingozínov</t>
  </si>
  <si>
    <t xml:space="preserve">MŠ SR  - APVV  APVV-15-0520 </t>
  </si>
  <si>
    <t>doc. RNDr. Vladimír Zeleňák, PhD.</t>
  </si>
  <si>
    <t>Inteligentné nanopórovité systémy ako nosiče liečiv</t>
  </si>
  <si>
    <t>MŠ SR  - APVV SK-BG-2013-0003</t>
  </si>
  <si>
    <t>RNDr. Jana Šandrejová, PhD.</t>
  </si>
  <si>
    <t>Využitie iónových asociatov v microextrakčných technikách: vypracovanie postupov pre stanovenie vybraných analytov</t>
  </si>
  <si>
    <t xml:space="preserve">MŠ SR  - APVV APVV-0452-12 </t>
  </si>
  <si>
    <t>doc. Ing. Norbert Kopčo, PhD.</t>
  </si>
  <si>
    <t>Priestorová pozornosť a počúvanie v zložitých prostrediach</t>
  </si>
  <si>
    <t>MŠ SR  - APVV APVV-15-0091</t>
  </si>
  <si>
    <t>prof. RNDr. Viliam Geffert, DrSc.</t>
  </si>
  <si>
    <t>Efektívne algoritmy, automaty a dátové štruktúry</t>
  </si>
  <si>
    <t xml:space="preserve">MŠ SR  - APVV APVV-15-0116 </t>
  </si>
  <si>
    <t>doc. RNDr. Roman Soták, PhD.</t>
  </si>
  <si>
    <t>Štrukturálne a chromatické charakteristiky grafov</t>
  </si>
  <si>
    <t xml:space="preserve">MŠ SR  - APVV APVV-15-0069 </t>
  </si>
  <si>
    <t>doc. RNDr. Erik Sedlák, PhD.</t>
  </si>
  <si>
    <t>Transformácia integrálneho membránového proteinu na vo voderozpustnú formu: prípad GPCR</t>
  </si>
  <si>
    <t>MŠ SR -APVV APVV-16-0171_Sedláková</t>
  </si>
  <si>
    <t>doc., Ing. Lucia Bírošová, PhD.</t>
  </si>
  <si>
    <t>Progresívne metódy zabraňujúce vzniku a šíreniu rezistencie baktérií voči klinicky relevantným antibiotikám</t>
  </si>
  <si>
    <t>MŠ SR -APVV APVV-16-0176_LF_Fedoročko</t>
  </si>
  <si>
    <t>2017/21</t>
  </si>
  <si>
    <t>MŠ SR -APVV APVV-16-0398_Bačkor</t>
  </si>
  <si>
    <t>doc., RNDr. Ján Jásik, CSc.</t>
  </si>
  <si>
    <t>Funkčná analýza synaptotagmínov so zreteľom na odpovede rastlín na environmentálne stresy</t>
  </si>
  <si>
    <t>MŠ SR -APVV APVV-16-0068_T.Samuely</t>
  </si>
  <si>
    <t>RNDr. Vladimír Cambel, DrSc.</t>
  </si>
  <si>
    <t>Skyrmióny vo feromagnetických nanoobjektoch</t>
  </si>
  <si>
    <t xml:space="preserve">MŠ SR -APVV APVV-16-0079 </t>
  </si>
  <si>
    <t>prof. RNDr. Rastislav Varga, DrSc.</t>
  </si>
  <si>
    <t>Moderné amorfné a polykryštalické funkčné materiály pre senzory a aktuátory</t>
  </si>
  <si>
    <t xml:space="preserve">MŠ SR -APVV APVV-16-0186 </t>
  </si>
  <si>
    <t>doc. RNDr. Jozef Strečka, PhD.</t>
  </si>
  <si>
    <t>Exotické kvantové stavy nízkorozmerných spinových a elektrónových systémov</t>
  </si>
  <si>
    <t xml:space="preserve">MŠ SR -APVV APVV-14-0073_Kuchár </t>
  </si>
  <si>
    <t xml:space="preserve">MŠ SR -APVV APVV-14-0078_Černák </t>
  </si>
  <si>
    <t xml:space="preserve">MŠ SR -APVV APVV-16-0029 </t>
  </si>
  <si>
    <t>prof. RNDr. Renáta Oriňaková, DrSc.</t>
  </si>
  <si>
    <t>Spekané biologicky odbúrateľné kovové materiály</t>
  </si>
  <si>
    <t xml:space="preserve">MŠ SR -APVV APVV-14-0598_Sokol </t>
  </si>
  <si>
    <t>doc. JUDr. Milena Barinková, CSc.</t>
  </si>
  <si>
    <t>Elektronizácia v podnikaní s akcentom na právne a technickéaspekty</t>
  </si>
  <si>
    <t xml:space="preserve">MŠ SR -APVV DS-2016-0026 </t>
  </si>
  <si>
    <t>Plasticita priestorového spracovania pri normálnom počúvaní a pri počúvaní s kochleárnym implantátom</t>
  </si>
  <si>
    <t>2017/18</t>
  </si>
  <si>
    <t xml:space="preserve">MŠ SR -APVV APVV-16-0337 </t>
  </si>
  <si>
    <t>doc. RNDr. Ondrej Hutník, PhD.</t>
  </si>
  <si>
    <t>Integrovanie v kontexte zovšeobecnených mier</t>
  </si>
  <si>
    <t xml:space="preserve">MŠ SR -APVV DS-2016-0028 </t>
  </si>
  <si>
    <t>Časovo-frekvenčné metódy pre operátory a funkcionálne priestory</t>
  </si>
  <si>
    <t xml:space="preserve">VEGA 1/0046/14 </t>
  </si>
  <si>
    <t>doc. RNDr. Peter Paľove-Balang, PhD.</t>
  </si>
  <si>
    <t>Interakcia metabolizmu dusíka a fenolov v liečivých rastlinách</t>
  </si>
  <si>
    <t xml:space="preserve">VEGA 1/0199/14 </t>
  </si>
  <si>
    <t>doc. RNDr. Ľubomír Kováč, CSc.</t>
  </si>
  <si>
    <t>Význam podpovrchových suťových habitatov z hľadiska interakcie pôdneho a subteránneho prostredia na príklade spoločenstiev článkonožcov (Arthropoda)</t>
  </si>
  <si>
    <t xml:space="preserve">VEGA 1/0417/14 </t>
  </si>
  <si>
    <t>RNDr. Igor Majláth, PhD.</t>
  </si>
  <si>
    <t>Patogénmi indukovaná manipulácia behaviorálnych prejavov kliešťov (vektorov) a plazov (hostiteľov)</t>
  </si>
  <si>
    <t xml:space="preserve">VEGA 1/0090/15 </t>
  </si>
  <si>
    <t>De novo RNA-seq analýza transkriptómu zameraná na identifikáciu kandidátnych génov kódujúcich profilujúce sekundárne metabolity v rode Hypericum</t>
  </si>
  <si>
    <t xml:space="preserve">VEGA 1/0147/15 </t>
  </si>
  <si>
    <t>prof. RNDr. Peter Fedoročko, CSc.</t>
  </si>
  <si>
    <t>Pleiotropné pôsobenie neaktivovaného alebo fotodynamicky aktívneho hypericínu na faktory ovplyvňujúce rezistenciu nádorových buniek</t>
  </si>
  <si>
    <t xml:space="preserve">VEGA 1/0163/15 </t>
  </si>
  <si>
    <t>prof. RNDr. Pavol Mártonfi, PhD.</t>
  </si>
  <si>
    <t>Endopolyploidia vybraných taxónov rodov Trifolium a Lotus vo vzťahu k ich fyziologickým a produkčným parametrom.</t>
  </si>
  <si>
    <t xml:space="preserve">VEGA 1/0394/15 </t>
  </si>
  <si>
    <t>doc. RNDr. Peter Solár, PhD.</t>
  </si>
  <si>
    <t>Erytropoetínový receptor v adenokarcinóme mliečnej žľazy a jeho úloha v rezistencii na tamoxifén</t>
  </si>
  <si>
    <t xml:space="preserve">VEGA 1/0512/15 </t>
  </si>
  <si>
    <t>Mgr. Vladislav Kolarčik, PhD.</t>
  </si>
  <si>
    <t>Evolučné procesy a reprodukčné stratégie v rode Onosma</t>
  </si>
  <si>
    <t xml:space="preserve">VEGA 1/0635/16 </t>
  </si>
  <si>
    <t>doc. RNDr. Zuzana Daxnerová, CSc.</t>
  </si>
  <si>
    <t>Cerebrospinálny mok kontaktujúce neuróny (CSF-cNs) a ich úloha v mieche cicavcov.</t>
  </si>
  <si>
    <t xml:space="preserve">VEGA 1/0792/16 </t>
  </si>
  <si>
    <t>prof. RNDr. Martin Bačkor, DrSc.</t>
  </si>
  <si>
    <t>Alelopatický účinok sekundárnych metabolitov lišajníkov.</t>
  </si>
  <si>
    <t xml:space="preserve">VEGA 1/0330/15 </t>
  </si>
  <si>
    <t>doc. RNDr. Ján Füzer, PhD.</t>
  </si>
  <si>
    <t>Elektromagnetické vlastnosti magneticky mäkkých kompozitných materiálov</t>
  </si>
  <si>
    <t xml:space="preserve">VEGA 1/0331/15 </t>
  </si>
  <si>
    <t>doc. RNDr. Milan Žukovič, PhD.</t>
  </si>
  <si>
    <t>Frustrované systémy so zmiešanými spinmi</t>
  </si>
  <si>
    <t xml:space="preserve">VEGA 1/0409/15 </t>
  </si>
  <si>
    <t>Mgr. Tomáš Samuely, PhD.</t>
  </si>
  <si>
    <t>Štúdium supravodivých nanoštruktúr a nanovrstiev</t>
  </si>
  <si>
    <t xml:space="preserve">VEGA 1/0425/15 </t>
  </si>
  <si>
    <t>RNDr. Katarína Štroffeková, PhD.</t>
  </si>
  <si>
    <t>Molekulárne mechanizmy odpovedí endotelových buniek na oxidatívny stress pri hypoxii (HYPOXENCELL).</t>
  </si>
  <si>
    <t xml:space="preserve">VEGA 1/0036/16 </t>
  </si>
  <si>
    <t>prof. RNDr. Pavol Sovák, CSc.</t>
  </si>
  <si>
    <t>Štruktúra a fyzikálne vlastnosti amorfných a nanokryštalických kovových zliatin.</t>
  </si>
  <si>
    <t xml:space="preserve">VEGA 1/0043/16 </t>
  </si>
  <si>
    <t>Magnetoelektrický a magnetokalorický jav v exaktne riešiteľných mriežkovo-štatistických modeloch.</t>
  </si>
  <si>
    <t xml:space="preserve">VEGA 1/0164/16 </t>
  </si>
  <si>
    <t>Rýchlochladené amorfné a Heuslerove zilatiny s význačnými vlastnosťami. Príprava a charakterizácia.</t>
  </si>
  <si>
    <t xml:space="preserve">VEGA 1/0377/16 </t>
  </si>
  <si>
    <t>Magnetizačné a relaxačné procesy v magnetických časticiach a kompozitoch.</t>
  </si>
  <si>
    <t xml:space="preserve">VEGA 1/0929/16 </t>
  </si>
  <si>
    <t>RNDr. Zuzana Jurašeková, PhD.</t>
  </si>
  <si>
    <t>Neinvazívna mikro-Ramanova a SERS analýza farbív a kolorantov použitých v kultúrno-historických artefaktoch na báze papiera: Nie je čierna ako čierna. (atRAM@Nt)</t>
  </si>
  <si>
    <t xml:space="preserve">VEGA 1/0474/16 </t>
  </si>
  <si>
    <t>Simulácia a dynamická vizualizácia geopriestorových procesov.</t>
  </si>
  <si>
    <t xml:space="preserve">VEGA 1/0598/14 </t>
  </si>
  <si>
    <t>doc. RNDr. Ivan Potočňák, PhD.</t>
  </si>
  <si>
    <t>Nízkorozmerné koordinačné zlúčeniny obsahujúce deriváty 8-hydroxychinolínu vykazujúce antiproliferatívne účinky</t>
  </si>
  <si>
    <t xml:space="preserve">VEGA 1/0010/15 </t>
  </si>
  <si>
    <t>prof. Mgr. Vasiľ Andruch, CSc.</t>
  </si>
  <si>
    <t>Vývoj nových miniaturizovaných a automatizovaných analytických metód</t>
  </si>
  <si>
    <t xml:space="preserve">VEGA 1/0168/15 </t>
  </si>
  <si>
    <t>doc. RNDr. Miroslava Martinková, PhD.</t>
  </si>
  <si>
    <t>Stereokonvergentná totálna syntéza broussonetinov a ich analógov s využitím heterosigmatropných prešmykov</t>
  </si>
  <si>
    <t xml:space="preserve">VEGA 1/0131/16 </t>
  </si>
  <si>
    <t>doc. RNDr. Viktor Víglaský, PhD.</t>
  </si>
  <si>
    <t>G-kvadruplexy odvodené od vírusov: využitie ich vlastností v  biomedicínskom výskume.</t>
  </si>
  <si>
    <t xml:space="preserve">VEGA 1/0253/16 </t>
  </si>
  <si>
    <t>prof. Dr. Yaroslav Bazeľ, DrSc.</t>
  </si>
  <si>
    <t>Výskum analytických techník vhodných na dynamickú on-line kontrolu.</t>
  </si>
  <si>
    <t xml:space="preserve">VEGA 1/0073/15 </t>
  </si>
  <si>
    <t>doc. RNDr. Stanislav Krajči, PhD.</t>
  </si>
  <si>
    <t>Škálovateľné výpočtové metódy analýzy štruktúrovaných a neštruktúrovaných dát s prvkami neurčitosti</t>
  </si>
  <si>
    <t xml:space="preserve">VEGA 1/0142/15 </t>
  </si>
  <si>
    <t>Kombinatorické štruktúry a zložitosť algoritmov</t>
  </si>
  <si>
    <t xml:space="preserve">VEGA 1/1011/16 </t>
  </si>
  <si>
    <t>Dynamické procesy v priestorovom sluchu: experimenty, modelovanie a analytické nástroje.</t>
  </si>
  <si>
    <t xml:space="preserve">VEGA 1/0063/14 </t>
  </si>
  <si>
    <t>prof. RNDr. Danica Studenovská, CSc.</t>
  </si>
  <si>
    <t>Algebraické štruktúry s usporiadaním</t>
  </si>
  <si>
    <t xml:space="preserve">VEGA 1/0344/14 </t>
  </si>
  <si>
    <t>prof. RNDr. Katarína Cechlárová, DrSc.</t>
  </si>
  <si>
    <t>Matematické a štatistické metódy v ekonomickom rozhodovaní</t>
  </si>
  <si>
    <t xml:space="preserve">VEGA 1/0097/16 </t>
  </si>
  <si>
    <t>prof. RNDr. Lev Bukovský, DrSc.</t>
  </si>
  <si>
    <t>Teoreticko-množinové metódy v topológii a teórii reálnych funkcií.</t>
  </si>
  <si>
    <t xml:space="preserve">VEGA 1/0368/16 </t>
  </si>
  <si>
    <t>prof. RNDr. Mirko Horňák, CSc.</t>
  </si>
  <si>
    <t>Problémy grafových zafarbení</t>
  </si>
  <si>
    <t xml:space="preserve">VEGA 1/0423/16 </t>
  </si>
  <si>
    <t>Transformácia integrálneho membránového receptora na vo vode rozpustnú formu.</t>
  </si>
  <si>
    <t xml:space="preserve">VEGA 1/0229/17 </t>
  </si>
  <si>
    <t>prof. RNDr. Jana Sedláková, PhD.</t>
  </si>
  <si>
    <t>Štúdium interakcií medzi mikroorganizmami a kovmi  a ich využitie v environmentálnych aplikáciách</t>
  </si>
  <si>
    <t xml:space="preserve">VEGA 1/0476/17 </t>
  </si>
  <si>
    <t>doc. RNDr. Monika Kassayová, CSc.</t>
  </si>
  <si>
    <t>Imunomodulačný a protinádorový účinok probiotických baktérií rodu Lactobacillus v kolorektálnej karcinogenéze in vitro a in vivo</t>
  </si>
  <si>
    <t xml:space="preserve">VEGA 1/0820/17 </t>
  </si>
  <si>
    <t>Štúdium endogénnej regeneračnej kapacity miechy v rôznych ontogenetických štádiách pomocou modelu minimálneho poškodenia</t>
  </si>
  <si>
    <t xml:space="preserve">VEGA 1/0926/17 </t>
  </si>
  <si>
    <t>RNDr. Ján Košuth, PhD.</t>
  </si>
  <si>
    <t>Úloha izoenzýmov geranylgeranyl difosfát syntázy (GGPPS) v metabolickej dráhe izoprenoidov</t>
  </si>
  <si>
    <t xml:space="preserve">VEGA 2/0077/17_Uhrin </t>
  </si>
  <si>
    <t>Mgr. Peter Kaňuch, PhD.</t>
  </si>
  <si>
    <t>Evolučná ekológia dáždnikových a vlajkových druhov stavovcov na Slovensku</t>
  </si>
  <si>
    <t xml:space="preserve">VEGA 1/0269/17 </t>
  </si>
  <si>
    <t>doc. RNDr. Alžbeta Orendáčová, DrSc.</t>
  </si>
  <si>
    <t>Vplyv magnetického poľa a spinovej anizotropie na základný stav a kritické správanie dvojrozmerných kvantových magnetických systémov</t>
  </si>
  <si>
    <t xml:space="preserve">VEGA 1/0345/17 </t>
  </si>
  <si>
    <t>prof. RNDr. Michal Hnatič, DrSc.</t>
  </si>
  <si>
    <t>Štúdium škálovacích zákonov a turbulentných anomálií v stochastickej a kritickej dynamike metódamirenormalizačnej grupy</t>
  </si>
  <si>
    <t xml:space="preserve">VEGA 1/0395/17 </t>
  </si>
  <si>
    <t>Mgr. Ladislav Novotný, PhD.</t>
  </si>
  <si>
    <t>Centripetálne a centrifugálne procesy v transformácii regionálneho systému Slovenska</t>
  </si>
  <si>
    <t xml:space="preserve">VEGA 1/0963/17 </t>
  </si>
  <si>
    <t>doc. Mgr. Michal Gallay, PhD.</t>
  </si>
  <si>
    <t>Dynamika krajiny vo vysokom rozlíšení</t>
  </si>
  <si>
    <t xml:space="preserve">VEGA 1/0063/17 </t>
  </si>
  <si>
    <t>prof. RNDr. Juraj Černák, DrSc.</t>
  </si>
  <si>
    <t>Nové magnetoaktívne koordinačné zlúčeniny na báze 3d- a 4f-prvkov</t>
  </si>
  <si>
    <t xml:space="preserve">VEGA 1/0265/17 </t>
  </si>
  <si>
    <t>doc. RNDr. Mária Ganajová, CSc.</t>
  </si>
  <si>
    <t>Formatívne hodnotenie vo výučbe prírodných vied, matematiky a informatiky</t>
  </si>
  <si>
    <t xml:space="preserve">VEGA 1/0745/17 </t>
  </si>
  <si>
    <t>Metalo-organické siete pre energetické aplikácie</t>
  </si>
  <si>
    <t xml:space="preserve">VEGA 1/0074/17 </t>
  </si>
  <si>
    <t>Nanomateriály  a nanoštruktúrované vrstvy so špecifickou funkcionalitou</t>
  </si>
  <si>
    <t xml:space="preserve">VEGA 1/0853/17 </t>
  </si>
  <si>
    <t>doc. RNDr. Martin Kundrát, Ph.D.</t>
  </si>
  <si>
    <t>Evolucia straty letových schopností a gigantizmu u ostrovných vtákov: Model subrecentnej ornitofauny Nového Zélandu a Madagaskaru</t>
  </si>
  <si>
    <t xml:space="preserve">VEGA 2/0009/17 </t>
  </si>
  <si>
    <t>Oxidačný stres a fosfolipidovo-proteínové interakcie: funkčné a štrukturálne dôsledky</t>
  </si>
  <si>
    <t xml:space="preserve">KEGA 007UPJŠ-4/2017 </t>
  </si>
  <si>
    <t>prof. Ing. Vladimír Sedlák, PhD.</t>
  </si>
  <si>
    <t>Globálne navigačné satelitné systémy - nová vysokoškolská učebnica z aktuálnych problematík v družicovej lokalizácii a navigácii so zameraním na multivariantný zber a spracovanie geopriestorových dát k tvorbe virtuálnych 3D modelov v geoinformatike</t>
  </si>
  <si>
    <t xml:space="preserve">KEGA 012UPJŠ-4/2016 </t>
  </si>
  <si>
    <t>Biomonitoring znečistenia životného prostredia s využitím lišajníkov - vývoj kurikula a tvorba učebných textov pre zavedenie nového predmetu</t>
  </si>
  <si>
    <t xml:space="preserve">KEGA 002UPJŠ-4/2015 </t>
  </si>
  <si>
    <t>doc. RNDr. Zuzana Vargová, Ph.D.</t>
  </si>
  <si>
    <t>Inovácia obsahu, foriem a metód praktických cvičení z anorganickej, organickej a analytickej chémie a biochémie pre zvýšenie uplatniteľnosti absolventov v praxi</t>
  </si>
  <si>
    <t>Ministerstvo školstva, vedy, výskumu a športu</t>
  </si>
  <si>
    <t xml:space="preserve">CERNALICE CERN 0213/2016 </t>
  </si>
  <si>
    <t>doc. RNDr. Marek Bombara, PhD.</t>
  </si>
  <si>
    <t>Experiment ALICE na LHC v CERN: Štúdium silno interagujúcej hmoty v extrémnych podmienkach</t>
  </si>
  <si>
    <t xml:space="preserve">DAAD </t>
  </si>
  <si>
    <t>Problémy štrukturálnej teórie grafov</t>
  </si>
  <si>
    <t>O</t>
  </si>
  <si>
    <t>TEHO</t>
  </si>
  <si>
    <t>Syntéza nových typov antioxidantov – č. 17/2/2/2</t>
  </si>
  <si>
    <t>2017/17</t>
  </si>
  <si>
    <t>Universitat D Sevilla</t>
  </si>
  <si>
    <t xml:space="preserve">Iné granty zahraničné AGL2014-54413-R_Paľove-Ba </t>
  </si>
  <si>
    <t>Marco Betti</t>
  </si>
  <si>
    <t>Lotus japonicus ako model pre identifikáciu nových génov, ktoré majú úlohu v odpovedi na abiotický stres a v produktivite strukovín.</t>
  </si>
  <si>
    <t>Európska komisia</t>
  </si>
  <si>
    <t xml:space="preserve">Iné granty zahraničné COST BM1306 Tinnet </t>
  </si>
  <si>
    <t>Better Understanding the Heterogeneity of Tinnitus to Improve and Develop New Treatments (TINNET)</t>
  </si>
  <si>
    <t>Európska komisia H2020</t>
  </si>
  <si>
    <t xml:space="preserve">Iné granty zahraničné H2020-MSCA-RISE-2015_ALT </t>
  </si>
  <si>
    <t>Adaptácia, učenie a odborná príprava na priestorové počúvanie v komplexných prostrediach</t>
  </si>
  <si>
    <t>NATO Emerging Security Challenges Division, SPS Programme</t>
  </si>
  <si>
    <t xml:space="preserve">Iné granty zahraničné NATO_SPS985148 </t>
  </si>
  <si>
    <t>doc. RNDr. Andrea Straková Fedorková, PhD.</t>
  </si>
  <si>
    <t>Development of New Cathodes for Stable and Safer Lithium-Sulfur Batteries (DeCaSub)</t>
  </si>
  <si>
    <t>Iné granty zahraničnéCOST akcia CA15210</t>
  </si>
  <si>
    <t>Európska sieť pre spoluprácu v programoch výmeny obličiek</t>
  </si>
  <si>
    <t xml:space="preserve">Iné granty zahraničnéInterreg SK-HU/1601/4.1/052 </t>
  </si>
  <si>
    <t>Development of webGIS platform based on big-geodata for the Tokaj Wine Region foster cross-border collaboration</t>
  </si>
  <si>
    <t>Iné granty zahraničnéCOST akcia CA15115</t>
  </si>
  <si>
    <t>Baníctvo európskej antroposféry (MINEA)</t>
  </si>
  <si>
    <t>Iné granty zahraničnéH2020-MSCA-ITN-2016</t>
  </si>
  <si>
    <t>doc. PaedDr. Martin Pekár PhD.- FF (za PF - prof. Mgr. Jaroslav Hofierka, PhD.)</t>
  </si>
  <si>
    <t>History of European Urbanism in the 20th Century</t>
  </si>
  <si>
    <t>Iné granty zahraničné ESA PECS SURGE_výskumná úloha na základe zmluvy</t>
  </si>
  <si>
    <t>Simulating the cooling effect of urban greenery based on solar radiation  modelling and a new generation of ESA sensors (SURGE)</t>
  </si>
  <si>
    <t>Iné granty zahraničnéCOST akcia CA16117</t>
  </si>
  <si>
    <t>doc. RNDr. Rudolf Gális, PhD.</t>
  </si>
  <si>
    <t>Chemické prvky ako indikátory vývoja vesmíru</t>
  </si>
  <si>
    <t>Iné granty zahraničnéCOST akcia CA15126</t>
  </si>
  <si>
    <t>doc. Mgr. Daniel Jancura, PhD.</t>
  </si>
  <si>
    <t>Medzi atómom a bunkou:" Integratívne prístupy molekulovej biofyziky pre biológiu a zdravotnú starostlivosť (MOBIEU)"</t>
  </si>
  <si>
    <t xml:space="preserve">Iné granty zahraničné Upsalla_Zmluva o spolupráci </t>
  </si>
  <si>
    <t>RNDr. Peter Ľuptáčik, PhD.</t>
  </si>
  <si>
    <t>Realizácia druhovej determinácie pôdnej fauny,konkrétne spoločenstiev pôdnych článkonožcov zoskupín Collembola a pôdne roztoče pancierniky,získanej počas projektu sledovania zmien globálnejklímy na výskumnej stanici Latnjajaure</t>
  </si>
  <si>
    <t xml:space="preserve">Iné granty zahraničné ICGEB_CRP/SVK16-01_Italy </t>
  </si>
  <si>
    <t>Mgr. Martin Panigaj, Ph.D.</t>
  </si>
  <si>
    <t>Cell-specific naked gene delivery mediated by DNA/RNA aptamers</t>
  </si>
  <si>
    <t>MŠ SR  - APVV APVV-14-0598</t>
  </si>
  <si>
    <t>Elektronizácia v podnikaní s akcentom na právne a technické aspekty</t>
  </si>
  <si>
    <t>MŠ SR  - APVV APVV 0809-12</t>
  </si>
  <si>
    <t>prof. JUDr. Ján Husár, CSc.</t>
  </si>
  <si>
    <t>Modernizácia práva obchodných spoločností ako súčasť rekodifikácie súkromného práva</t>
  </si>
  <si>
    <t xml:space="preserve">MŠ SR  - APVV APVV-16-0002  </t>
  </si>
  <si>
    <t xml:space="preserve">M.Dolobáč </t>
  </si>
  <si>
    <t xml:space="preserve">MŠ SR  - APVV APVV-16-0362  </t>
  </si>
  <si>
    <t xml:space="preserve">S.Romža </t>
  </si>
  <si>
    <t>MŠ SR – APVV-16-0160</t>
  </si>
  <si>
    <t>Prof. h. c. prof. JUDr. Vladimír Babčák, CSc.</t>
  </si>
  <si>
    <t>Daňové úniky a vyhýbanie sa daňovým povinnostiam (motivačné faktory, vznik a eliminácia)</t>
  </si>
  <si>
    <t>VEGA 1/0526/17</t>
  </si>
  <si>
    <t>JUDr. Marcel Dolobáč, PhD.</t>
  </si>
  <si>
    <t>Lingvistické a sankčné mechanizmy pri tvorbe a pôsobení noriem pracovného práva</t>
  </si>
  <si>
    <t>VEGA 1/0198/17</t>
  </si>
  <si>
    <t>doc. JUDr. Erik Štenpien, PhD.</t>
  </si>
  <si>
    <t>Pôžička či úžera? Nútený výkon rozhodnutia – historickoprávne základy a problémy aplikačnej praxe</t>
  </si>
  <si>
    <t>VEGA 1/0846/17</t>
  </si>
  <si>
    <t>doc. JUDr. Karin Cakoci, PhD.</t>
  </si>
  <si>
    <t>Implementácia iniciatív v inštitúcií EÚ v oblasti priamych a nepriamych daní a ich rozpočtovo-právne dopady</t>
  </si>
  <si>
    <t>2017/2019</t>
  </si>
  <si>
    <t xml:space="preserve">VEGA 1/0917/16 </t>
  </si>
  <si>
    <t>doc. JUDr. Kristián Csach, PhD., LL.M.</t>
  </si>
  <si>
    <t>Atypické a faktické vzťahy v obchodnom práve</t>
  </si>
  <si>
    <t xml:space="preserve">VEGA 1/0709/16 </t>
  </si>
  <si>
    <t>prof. JUDr. Ján Klučka, CSc.</t>
  </si>
  <si>
    <t>Miesto a význam regionálnych súdnych orgánov v kontexte súčasného regionalizmu</t>
  </si>
  <si>
    <t xml:space="preserve">VEGA 1/0375/15 </t>
  </si>
  <si>
    <t>Prof. h.c. prof. JUDr. Vladimír Babčák, CSc.</t>
  </si>
  <si>
    <t>Daňové úniky a daňové podvody a právne možnosti ich predchádzania (inštitútmi daňového, obchodného a trestného práva)</t>
  </si>
  <si>
    <t>VEGA1/0652/15</t>
  </si>
  <si>
    <t>doc. Ing. Silvia Ručinská, PhD.</t>
  </si>
  <si>
    <t>Funkčný mestský región ako inovatívny prístup k integrovanému rozvoju územia v podmienkach Slovenskej republiky</t>
  </si>
  <si>
    <t>VEGA 1/0340/17</t>
  </si>
  <si>
    <t>prof. JUDr. Palúš Igor, CSc.</t>
  </si>
  <si>
    <t>Formy uskutočňovania obecnej samosprávy</t>
  </si>
  <si>
    <t>VEGA 1/0757/17</t>
  </si>
  <si>
    <t xml:space="preserve"> doc. PhDr. Ing. Konečný Stanislav,,PhD., MPA</t>
  </si>
  <si>
    <t>Verejná správa ako poskytovateľ verejných služieb sociálneho štátu – využitie zahraničných skúseností pre reformy v Slovenskej republike</t>
  </si>
  <si>
    <t>Hochschule Harz –
Hochschule für Angewandte Wissenschaften, Nemecko</t>
  </si>
  <si>
    <t>DAAD: 2015-1-DE01-KA203-002156</t>
  </si>
  <si>
    <t>doc. Ing. Silvia Ručinská, PhD.
PhDr. Miroslav Fečko, PhD.</t>
  </si>
  <si>
    <t>KoWiSt: Kompetenzaufbau für eine wirkungsorientierte
Steuerung in kleinen und mittleren Kommunen (verejná správa, manažment)</t>
  </si>
  <si>
    <t xml:space="preserve">MŠ SR  - APVV APVV-15-0234 </t>
  </si>
  <si>
    <t>Mgr. Adriana Jesenková, PhD.</t>
  </si>
  <si>
    <t>Sexuálna výchova v kontexte etiky starostlivosti.</t>
  </si>
  <si>
    <t xml:space="preserve">MŠ SR  - APVV APVV-15-0307 </t>
  </si>
  <si>
    <t>Prof. Dr. Rudolph Sock</t>
  </si>
  <si>
    <t>Anticipačné fonetické stratégie pre simultánne a konzekutívne tlmočenie</t>
  </si>
  <si>
    <t xml:space="preserve">MŠ SR  - APVV APVV-0786-12 </t>
  </si>
  <si>
    <t>Doc. Dr. Jörg Meier</t>
  </si>
  <si>
    <t>Kaschauer Zeitung (Košické noviny) ako odkaz kultúry a jazyka nemeckej menšiny na území východného Slovenska na prelome 19. a 20. stor.</t>
  </si>
  <si>
    <t xml:space="preserve">MŠ SR  - APVV APVV-15-0475 </t>
  </si>
  <si>
    <t>Mgr. Nikola Regináčová, PhD.</t>
  </si>
  <si>
    <t>Tendencie vývoja etnických vzťahov na Slovensku (komparatívny výskum národnostnej problematiky v rokoch 2004-2020) – (TESS2)</t>
  </si>
  <si>
    <t xml:space="preserve">MŠ SR  - APVV APVV-15-0492 </t>
  </si>
  <si>
    <t>prof. Ing. Július Zimmermann, CSc.</t>
  </si>
  <si>
    <t>Rečová audiometria v rómskom jazyku.</t>
  </si>
  <si>
    <t xml:space="preserve">MŠ SR  - APVV 14/0921 </t>
  </si>
  <si>
    <t>doc. PhDr. Margita Mesárošová, CSc.</t>
  </si>
  <si>
    <t>Starostlivosť o seba ako faktor vyrovnávanie sa s negatívnymi dôsledkami vykonávania pomáhajúcich profesií</t>
  </si>
  <si>
    <t xml:space="preserve">MŠ SR  - APVV APVV-15-0273 </t>
  </si>
  <si>
    <t>doc. PhDr. Ján Ferjenčík, CSc.</t>
  </si>
  <si>
    <t>Experimentálne overovanie programov na stimuláciu exekutívnych funkcií sloboprospievajúceho žiaka (na konci 1. stupňa školskej dochádzky) - kognitívny stimulačný potenciál matematiky a slovenského jazyka</t>
  </si>
  <si>
    <t xml:space="preserve">MŠ SR  - APVV APVV-15-0662 </t>
  </si>
  <si>
    <t>prof. PhDr. Oľga Orosová, CSc.</t>
  </si>
  <si>
    <t>Psychologický mechanizmus zmien rizikového správania školákov a vysokoškolákov. Rizikové správanie a emigračné, migračné zámery.</t>
  </si>
  <si>
    <t xml:space="preserve">MŠ SR  - APVV 14/0706 </t>
  </si>
  <si>
    <t>prof. PhDr. Vladimír Leško, CSc.</t>
  </si>
  <si>
    <t>Heidegger, metafyzika a dejiny filozofie</t>
  </si>
  <si>
    <t xml:space="preserve">MŠ SR  - APVV
APVV-16-0035 
</t>
  </si>
  <si>
    <t>prof. PhDr. Pavel Stekauer, DrSc.</t>
  </si>
  <si>
    <t>Výskum mimojazykových faktorov tvorenia a interpretácie novžch pomenovaní</t>
  </si>
  <si>
    <t xml:space="preserve">MŠ SR  - APVV
APVV-16-0383 
</t>
  </si>
  <si>
    <t>doc. PaedDr. Martin Pekár, PhD.</t>
  </si>
  <si>
    <t>Komplexný pamäťový portál a historický atlas miest Slovenska (Bratislava a Košice)</t>
  </si>
  <si>
    <t xml:space="preserve">VEGA 1/0627/2015 J. Balegová </t>
  </si>
  <si>
    <t>doc. Mgr. Jana Balegová, PhD.</t>
  </si>
  <si>
    <t>Latinská humanistická literatúra na Slovensku v kontexte politickej propagandy</t>
  </si>
  <si>
    <t xml:space="preserve">VEGA 2/0190/15 </t>
  </si>
  <si>
    <t>PaedDr. Ingrid Puchalová, PhD.</t>
  </si>
  <si>
    <t>Diskurzívne podnety pre literárnu historiografiu: sondy do tvorby vybraných nemecky píšucich autoriek (od konca 18. storočia podnes)</t>
  </si>
  <si>
    <t xml:space="preserve">VEGA 1/0230/15 </t>
  </si>
  <si>
    <t>prof. PhDr. Eva Žiaková, CSc.</t>
  </si>
  <si>
    <t>Sociálne a osobnostné charakteristiky onkologických pacientov a pacientok ako jeden z najvýznamnejších faktorov socioterapie s touto skupinou klientov a klientok.</t>
  </si>
  <si>
    <t xml:space="preserve">VEGA 1/0273/16 </t>
  </si>
  <si>
    <t>doc. Mgr. Renáta Gregová, PhD.</t>
  </si>
  <si>
    <t>Komparatívny výskum dištinktívnych príznakov foném v slovenčine, v angličtine a v nemčine</t>
  </si>
  <si>
    <t xml:space="preserve">VEGA 1/0336/16 </t>
  </si>
  <si>
    <t>doc. Mgr. Slávka Tomaščíková, PhD.</t>
  </si>
  <si>
    <t>Post-mileniárna senzibilita v anglofónnych literatúrach, kultúrach a médiách</t>
  </si>
  <si>
    <t xml:space="preserve">VEGA 1/0212/15 </t>
  </si>
  <si>
    <t>prof. PaedDr. Štefan Šutaj, DrSc.</t>
  </si>
  <si>
    <t>Miesta pamäti Košíc II. (ľudia a dejiny)</t>
  </si>
  <si>
    <t xml:space="preserve">VEGA 1/0736/15 </t>
  </si>
  <si>
    <t>prof. PhDr. Ján Gbúr, CSc.</t>
  </si>
  <si>
    <t>Metodologické prieniky do (re)interpretácie diel slovenskej a svetovej literatúry</t>
  </si>
  <si>
    <t xml:space="preserve">VEGA 1/0924/15 </t>
  </si>
  <si>
    <t>prof. PhDr. Ladislav Lovaš, CSc.</t>
  </si>
  <si>
    <t>Procesy sebaregulácie v dosahovaní distálnych cieľov</t>
  </si>
  <si>
    <t xml:space="preserve">VEGA 1/0713/15 </t>
  </si>
  <si>
    <t>Intrapersonálne a interpersonálne faktory zmien rizikového správania vysokoškolákov a emigračných zámerov vysokoškolákov.</t>
  </si>
  <si>
    <t xml:space="preserve">VEGA 1/0715/16 </t>
  </si>
  <si>
    <t>Doc. PhDr. Peter Nezník, CSc.</t>
  </si>
  <si>
    <t>Dostojevskij a Nietzsche v kontextoch česko-slovenskej a ruskej filozofie 19. a 20. storočia.</t>
  </si>
  <si>
    <t xml:space="preserve">VEGA 1/0963/16 </t>
  </si>
  <si>
    <t>PhDr. Katarína Mayerová, PhD.</t>
  </si>
  <si>
    <t>Slabé myslenie a postmetafyzická filozofia</t>
  </si>
  <si>
    <t xml:space="preserve">VEGA 1/0658/16 </t>
  </si>
  <si>
    <t>prof. PhDr. Marcela Gbúrová, CSc.</t>
  </si>
  <si>
    <t>Výskum sekundárneho analfabetizmu v Slovenskej republike (stav - kontexty - perspektívy)</t>
  </si>
  <si>
    <t xml:space="preserve">VEGA
1/0061/17 
</t>
  </si>
  <si>
    <t>doc. PhDr. František Šimon, CSc.</t>
  </si>
  <si>
    <t>Slovacia orientalis litterata. Latinská literatúra autorov spätých s východným Slovenskom</t>
  </si>
  <si>
    <t xml:space="preserve">VEGA
1/0002/17 
</t>
  </si>
  <si>
    <t>doc. PaedDr. Lívia Körtvélyessy, PhD.</t>
  </si>
  <si>
    <t>Derivačné siete v európskych jazykoch. Medzijazykový výskum</t>
  </si>
  <si>
    <t xml:space="preserve">VEGA
1/0184/17 
</t>
  </si>
  <si>
    <t>doc. ThDr. Peter Borza, PhD.</t>
  </si>
  <si>
    <t>Gréckokatolícka cirkev na okupovaných územiach Československa v rokoch 1938 – 1945</t>
  </si>
  <si>
    <t xml:space="preserve">VEGA
1/0254/17 
</t>
  </si>
  <si>
    <t>Stratégie prežitia holokaustu a mestské elity.</t>
  </si>
  <si>
    <t xml:space="preserve">VEGA
1/0407/17 
</t>
  </si>
  <si>
    <t>Slovenská poézia v anglických prekladoch</t>
  </si>
  <si>
    <t xml:space="preserve">VEGA
1/0623/17 
</t>
  </si>
  <si>
    <t>Mgr. Mária Bačíková, PhD.</t>
  </si>
  <si>
    <t>Analýza sociálno-osobnostných charakteristík dospievajúcich a indikátorov rizikového správania v kontexte rodinných procesov</t>
  </si>
  <si>
    <t xml:space="preserve">KEGA 006UK-4/2014 </t>
  </si>
  <si>
    <t>PhDr. ThDr. Marián Bednár, PhD.</t>
  </si>
  <si>
    <t>Ľudská dôstojnosť v kontexte smrti a umierania</t>
  </si>
  <si>
    <t>2014/16</t>
  </si>
  <si>
    <t>KEGA 009UPJŠ-4/2016</t>
  </si>
  <si>
    <t>Botanický slovník.</t>
  </si>
  <si>
    <t xml:space="preserve">KEGA 051UK-4/2016 </t>
  </si>
  <si>
    <t>Dr. rer. pol. Michaela Kováčová</t>
  </si>
  <si>
    <t>Prehĺbenie vyučovania kultúry a umenia v študijnom programe "nemecký jazyk a literatúra" prostredníctvom blended-learningu.</t>
  </si>
  <si>
    <t>KEGA 021UPJŠ-4/2016</t>
  </si>
  <si>
    <t>Modernizácia politologického vzdelávania na UPJŠ v Košiciach.</t>
  </si>
  <si>
    <t xml:space="preserve">KEGA
001UPJŠ-4/2017 
</t>
  </si>
  <si>
    <t>Vysokoškolské vzdelávanie pre udržateľnosť (hodnotové rámce, kompetencie a nástroje pre implementáciu udržateľnosti v edukačnej praxi)</t>
  </si>
  <si>
    <t xml:space="preserve">KEGA
010UPJŠ-4/2017 
</t>
  </si>
  <si>
    <t>Latinský jazyk pre študentov filozofickej fakulty</t>
  </si>
  <si>
    <t xml:space="preserve">KEGA
008UPJŠ-4/2017 
</t>
  </si>
  <si>
    <t>Veda bez bariér (Interdiscipinárne inšpirácie súčasnej literárnej vedy a jazykovedy v edukačnej praxi na VŠ)</t>
  </si>
  <si>
    <t xml:space="preserve">KEGA
022UPJŠ-4/2017 
</t>
  </si>
  <si>
    <t>Mgr. Markéta Andričíková, PhD.</t>
  </si>
  <si>
    <t>Jazyk a literatúra v súčasnom socio-kultúrnom a mediálnom kontexte</t>
  </si>
  <si>
    <t xml:space="preserve">KEGA
016UPJŠ-4/2017 
</t>
  </si>
  <si>
    <t>PhDr. Anna Janovská, PhD.</t>
  </si>
  <si>
    <t>Fidelita programu univerzálnej prevencie užívania návykových látok "Unplugged" v podmienkach slovenských základných škôl</t>
  </si>
  <si>
    <t xml:space="preserve">Iné granty zahraničné
BFN16-CLT-006
</t>
  </si>
  <si>
    <t xml:space="preserve">Urbánna pamäť: možnosti a limity komparatívneho výskumu
(Nórsky fond)
</t>
  </si>
  <si>
    <t>Iné granty zahraničné 691229</t>
  </si>
  <si>
    <t>Mgr. René Šebeňa, PhD.</t>
  </si>
  <si>
    <t xml:space="preserve">Adaptácia, učenie a tréning priestorového sluchu v zložitých prostrediach
(Horizont 2020 ALT)
</t>
  </si>
  <si>
    <t>Európska komisia H2020 (REA) Research Executive Agency</t>
  </si>
  <si>
    <t xml:space="preserve">Iné granty zahraničné 721933 </t>
  </si>
  <si>
    <t>Dejiny európskeho urbanizmu v 20. storočí, H2020</t>
  </si>
  <si>
    <t>Univerzitná knižnica</t>
  </si>
  <si>
    <t>Fond na podporu umenia</t>
  </si>
  <si>
    <t>17-513-02383</t>
  </si>
  <si>
    <t>PhDr. Daniela Džuganová</t>
  </si>
  <si>
    <t>Nákup študijnej literatúry do Univerzitnej knižnice UPJŠ v Košiciach</t>
  </si>
  <si>
    <t>UPJŠ (CCVaPP a Univerzitná knižnica aktivita 1)</t>
  </si>
  <si>
    <t>Rozvojový projekt MŠVVaŠ SR</t>
  </si>
  <si>
    <t>Rozvoj a skvalitnenie e-služieb a poradenstva na univerzite</t>
  </si>
  <si>
    <t>UPJŠ</t>
  </si>
  <si>
    <t>SAAIC</t>
  </si>
  <si>
    <t>2017-1-SK01-KA103-034961</t>
  </si>
  <si>
    <t>Mgr. Renáta Timková, PhD.</t>
  </si>
  <si>
    <t>Erasmus+ KA103 mobilita jednotlivcov s krajinami programu</t>
  </si>
  <si>
    <t>2016-1-SK01-KA103-000047</t>
  </si>
  <si>
    <t>2015-1-SK01-KA103-008669</t>
  </si>
  <si>
    <t>2017-1-SK01-KA107-035205</t>
  </si>
  <si>
    <t>Erasmus+ KA107 mobilita jednotlivcov s partnerskými krajinami</t>
  </si>
  <si>
    <t>2016-1-SK01-KA107-022383</t>
  </si>
  <si>
    <t>2016-2-SK01-KA107-034906</t>
  </si>
  <si>
    <t>2015-1-SK01-KA107-008773</t>
  </si>
  <si>
    <t>International Visegrad Fund</t>
  </si>
  <si>
    <t xml:space="preserve">Iné granty domáce V4aP_Pochivalov </t>
  </si>
  <si>
    <t>Medzinárodný vyšehradský fond_V4EaP Scholarship 51600237</t>
  </si>
  <si>
    <t>Iné granty domáceV4_21630257</t>
  </si>
  <si>
    <t>doc. RNDr. Jozef Uličný, CSc.</t>
  </si>
  <si>
    <t>Vývoj metodológií pre časovo rozlíšenú rentgenovskú spektroskopiu na ELI Beamlines (Extreme Light Infrastructure)</t>
  </si>
  <si>
    <t>Iné granty domáceV4EaP_Mashiko</t>
  </si>
  <si>
    <t>Dr.h.c. prof. RNDr. Alexander Feher, DrSc.</t>
  </si>
  <si>
    <t>Medzinárodný vyšehradský fond_V4EaP Scholarship 51602005</t>
  </si>
  <si>
    <t xml:space="preserve">Iné granty domáceV4EaP_Berkutova </t>
  </si>
  <si>
    <t>Medzinárodný Vyšehradský fond_V4EaP Scholarship 51501516</t>
  </si>
  <si>
    <t>Iné granty domáceV4aP_Bukrynov</t>
  </si>
  <si>
    <t>Medzinárodný vyšehradský fond_V4EaP Scholarship 51700995</t>
  </si>
  <si>
    <t>MŠ SR  - APVV mb SK-CN-2015-0026</t>
  </si>
  <si>
    <t>Analýza transkriptómu Hypericum spp. pre identifikáciu kandidátnych génov biosyntézy bioaktívnych látok</t>
  </si>
  <si>
    <t>MŠ SR  - APVV mb SK-CN-2015-0030</t>
  </si>
  <si>
    <t>RNDr. Alena Gessert, PhD.</t>
  </si>
  <si>
    <t>Porovnávacia štúdia kolobehu uhlíka a jeho rezerv v kontexte ekologickej obnovy krajiny v podmienkach subtropických oblastí Číny a miernych klimatických oblastí Slovenska</t>
  </si>
  <si>
    <t>MŠ SR  - APVV mb SK-AT-2015-0019</t>
  </si>
  <si>
    <t>Mgr. Jozef Kiseľák, PhD.</t>
  </si>
  <si>
    <t>Topologizácia závislostných a agregačných štruktúr a jej aplikácie</t>
  </si>
  <si>
    <t>UPJŠ FF</t>
  </si>
  <si>
    <t>UPJŠ FVS</t>
  </si>
  <si>
    <t>UPJŠ LF</t>
  </si>
  <si>
    <t>UPJŠ PF</t>
  </si>
  <si>
    <t>UPJŠ PrávF</t>
  </si>
  <si>
    <t>Univ. Prac.</t>
  </si>
  <si>
    <t>YZY            11</t>
  </si>
  <si>
    <t>YYY            10</t>
  </si>
  <si>
    <t>YXY            12</t>
  </si>
  <si>
    <t>YVY              7</t>
  </si>
  <si>
    <t>YXY            27</t>
  </si>
  <si>
    <t>YXY</t>
  </si>
  <si>
    <t>Jozef Puchala   (scenár)</t>
  </si>
  <si>
    <t>Svetové dedičstvo UNESCO na Slovensku (Karpatské bukové pralesy)</t>
  </si>
  <si>
    <t xml:space="preserve">RTVS </t>
  </si>
  <si>
    <t>Jozef Puchala    (scenár)</t>
  </si>
  <si>
    <t>Svetové dedičstvo UNESCO na Slovensku (Jaskyne Slovenského krasu)</t>
  </si>
  <si>
    <t>Svetové dedičstvo UNESCO na Slovensku (Vlkolínec)</t>
  </si>
  <si>
    <t>Svetové dedičstvo UNESCO na Slovensku (Spišský hrad)</t>
  </si>
  <si>
    <t>Svetové dedičstvo UNESCO na Slovensku (Levoča)</t>
  </si>
  <si>
    <t>Svetové dedičstvo UNESCO na Slovensku (Banská Štiavnica)</t>
  </si>
  <si>
    <t>YZY</t>
  </si>
  <si>
    <t>Ján Sabol         (réžia)</t>
  </si>
  <si>
    <t>Príbehy spod Karpát (Tri sestry)</t>
  </si>
  <si>
    <t>Príbehy spod Karpát (Čert a chrám)</t>
  </si>
  <si>
    <t>Príbehy spod Karpát (Čarovné husle)</t>
  </si>
  <si>
    <t>Príbehy spod Karpát (Ako vznikli Karpaty)</t>
  </si>
  <si>
    <t>Príbehy spod Karpát (Vianočný príbeh)</t>
  </si>
  <si>
    <t>Príbehy spod Karpát (Nevesta pre draka)</t>
  </si>
  <si>
    <t>Príbehy spod Karpát (Bylinkárka zo Spiša)</t>
  </si>
  <si>
    <t>Príbehy spod Karpát (Čarodejník z Vinného)</t>
  </si>
  <si>
    <t>Príbehy spod Karpát (Rožňavské hodiny)</t>
  </si>
  <si>
    <t>Príbehy spod Karpát (Srdce ako zvon)</t>
  </si>
  <si>
    <t>YYY</t>
  </si>
  <si>
    <t>Ján Sabol        (scenár)</t>
  </si>
  <si>
    <t>Ján Sabol       (námet)</t>
  </si>
  <si>
    <t>Svetové dedičstvo UNESCO na Slovensku (Drevené kostoly Karpatského oblúka)</t>
  </si>
  <si>
    <t>Ján Sabol      (námet)</t>
  </si>
  <si>
    <t>YVY</t>
  </si>
  <si>
    <t>Ján Sabol        (réžia)</t>
  </si>
  <si>
    <t>Lekárska</t>
  </si>
  <si>
    <t>Filozofická</t>
  </si>
  <si>
    <t>Prírodovedecká</t>
  </si>
  <si>
    <t>Právnická</t>
  </si>
  <si>
    <t>Rektorát</t>
  </si>
  <si>
    <t>Verejnej správy</t>
  </si>
  <si>
    <t>Spolu v roku 2016</t>
  </si>
  <si>
    <t>Podiel v % 2016</t>
  </si>
  <si>
    <t>Mgr. Mikuláš Jančura, PhD.</t>
  </si>
  <si>
    <t>Univerzita Pavla Jozefa Šafárika v Košiciach</t>
  </si>
  <si>
    <t>Tabuľka č. 6: Prehľad akademických mobilít - študenti v akademickom roku 2016/2017 a porovnanie s akademickým rokom 2015/2016</t>
  </si>
  <si>
    <t>Fyzický počet vyslaných študentov</t>
  </si>
  <si>
    <t>Počet osobomesiacov vyslaných študentov</t>
  </si>
  <si>
    <t>Fyzický počet prijatých študentov</t>
  </si>
  <si>
    <t>Počet osobomesiacov, prijatých študentov</t>
  </si>
  <si>
    <t xml:space="preserve">Rozdiel v 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</si>
</sst>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00"/>
    <numFmt numFmtId="166" formatCode="0.000"/>
  </numFmts>
  <fonts count="40" x14ac:knownFonts="1">
    <font>
      <sz val="12"/>
      <name val="Times New Roman"/>
      <charset val="238"/>
    </font>
    <font>
      <b/>
      <sz val="12"/>
      <name val="Times New Roman"/>
      <family val="1"/>
      <charset val="238"/>
    </font>
    <font>
      <sz val="8"/>
      <name val="Times New Roman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name val="Times New Roman"/>
      <family val="1"/>
    </font>
    <font>
      <sz val="11.5"/>
      <name val="Times New Roman"/>
      <family val="1"/>
      <charset val="238"/>
    </font>
    <font>
      <sz val="48"/>
      <name val="Times New Roman"/>
      <family val="1"/>
      <charset val="238"/>
    </font>
    <font>
      <sz val="12"/>
      <name val="Times New Roman"/>
      <charset val="238"/>
    </font>
    <font>
      <b/>
      <sz val="11.5"/>
      <name val="Times New Roman"/>
      <family val="1"/>
      <charset val="238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6"/>
      <name val="Calibri"/>
      <family val="2"/>
      <charset val="238"/>
    </font>
    <font>
      <sz val="11"/>
      <name val="Times New Roman"/>
      <family val="1"/>
      <charset val="238"/>
    </font>
    <font>
      <sz val="36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name val="Times New Roman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scheme val="minor"/>
    </font>
    <font>
      <sz val="10"/>
      <name val="arial"/>
    </font>
    <font>
      <b/>
      <sz val="10"/>
      <name val="Arial"/>
      <family val="2"/>
      <charset val="238"/>
    </font>
    <font>
      <sz val="12"/>
      <color rgb="FFFF0000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2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3" fillId="0" borderId="0" applyFont="0" applyFill="0" applyBorder="0" applyAlignment="0" applyProtection="0"/>
    <xf numFmtId="0" fontId="21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8" fillId="0" borderId="0"/>
    <xf numFmtId="0" fontId="30" fillId="0" borderId="0"/>
    <xf numFmtId="0" fontId="6" fillId="0" borderId="0"/>
  </cellStyleXfs>
  <cellXfs count="59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4" xfId="0" applyBorder="1" applyAlignment="1">
      <alignment horizontal="center"/>
    </xf>
    <xf numFmtId="0" fontId="0" fillId="0" borderId="1" xfId="0" applyBorder="1" applyAlignment="1"/>
    <xf numFmtId="0" fontId="6" fillId="0" borderId="1" xfId="0" applyFont="1" applyBorder="1"/>
    <xf numFmtId="0" fontId="0" fillId="0" borderId="0" xfId="0" applyBorder="1" applyAlignment="1"/>
    <xf numFmtId="0" fontId="6" fillId="0" borderId="0" xfId="0" applyFont="1"/>
    <xf numFmtId="0" fontId="0" fillId="0" borderId="0" xfId="0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/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4" xfId="0" applyFont="1" applyBorder="1"/>
    <xf numFmtId="0" fontId="0" fillId="0" borderId="7" xfId="0" applyBorder="1"/>
    <xf numFmtId="0" fontId="0" fillId="0" borderId="8" xfId="0" applyBorder="1"/>
    <xf numFmtId="0" fontId="9" fillId="0" borderId="0" xfId="0" applyFont="1" applyBorder="1" applyAlignment="1">
      <alignment wrapText="1"/>
    </xf>
    <xf numFmtId="0" fontId="0" fillId="0" borderId="1" xfId="0" applyFill="1" applyBorder="1" applyAlignment="1"/>
    <xf numFmtId="0" fontId="6" fillId="0" borderId="0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9" xfId="0" applyBorder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1" xfId="0" applyFill="1" applyBorder="1"/>
    <xf numFmtId="0" fontId="6" fillId="0" borderId="1" xfId="0" applyFont="1" applyBorder="1" applyAlignment="1">
      <alignment horizontal="center"/>
    </xf>
    <xf numFmtId="0" fontId="0" fillId="0" borderId="11" xfId="0" applyBorder="1"/>
    <xf numFmtId="0" fontId="9" fillId="0" borderId="0" xfId="0" applyFont="1" applyAlignment="1">
      <alignment vertical="center" wrapText="1"/>
    </xf>
    <xf numFmtId="0" fontId="1" fillId="0" borderId="0" xfId="0" applyFont="1" applyBorder="1"/>
    <xf numFmtId="0" fontId="11" fillId="2" borderId="1" xfId="0" applyFont="1" applyFill="1" applyBorder="1"/>
    <xf numFmtId="0" fontId="0" fillId="2" borderId="1" xfId="0" applyFill="1" applyBorder="1"/>
    <xf numFmtId="0" fontId="6" fillId="0" borderId="4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/>
    <xf numFmtId="0" fontId="6" fillId="0" borderId="1" xfId="0" applyFont="1" applyFill="1" applyBorder="1"/>
    <xf numFmtId="0" fontId="0" fillId="0" borderId="7" xfId="0" applyFill="1" applyBorder="1"/>
    <xf numFmtId="0" fontId="6" fillId="0" borderId="4" xfId="0" applyFont="1" applyFill="1" applyBorder="1"/>
    <xf numFmtId="0" fontId="0" fillId="0" borderId="8" xfId="0" applyFill="1" applyBorder="1"/>
    <xf numFmtId="0" fontId="6" fillId="0" borderId="0" xfId="0" applyFont="1" applyFill="1" applyBorder="1"/>
    <xf numFmtId="0" fontId="0" fillId="0" borderId="0" xfId="0" applyFill="1" applyAlignment="1">
      <alignment wrapText="1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/>
    <xf numFmtId="0" fontId="0" fillId="0" borderId="4" xfId="0" applyFill="1" applyBorder="1"/>
    <xf numFmtId="0" fontId="6" fillId="2" borderId="1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6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Border="1"/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/>
    <xf numFmtId="0" fontId="0" fillId="0" borderId="14" xfId="0" applyBorder="1"/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/>
    <xf numFmtId="0" fontId="6" fillId="0" borderId="16" xfId="0" applyFont="1" applyBorder="1"/>
    <xf numFmtId="0" fontId="0" fillId="0" borderId="4" xfId="0" applyFill="1" applyBorder="1" applyAlignment="1"/>
    <xf numFmtId="0" fontId="0" fillId="0" borderId="14" xfId="0" applyFill="1" applyBorder="1"/>
    <xf numFmtId="0" fontId="6" fillId="0" borderId="14" xfId="0" applyFont="1" applyFill="1" applyBorder="1" applyAlignment="1">
      <alignment horizontal="center" vertical="center"/>
    </xf>
    <xf numFmtId="0" fontId="0" fillId="0" borderId="15" xfId="0" applyFill="1" applyBorder="1"/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/>
    <xf numFmtId="0" fontId="6" fillId="0" borderId="16" xfId="0" applyFont="1" applyFill="1" applyBorder="1"/>
    <xf numFmtId="0" fontId="0" fillId="0" borderId="32" xfId="0" applyBorder="1"/>
    <xf numFmtId="0" fontId="0" fillId="0" borderId="4" xfId="0" applyFill="1" applyBorder="1" applyAlignment="1">
      <alignment wrapText="1"/>
    </xf>
    <xf numFmtId="0" fontId="0" fillId="0" borderId="13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/>
    <xf numFmtId="0" fontId="1" fillId="0" borderId="3" xfId="0" applyFont="1" applyBorder="1" applyAlignment="1">
      <alignment horizontal="left"/>
    </xf>
    <xf numFmtId="0" fontId="6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164" fontId="11" fillId="2" borderId="4" xfId="0" applyNumberFormat="1" applyFont="1" applyFill="1" applyBorder="1"/>
    <xf numFmtId="164" fontId="11" fillId="2" borderId="1" xfId="0" applyNumberFormat="1" applyFont="1" applyFill="1" applyBorder="1"/>
    <xf numFmtId="164" fontId="0" fillId="2" borderId="4" xfId="0" applyNumberFormat="1" applyFill="1" applyBorder="1"/>
    <xf numFmtId="164" fontId="0" fillId="2" borderId="1" xfId="0" applyNumberFormat="1" applyFill="1" applyBorder="1"/>
    <xf numFmtId="0" fontId="6" fillId="2" borderId="3" xfId="0" applyFont="1" applyFill="1" applyBorder="1"/>
    <xf numFmtId="0" fontId="0" fillId="2" borderId="3" xfId="0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0" fillId="2" borderId="1" xfId="0" applyFill="1" applyBorder="1" applyAlignment="1"/>
    <xf numFmtId="0" fontId="6" fillId="2" borderId="1" xfId="0" applyFont="1" applyFill="1" applyBorder="1" applyAlignment="1"/>
    <xf numFmtId="164" fontId="0" fillId="2" borderId="1" xfId="0" applyNumberFormat="1" applyFill="1" applyBorder="1" applyAlignment="1"/>
    <xf numFmtId="0" fontId="0" fillId="2" borderId="4" xfId="0" applyFill="1" applyBorder="1" applyAlignment="1">
      <alignment horizontal="center"/>
    </xf>
    <xf numFmtId="0" fontId="6" fillId="2" borderId="3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0" borderId="0" xfId="0" applyFont="1" applyFill="1"/>
    <xf numFmtId="0" fontId="0" fillId="0" borderId="35" xfId="0" applyBorder="1"/>
    <xf numFmtId="0" fontId="0" fillId="0" borderId="3" xfId="0" applyBorder="1" applyAlignment="1">
      <alignment horizontal="center" vertical="center" wrapText="1"/>
    </xf>
    <xf numFmtId="0" fontId="0" fillId="0" borderId="17" xfId="0" applyBorder="1"/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8" fillId="0" borderId="0" xfId="0" applyFont="1" applyFill="1"/>
    <xf numFmtId="0" fontId="18" fillId="0" borderId="0" xfId="0" applyFont="1"/>
    <xf numFmtId="0" fontId="0" fillId="0" borderId="0" xfId="0" applyAlignment="1">
      <alignment vertical="top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19" fillId="0" borderId="0" xfId="0" applyFont="1"/>
    <xf numFmtId="0" fontId="19" fillId="0" borderId="0" xfId="0" applyFont="1" applyAlignment="1">
      <alignment vertical="top" wrapText="1"/>
    </xf>
    <xf numFmtId="3" fontId="20" fillId="0" borderId="0" xfId="0" applyNumberFormat="1" applyFont="1" applyFill="1" applyBorder="1" applyAlignment="1">
      <alignment vertical="top" wrapText="1"/>
    </xf>
    <xf numFmtId="0" fontId="19" fillId="0" borderId="0" xfId="0" applyFont="1" applyBorder="1" applyAlignment="1">
      <alignment vertical="top"/>
    </xf>
    <xf numFmtId="3" fontId="20" fillId="0" borderId="0" xfId="2" applyNumberFormat="1" applyFont="1" applyFill="1" applyBorder="1" applyAlignment="1">
      <alignment vertical="top" wrapText="1"/>
    </xf>
    <xf numFmtId="3" fontId="22" fillId="0" borderId="0" xfId="2" applyNumberFormat="1" applyFont="1" applyFill="1" applyBorder="1" applyAlignment="1">
      <alignment vertical="center" wrapText="1"/>
    </xf>
    <xf numFmtId="3" fontId="20" fillId="0" borderId="0" xfId="2" applyNumberFormat="1" applyFont="1" applyBorder="1" applyAlignment="1">
      <alignment vertical="top" wrapText="1"/>
    </xf>
    <xf numFmtId="3" fontId="20" fillId="0" borderId="0" xfId="2" applyNumberFormat="1" applyFont="1" applyBorder="1" applyAlignment="1">
      <alignment vertical="center" wrapText="1"/>
    </xf>
    <xf numFmtId="3" fontId="20" fillId="0" borderId="0" xfId="3" applyNumberFormat="1" applyFont="1" applyFill="1" applyBorder="1" applyAlignment="1">
      <alignment vertical="center" wrapText="1"/>
    </xf>
    <xf numFmtId="3" fontId="20" fillId="0" borderId="0" xfId="4" applyNumberFormat="1" applyFont="1" applyFill="1" applyBorder="1" applyAlignment="1">
      <alignment vertical="center" wrapText="1"/>
    </xf>
    <xf numFmtId="3" fontId="20" fillId="0" borderId="0" xfId="5" applyNumberFormat="1" applyFont="1" applyFill="1" applyBorder="1" applyAlignment="1">
      <alignment vertical="center" wrapText="1"/>
    </xf>
    <xf numFmtId="0" fontId="19" fillId="0" borderId="0" xfId="0" applyFont="1" applyBorder="1" applyAlignment="1"/>
    <xf numFmtId="0" fontId="8" fillId="0" borderId="0" xfId="0" applyFont="1" applyAlignment="1">
      <alignment vertical="center"/>
    </xf>
    <xf numFmtId="0" fontId="19" fillId="0" borderId="0" xfId="0" applyFont="1" applyBorder="1" applyAlignment="1">
      <alignment vertical="top" wrapText="1"/>
    </xf>
    <xf numFmtId="3" fontId="20" fillId="0" borderId="0" xfId="3" applyNumberFormat="1" applyFont="1" applyFill="1" applyBorder="1" applyAlignment="1">
      <alignment vertical="top" wrapText="1"/>
    </xf>
    <xf numFmtId="3" fontId="20" fillId="0" borderId="0" xfId="4" applyNumberFormat="1" applyFont="1" applyFill="1" applyBorder="1" applyAlignment="1">
      <alignment vertical="top" wrapText="1"/>
    </xf>
    <xf numFmtId="3" fontId="20" fillId="0" borderId="0" xfId="5" applyNumberFormat="1" applyFont="1" applyFill="1" applyBorder="1" applyAlignment="1">
      <alignment vertical="top" wrapText="1"/>
    </xf>
    <xf numFmtId="0" fontId="25" fillId="0" borderId="0" xfId="0" applyFont="1" applyAlignment="1">
      <alignment vertical="top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top"/>
    </xf>
    <xf numFmtId="0" fontId="0" fillId="0" borderId="0" xfId="0" applyAlignment="1">
      <alignment vertical="center" wrapText="1"/>
    </xf>
    <xf numFmtId="0" fontId="0" fillId="2" borderId="13" xfId="0" applyFill="1" applyBorder="1"/>
    <xf numFmtId="0" fontId="0" fillId="2" borderId="31" xfId="0" applyFill="1" applyBorder="1"/>
    <xf numFmtId="0" fontId="0" fillId="0" borderId="1" xfId="0" applyBorder="1" applyAlignment="1">
      <alignment wrapText="1"/>
    </xf>
    <xf numFmtId="0" fontId="0" fillId="2" borderId="50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4" xfId="0" applyFill="1" applyBorder="1"/>
    <xf numFmtId="0" fontId="0" fillId="2" borderId="11" xfId="0" applyFill="1" applyBorder="1"/>
    <xf numFmtId="0" fontId="0" fillId="2" borderId="39" xfId="0" applyFill="1" applyBorder="1"/>
    <xf numFmtId="164" fontId="0" fillId="2" borderId="13" xfId="0" applyNumberFormat="1" applyFill="1" applyBorder="1"/>
    <xf numFmtId="164" fontId="0" fillId="2" borderId="31" xfId="0" applyNumberFormat="1" applyFill="1" applyBorder="1"/>
    <xf numFmtId="0" fontId="0" fillId="2" borderId="10" xfId="0" applyFill="1" applyBorder="1"/>
    <xf numFmtId="164" fontId="0" fillId="2" borderId="12" xfId="0" applyNumberFormat="1" applyFill="1" applyBorder="1"/>
    <xf numFmtId="0" fontId="0" fillId="0" borderId="46" xfId="0" applyFill="1" applyBorder="1" applyAlignment="1">
      <alignment wrapText="1"/>
    </xf>
    <xf numFmtId="0" fontId="0" fillId="0" borderId="47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0" xfId="0" applyFill="1" applyBorder="1" applyAlignment="1">
      <alignment wrapText="1"/>
    </xf>
    <xf numFmtId="0" fontId="0" fillId="0" borderId="33" xfId="0" applyFill="1" applyBorder="1"/>
    <xf numFmtId="0" fontId="0" fillId="0" borderId="40" xfId="0" applyFill="1" applyBorder="1"/>
    <xf numFmtId="0" fontId="0" fillId="0" borderId="48" xfId="0" applyFill="1" applyBorder="1" applyAlignment="1">
      <alignment wrapText="1"/>
    </xf>
    <xf numFmtId="0" fontId="0" fillId="0" borderId="42" xfId="0" applyFill="1" applyBorder="1" applyAlignment="1">
      <alignment wrapText="1"/>
    </xf>
    <xf numFmtId="0" fontId="0" fillId="0" borderId="42" xfId="0" applyFill="1" applyBorder="1"/>
    <xf numFmtId="0" fontId="0" fillId="0" borderId="49" xfId="0" applyFill="1" applyBorder="1"/>
    <xf numFmtId="0" fontId="0" fillId="0" borderId="34" xfId="0" applyFill="1" applyBorder="1"/>
    <xf numFmtId="0" fontId="0" fillId="0" borderId="3" xfId="0" applyFill="1" applyBorder="1"/>
    <xf numFmtId="0" fontId="0" fillId="0" borderId="37" xfId="0" applyFill="1" applyBorder="1"/>
    <xf numFmtId="0" fontId="0" fillId="2" borderId="38" xfId="0" applyFill="1" applyBorder="1" applyAlignment="1">
      <alignment horizontal="center"/>
    </xf>
    <xf numFmtId="0" fontId="0" fillId="0" borderId="12" xfId="0" applyFill="1" applyBorder="1"/>
    <xf numFmtId="0" fontId="0" fillId="0" borderId="13" xfId="0" applyFill="1" applyBorder="1"/>
    <xf numFmtId="0" fontId="0" fillId="0" borderId="31" xfId="0" applyFill="1" applyBorder="1"/>
    <xf numFmtId="0" fontId="0" fillId="2" borderId="41" xfId="0" applyFill="1" applyBorder="1"/>
    <xf numFmtId="0" fontId="6" fillId="2" borderId="43" xfId="0" applyFont="1" applyFill="1" applyBorder="1" applyAlignment="1">
      <alignment horizontal="left" vertical="center"/>
    </xf>
    <xf numFmtId="0" fontId="0" fillId="0" borderId="33" xfId="0" applyBorder="1" applyAlignment="1">
      <alignment horizontal="center"/>
    </xf>
    <xf numFmtId="0" fontId="0" fillId="2" borderId="40" xfId="0" applyFill="1" applyBorder="1"/>
    <xf numFmtId="0" fontId="6" fillId="0" borderId="33" xfId="0" applyFont="1" applyBorder="1" applyAlignment="1">
      <alignment horizontal="center"/>
    </xf>
    <xf numFmtId="0" fontId="0" fillId="2" borderId="47" xfId="0" applyFill="1" applyBorder="1"/>
    <xf numFmtId="0" fontId="0" fillId="2" borderId="37" xfId="0" applyFill="1" applyBorder="1"/>
    <xf numFmtId="0" fontId="0" fillId="2" borderId="11" xfId="0" applyFill="1" applyBorder="1" applyAlignment="1">
      <alignment horizontal="center"/>
    </xf>
    <xf numFmtId="0" fontId="6" fillId="2" borderId="34" xfId="0" applyFont="1" applyFill="1" applyBorder="1" applyAlignment="1">
      <alignment vertical="center" wrapText="1"/>
    </xf>
    <xf numFmtId="0" fontId="17" fillId="0" borderId="13" xfId="0" applyFont="1" applyBorder="1" applyAlignment="1">
      <alignment vertical="center"/>
    </xf>
    <xf numFmtId="0" fontId="17" fillId="0" borderId="31" xfId="0" applyFont="1" applyBorder="1" applyAlignment="1">
      <alignment vertical="center"/>
    </xf>
    <xf numFmtId="0" fontId="0" fillId="2" borderId="13" xfId="0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3" fillId="0" borderId="0" xfId="0" applyFont="1"/>
    <xf numFmtId="0" fontId="23" fillId="0" borderId="0" xfId="0" applyFont="1" applyAlignment="1">
      <alignment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2" borderId="33" xfId="0" applyFont="1" applyFill="1" applyBorder="1" applyAlignment="1">
      <alignment horizontal="left"/>
    </xf>
    <xf numFmtId="0" fontId="23" fillId="2" borderId="1" xfId="0" applyFont="1" applyFill="1" applyBorder="1"/>
    <xf numFmtId="0" fontId="23" fillId="2" borderId="54" xfId="0" applyFont="1" applyFill="1" applyBorder="1"/>
    <xf numFmtId="0" fontId="23" fillId="2" borderId="52" xfId="0" applyFont="1" applyFill="1" applyBorder="1"/>
    <xf numFmtId="0" fontId="23" fillId="2" borderId="1" xfId="1" applyNumberFormat="1" applyFont="1" applyFill="1" applyBorder="1"/>
    <xf numFmtId="164" fontId="23" fillId="2" borderId="1" xfId="0" applyNumberFormat="1" applyFont="1" applyFill="1" applyBorder="1"/>
    <xf numFmtId="164" fontId="23" fillId="2" borderId="54" xfId="0" applyNumberFormat="1" applyFont="1" applyFill="1" applyBorder="1"/>
    <xf numFmtId="0" fontId="23" fillId="0" borderId="33" xfId="0" applyFont="1" applyFill="1" applyBorder="1" applyAlignment="1">
      <alignment horizontal="left" wrapText="1"/>
    </xf>
    <xf numFmtId="0" fontId="23" fillId="0" borderId="33" xfId="0" applyFont="1" applyBorder="1" applyAlignment="1">
      <alignment horizontal="left" wrapText="1"/>
    </xf>
    <xf numFmtId="0" fontId="23" fillId="2" borderId="33" xfId="0" applyFont="1" applyFill="1" applyBorder="1" applyAlignment="1">
      <alignment horizontal="left" wrapText="1"/>
    </xf>
    <xf numFmtId="0" fontId="23" fillId="2" borderId="3" xfId="0" applyFont="1" applyFill="1" applyBorder="1"/>
    <xf numFmtId="0" fontId="23" fillId="2" borderId="37" xfId="0" applyFont="1" applyFill="1" applyBorder="1"/>
    <xf numFmtId="0" fontId="23" fillId="2" borderId="34" xfId="0" applyFont="1" applyFill="1" applyBorder="1"/>
    <xf numFmtId="0" fontId="23" fillId="2" borderId="27" xfId="0" applyFont="1" applyFill="1" applyBorder="1" applyAlignment="1">
      <alignment horizontal="left" wrapText="1"/>
    </xf>
    <xf numFmtId="164" fontId="23" fillId="2" borderId="13" xfId="1" applyNumberFormat="1" applyFont="1" applyFill="1" applyBorder="1"/>
    <xf numFmtId="164" fontId="23" fillId="2" borderId="31" xfId="1" applyNumberFormat="1" applyFont="1" applyFill="1" applyBorder="1"/>
    <xf numFmtId="164" fontId="23" fillId="2" borderId="51" xfId="1" applyNumberFormat="1" applyFont="1" applyFill="1" applyBorder="1"/>
    <xf numFmtId="0" fontId="23" fillId="0" borderId="0" xfId="0" applyFont="1" applyAlignment="1">
      <alignment horizontal="left"/>
    </xf>
    <xf numFmtId="164" fontId="23" fillId="2" borderId="42" xfId="0" applyNumberFormat="1" applyFont="1" applyFill="1" applyBorder="1"/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2" borderId="8" xfId="0" applyFont="1" applyFill="1" applyBorder="1"/>
    <xf numFmtId="164" fontId="23" fillId="2" borderId="8" xfId="0" applyNumberFormat="1" applyFont="1" applyFill="1" applyBorder="1"/>
    <xf numFmtId="0" fontId="23" fillId="2" borderId="17" xfId="0" applyFont="1" applyFill="1" applyBorder="1"/>
    <xf numFmtId="164" fontId="23" fillId="2" borderId="53" xfId="1" applyNumberFormat="1" applyFont="1" applyFill="1" applyBorder="1"/>
    <xf numFmtId="0" fontId="23" fillId="2" borderId="41" xfId="0" applyFont="1" applyFill="1" applyBorder="1" applyAlignment="1">
      <alignment horizontal="center" vertical="center" wrapText="1"/>
    </xf>
    <xf numFmtId="0" fontId="23" fillId="2" borderId="48" xfId="0" applyFont="1" applyFill="1" applyBorder="1" applyAlignment="1">
      <alignment horizontal="center" vertical="center" wrapText="1"/>
    </xf>
    <xf numFmtId="0" fontId="23" fillId="2" borderId="49" xfId="0" applyFont="1" applyFill="1" applyBorder="1"/>
    <xf numFmtId="164" fontId="23" fillId="2" borderId="43" xfId="1" applyNumberFormat="1" applyFont="1" applyFill="1" applyBorder="1"/>
    <xf numFmtId="0" fontId="8" fillId="0" borderId="0" xfId="0" applyFont="1" applyFill="1" applyBorder="1" applyAlignment="1">
      <alignment wrapText="1"/>
    </xf>
    <xf numFmtId="0" fontId="6" fillId="2" borderId="10" xfId="0" applyFont="1" applyFill="1" applyBorder="1" applyAlignment="1">
      <alignment vertical="center" wrapText="1"/>
    </xf>
    <xf numFmtId="0" fontId="6" fillId="2" borderId="33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0" borderId="46" xfId="0" applyFont="1" applyBorder="1" applyAlignment="1">
      <alignment horizontal="center"/>
    </xf>
    <xf numFmtId="3" fontId="29" fillId="3" borderId="1" xfId="0" applyNumberFormat="1" applyFont="1" applyFill="1" applyBorder="1" applyAlignment="1">
      <alignment vertical="center"/>
    </xf>
    <xf numFmtId="0" fontId="1" fillId="2" borderId="1" xfId="0" applyFont="1" applyFill="1" applyBorder="1"/>
    <xf numFmtId="0" fontId="6" fillId="2" borderId="3" xfId="0" applyFont="1" applyFill="1" applyBorder="1" applyAlignment="1"/>
    <xf numFmtId="0" fontId="1" fillId="2" borderId="3" xfId="0" applyFont="1" applyFill="1" applyBorder="1"/>
    <xf numFmtId="0" fontId="0" fillId="2" borderId="11" xfId="0" applyFill="1" applyBorder="1" applyAlignment="1"/>
    <xf numFmtId="0" fontId="0" fillId="2" borderId="13" xfId="0" applyFill="1" applyBorder="1" applyAlignment="1"/>
    <xf numFmtId="0" fontId="0" fillId="2" borderId="15" xfId="0" applyFill="1" applyBorder="1" applyAlignment="1"/>
    <xf numFmtId="0" fontId="7" fillId="2" borderId="15" xfId="0" applyFont="1" applyFill="1" applyBorder="1"/>
    <xf numFmtId="0" fontId="6" fillId="0" borderId="13" xfId="0" applyFont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3" fontId="23" fillId="3" borderId="1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7" xfId="0" applyFont="1" applyFill="1" applyBorder="1" applyAlignment="1">
      <alignment vertical="center"/>
    </xf>
    <xf numFmtId="0" fontId="6" fillId="0" borderId="33" xfId="0" applyFont="1" applyBorder="1"/>
    <xf numFmtId="0" fontId="6" fillId="0" borderId="1" xfId="0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40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37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center"/>
    </xf>
    <xf numFmtId="0" fontId="6" fillId="2" borderId="11" xfId="0" applyFont="1" applyFill="1" applyBorder="1" applyAlignment="1">
      <alignment vertical="center"/>
    </xf>
    <xf numFmtId="0" fontId="6" fillId="2" borderId="39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0" fillId="0" borderId="0" xfId="0" applyAlignment="1">
      <alignment vertical="center"/>
    </xf>
    <xf numFmtId="3" fontId="29" fillId="3" borderId="1" xfId="0" applyNumberFormat="1" applyFont="1" applyFill="1" applyBorder="1" applyAlignment="1">
      <alignment horizontal="right"/>
    </xf>
    <xf numFmtId="4" fontId="29" fillId="3" borderId="1" xfId="0" applyNumberFormat="1" applyFont="1" applyFill="1" applyBorder="1" applyAlignment="1">
      <alignment horizontal="right"/>
    </xf>
    <xf numFmtId="3" fontId="29" fillId="3" borderId="1" xfId="8" applyNumberFormat="1" applyFont="1" applyFill="1" applyBorder="1" applyAlignment="1">
      <alignment horizontal="right"/>
    </xf>
    <xf numFmtId="4" fontId="29" fillId="3" borderId="1" xfId="8" applyNumberFormat="1" applyFont="1" applyFill="1" applyBorder="1" applyAlignment="1">
      <alignment horizontal="right"/>
    </xf>
    <xf numFmtId="3" fontId="31" fillId="3" borderId="1" xfId="0" applyNumberFormat="1" applyFont="1" applyFill="1" applyBorder="1" applyAlignment="1">
      <alignment horizontal="right"/>
    </xf>
    <xf numFmtId="4" fontId="31" fillId="3" borderId="1" xfId="0" applyNumberFormat="1" applyFont="1" applyFill="1" applyBorder="1" applyAlignment="1">
      <alignment horizontal="right"/>
    </xf>
    <xf numFmtId="3" fontId="32" fillId="4" borderId="1" xfId="0" applyNumberFormat="1" applyFont="1" applyFill="1" applyBorder="1" applyAlignment="1">
      <alignment vertical="center" wrapText="1"/>
    </xf>
    <xf numFmtId="3" fontId="32" fillId="3" borderId="1" xfId="0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3" xfId="0" applyFill="1" applyBorder="1" applyAlignment="1">
      <alignment vertical="center"/>
    </xf>
    <xf numFmtId="49" fontId="29" fillId="3" borderId="1" xfId="0" applyNumberFormat="1" applyFont="1" applyFill="1" applyBorder="1" applyAlignment="1">
      <alignment horizontal="left"/>
    </xf>
    <xf numFmtId="0" fontId="1" fillId="0" borderId="0" xfId="9" applyFont="1" applyAlignment="1">
      <alignment horizontal="center"/>
    </xf>
    <xf numFmtId="0" fontId="6" fillId="0" borderId="0" xfId="9" applyAlignment="1">
      <alignment horizontal="center"/>
    </xf>
    <xf numFmtId="0" fontId="6" fillId="0" borderId="14" xfId="9" applyFont="1" applyBorder="1" applyAlignment="1">
      <alignment horizontal="center" vertical="center" wrapText="1"/>
    </xf>
    <xf numFmtId="0" fontId="6" fillId="0" borderId="15" xfId="9" applyFont="1" applyBorder="1" applyAlignment="1">
      <alignment horizontal="center" vertical="center" wrapText="1"/>
    </xf>
    <xf numFmtId="0" fontId="6" fillId="0" borderId="16" xfId="9" applyFont="1" applyBorder="1" applyAlignment="1">
      <alignment horizontal="center" vertical="center" wrapText="1"/>
    </xf>
    <xf numFmtId="0" fontId="33" fillId="0" borderId="0" xfId="9" applyFont="1" applyFill="1" applyBorder="1" applyAlignment="1">
      <alignment horizontal="center"/>
    </xf>
    <xf numFmtId="0" fontId="6" fillId="0" borderId="55" xfId="9" applyFont="1" applyBorder="1" applyAlignment="1">
      <alignment horizontal="center" vertical="center" wrapText="1"/>
    </xf>
    <xf numFmtId="0" fontId="6" fillId="0" borderId="5" xfId="9" applyFont="1" applyBorder="1" applyAlignment="1">
      <alignment horizontal="center" vertical="center" wrapText="1"/>
    </xf>
    <xf numFmtId="0" fontId="6" fillId="0" borderId="35" xfId="9" applyFont="1" applyBorder="1" applyAlignment="1">
      <alignment horizontal="center" vertical="center" wrapText="1"/>
    </xf>
    <xf numFmtId="0" fontId="6" fillId="0" borderId="0" xfId="9" applyFont="1" applyFill="1" applyBorder="1" applyAlignment="1">
      <alignment horizontal="center" vertical="center" wrapText="1"/>
    </xf>
    <xf numFmtId="0" fontId="33" fillId="0" borderId="0" xfId="0" applyFont="1"/>
    <xf numFmtId="0" fontId="6" fillId="0" borderId="5" xfId="9" applyBorder="1" applyAlignment="1">
      <alignment horizontal="center"/>
    </xf>
    <xf numFmtId="0" fontId="6" fillId="0" borderId="35" xfId="9" applyBorder="1" applyAlignment="1">
      <alignment horizontal="center"/>
    </xf>
    <xf numFmtId="0" fontId="6" fillId="0" borderId="4" xfId="9" applyBorder="1" applyAlignment="1">
      <alignment horizontal="center"/>
    </xf>
    <xf numFmtId="0" fontId="6" fillId="0" borderId="7" xfId="9" applyBorder="1" applyAlignment="1">
      <alignment horizontal="center"/>
    </xf>
    <xf numFmtId="0" fontId="6" fillId="0" borderId="6" xfId="9" applyFont="1" applyFill="1" applyBorder="1" applyAlignment="1">
      <alignment horizontal="center" vertical="center" wrapText="1"/>
    </xf>
    <xf numFmtId="0" fontId="6" fillId="0" borderId="0" xfId="9" applyFont="1" applyAlignment="1">
      <alignment horizontal="center"/>
    </xf>
    <xf numFmtId="0" fontId="1" fillId="0" borderId="0" xfId="9" applyFont="1" applyBorder="1" applyAlignment="1">
      <alignment horizontal="center"/>
    </xf>
    <xf numFmtId="0" fontId="6" fillId="0" borderId="0" xfId="9" applyFont="1" applyBorder="1" applyAlignment="1">
      <alignment horizontal="center"/>
    </xf>
    <xf numFmtId="0" fontId="6" fillId="0" borderId="24" xfId="9" applyFont="1" applyBorder="1" applyAlignment="1">
      <alignment horizontal="center"/>
    </xf>
    <xf numFmtId="0" fontId="6" fillId="0" borderId="5" xfId="9" applyFont="1" applyBorder="1" applyAlignment="1">
      <alignment horizontal="center"/>
    </xf>
    <xf numFmtId="0" fontId="6" fillId="0" borderId="4" xfId="9" applyFont="1" applyBorder="1" applyAlignment="1">
      <alignment horizontal="center"/>
    </xf>
    <xf numFmtId="0" fontId="28" fillId="0" borderId="1" xfId="0" applyFont="1" applyBorder="1" applyAlignment="1">
      <alignment wrapText="1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28" fillId="0" borderId="1" xfId="0" applyFont="1" applyBorder="1"/>
    <xf numFmtId="14" fontId="0" fillId="0" borderId="8" xfId="0" applyNumberFormat="1" applyBorder="1"/>
    <xf numFmtId="0" fontId="6" fillId="0" borderId="4" xfId="0" applyFont="1" applyFill="1" applyBorder="1" applyAlignment="1">
      <alignment vertical="center"/>
    </xf>
    <xf numFmtId="0" fontId="18" fillId="0" borderId="11" xfId="0" applyFont="1" applyFill="1" applyBorder="1"/>
    <xf numFmtId="0" fontId="18" fillId="0" borderId="1" xfId="0" applyFont="1" applyFill="1" applyBorder="1"/>
    <xf numFmtId="0" fontId="18" fillId="0" borderId="13" xfId="0" applyFont="1" applyFill="1" applyBorder="1"/>
    <xf numFmtId="0" fontId="18" fillId="0" borderId="4" xfId="0" applyFont="1" applyFill="1" applyBorder="1"/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36" fillId="0" borderId="4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/>
    </xf>
    <xf numFmtId="0" fontId="3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3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36" fillId="0" borderId="15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37" fillId="0" borderId="1" xfId="0" applyFont="1" applyFill="1" applyBorder="1" applyAlignment="1">
      <alignment horizontal="left" wrapText="1"/>
    </xf>
    <xf numFmtId="0" fontId="37" fillId="0" borderId="1" xfId="0" applyFont="1" applyFill="1" applyBorder="1" applyAlignment="1">
      <alignment wrapText="1"/>
    </xf>
    <xf numFmtId="0" fontId="18" fillId="0" borderId="4" xfId="0" applyFont="1" applyFill="1" applyBorder="1" applyAlignment="1">
      <alignment horizontal="center"/>
    </xf>
    <xf numFmtId="3" fontId="18" fillId="0" borderId="4" xfId="0" applyNumberFormat="1" applyFont="1" applyFill="1" applyBorder="1"/>
    <xf numFmtId="165" fontId="18" fillId="0" borderId="4" xfId="0" applyNumberFormat="1" applyFont="1" applyFill="1" applyBorder="1" applyAlignment="1">
      <alignment horizontal="right"/>
    </xf>
    <xf numFmtId="0" fontId="35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horizontal="center"/>
    </xf>
    <xf numFmtId="3" fontId="18" fillId="0" borderId="1" xfId="0" applyNumberFormat="1" applyFont="1" applyFill="1" applyBorder="1"/>
    <xf numFmtId="0" fontId="35" fillId="0" borderId="3" xfId="0" applyFont="1" applyFill="1" applyBorder="1" applyAlignment="1">
      <alignment wrapText="1"/>
    </xf>
    <xf numFmtId="0" fontId="37" fillId="0" borderId="3" xfId="0" applyFont="1" applyFill="1" applyBorder="1" applyAlignment="1">
      <alignment horizontal="left" wrapText="1"/>
    </xf>
    <xf numFmtId="0" fontId="37" fillId="0" borderId="3" xfId="0" applyFont="1" applyFill="1" applyBorder="1" applyAlignment="1">
      <alignment wrapText="1"/>
    </xf>
    <xf numFmtId="0" fontId="18" fillId="0" borderId="3" xfId="0" applyFont="1" applyFill="1" applyBorder="1" applyAlignment="1">
      <alignment horizontal="center"/>
    </xf>
    <xf numFmtId="3" fontId="18" fillId="0" borderId="3" xfId="0" applyNumberFormat="1" applyFont="1" applyFill="1" applyBorder="1"/>
    <xf numFmtId="0" fontId="18" fillId="0" borderId="13" xfId="0" applyFont="1" applyFill="1" applyBorder="1" applyAlignment="1">
      <alignment wrapText="1"/>
    </xf>
    <xf numFmtId="0" fontId="37" fillId="0" borderId="13" xfId="0" applyFont="1" applyFill="1" applyBorder="1" applyAlignment="1">
      <alignment horizontal="left" wrapText="1"/>
    </xf>
    <xf numFmtId="0" fontId="37" fillId="0" borderId="13" xfId="0" applyFont="1" applyFill="1" applyBorder="1" applyAlignment="1">
      <alignment wrapText="1"/>
    </xf>
    <xf numFmtId="0" fontId="18" fillId="0" borderId="13" xfId="0" applyFont="1" applyFill="1" applyBorder="1" applyAlignment="1">
      <alignment horizontal="center"/>
    </xf>
    <xf numFmtId="3" fontId="18" fillId="0" borderId="13" xfId="0" applyNumberFormat="1" applyFont="1" applyFill="1" applyBorder="1"/>
    <xf numFmtId="49" fontId="37" fillId="0" borderId="4" xfId="0" applyNumberFormat="1" applyFont="1" applyFill="1" applyBorder="1" applyAlignment="1">
      <alignment horizontal="left" vertical="center" wrapText="1"/>
    </xf>
    <xf numFmtId="49" fontId="37" fillId="0" borderId="4" xfId="0" applyNumberFormat="1" applyFont="1" applyFill="1" applyBorder="1" applyAlignment="1">
      <alignment vertical="center" wrapText="1"/>
    </xf>
    <xf numFmtId="49" fontId="37" fillId="0" borderId="1" xfId="0" applyNumberFormat="1" applyFont="1" applyFill="1" applyBorder="1" applyAlignment="1">
      <alignment horizontal="left" vertical="center" wrapText="1"/>
    </xf>
    <xf numFmtId="49" fontId="37" fillId="0" borderId="1" xfId="0" applyNumberFormat="1" applyFont="1" applyFill="1" applyBorder="1" applyAlignment="1">
      <alignment vertical="center" wrapText="1"/>
    </xf>
    <xf numFmtId="49" fontId="37" fillId="0" borderId="3" xfId="0" applyNumberFormat="1" applyFont="1" applyFill="1" applyBorder="1" applyAlignment="1">
      <alignment horizontal="left" vertical="center" wrapText="1"/>
    </xf>
    <xf numFmtId="49" fontId="37" fillId="0" borderId="3" xfId="0" applyNumberFormat="1" applyFont="1" applyFill="1" applyBorder="1" applyAlignment="1">
      <alignment vertical="center" wrapText="1"/>
    </xf>
    <xf numFmtId="0" fontId="18" fillId="0" borderId="1" xfId="0" applyFont="1" applyFill="1" applyBorder="1" applyAlignment="1">
      <alignment wrapText="1"/>
    </xf>
    <xf numFmtId="3" fontId="37" fillId="0" borderId="1" xfId="0" applyNumberFormat="1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3" xfId="0" applyFont="1" applyFill="1" applyBorder="1"/>
    <xf numFmtId="0" fontId="18" fillId="0" borderId="3" xfId="0" applyFont="1" applyFill="1" applyBorder="1" applyAlignment="1">
      <alignment wrapText="1"/>
    </xf>
    <xf numFmtId="3" fontId="37" fillId="0" borderId="3" xfId="0" applyNumberFormat="1" applyFont="1" applyFill="1" applyBorder="1" applyAlignment="1">
      <alignment horizontal="right" vertical="center" wrapText="1"/>
    </xf>
    <xf numFmtId="49" fontId="37" fillId="0" borderId="11" xfId="0" applyNumberFormat="1" applyFont="1" applyFill="1" applyBorder="1" applyAlignment="1">
      <alignment horizontal="left" vertical="center" wrapText="1"/>
    </xf>
    <xf numFmtId="49" fontId="37" fillId="0" borderId="11" xfId="0" applyNumberFormat="1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center"/>
    </xf>
    <xf numFmtId="3" fontId="18" fillId="0" borderId="39" xfId="0" applyNumberFormat="1" applyFont="1" applyFill="1" applyBorder="1"/>
    <xf numFmtId="0" fontId="18" fillId="0" borderId="32" xfId="0" applyFont="1" applyFill="1" applyBorder="1"/>
    <xf numFmtId="3" fontId="18" fillId="0" borderId="40" xfId="0" applyNumberFormat="1" applyFont="1" applyFill="1" applyBorder="1"/>
    <xf numFmtId="3" fontId="18" fillId="0" borderId="37" xfId="0" applyNumberFormat="1" applyFont="1" applyFill="1" applyBorder="1"/>
    <xf numFmtId="0" fontId="37" fillId="0" borderId="11" xfId="0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49" fontId="37" fillId="0" borderId="13" xfId="0" applyNumberFormat="1" applyFont="1" applyFill="1" applyBorder="1" applyAlignment="1">
      <alignment horizontal="left" vertical="center" wrapText="1"/>
    </xf>
    <xf numFmtId="0" fontId="18" fillId="0" borderId="31" xfId="0" applyFont="1" applyFill="1" applyBorder="1"/>
    <xf numFmtId="3" fontId="37" fillId="0" borderId="1" xfId="0" applyNumberFormat="1" applyFont="1" applyFill="1" applyBorder="1" applyAlignment="1">
      <alignment horizontal="right" wrapText="1"/>
    </xf>
    <xf numFmtId="0" fontId="17" fillId="0" borderId="55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wrapText="1"/>
    </xf>
    <xf numFmtId="3" fontId="18" fillId="0" borderId="1" xfId="0" applyNumberFormat="1" applyFont="1" applyBorder="1" applyAlignment="1">
      <alignment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38" fillId="0" borderId="1" xfId="0" applyFont="1" applyBorder="1"/>
    <xf numFmtId="0" fontId="38" fillId="0" borderId="1" xfId="0" applyFont="1" applyBorder="1" applyAlignment="1">
      <alignment wrapText="1"/>
    </xf>
    <xf numFmtId="14" fontId="38" fillId="0" borderId="1" xfId="0" applyNumberFormat="1" applyFont="1" applyBorder="1" applyAlignment="1">
      <alignment horizontal="left"/>
    </xf>
    <xf numFmtId="14" fontId="38" fillId="0" borderId="1" xfId="0" applyNumberFormat="1" applyFont="1" applyBorder="1" applyAlignment="1">
      <alignment horizontal="left" vertical="top"/>
    </xf>
    <xf numFmtId="0" fontId="38" fillId="0" borderId="1" xfId="0" applyFont="1" applyBorder="1" applyAlignment="1">
      <alignment horizontal="center" vertical="center"/>
    </xf>
    <xf numFmtId="0" fontId="0" fillId="0" borderId="46" xfId="0" applyFill="1" applyBorder="1" applyAlignment="1">
      <alignment horizontal="right" wrapText="1"/>
    </xf>
    <xf numFmtId="0" fontId="0" fillId="0" borderId="32" xfId="0" applyFill="1" applyBorder="1" applyAlignment="1">
      <alignment horizontal="right" wrapText="1"/>
    </xf>
    <xf numFmtId="0" fontId="0" fillId="0" borderId="4" xfId="0" applyFill="1" applyBorder="1" applyAlignment="1">
      <alignment horizontal="right" vertical="center" wrapText="1"/>
    </xf>
    <xf numFmtId="0" fontId="0" fillId="0" borderId="47" xfId="0" applyFill="1" applyBorder="1" applyAlignment="1">
      <alignment horizontal="right" vertical="center" wrapText="1"/>
    </xf>
    <xf numFmtId="0" fontId="0" fillId="0" borderId="4" xfId="0" applyFill="1" applyBorder="1" applyAlignment="1">
      <alignment horizontal="right" wrapText="1"/>
    </xf>
    <xf numFmtId="166" fontId="23" fillId="0" borderId="1" xfId="1" applyNumberFormat="1" applyFont="1" applyFill="1" applyBorder="1"/>
    <xf numFmtId="166" fontId="23" fillId="0" borderId="1" xfId="0" applyNumberFormat="1" applyFont="1" applyFill="1" applyBorder="1"/>
    <xf numFmtId="166" fontId="23" fillId="0" borderId="8" xfId="0" applyNumberFormat="1" applyFont="1" applyFill="1" applyBorder="1"/>
    <xf numFmtId="166" fontId="23" fillId="0" borderId="42" xfId="0" applyNumberFormat="1" applyFont="1" applyFill="1" applyBorder="1"/>
    <xf numFmtId="166" fontId="23" fillId="0" borderId="33" xfId="0" applyNumberFormat="1" applyFont="1" applyFill="1" applyBorder="1"/>
    <xf numFmtId="166" fontId="23" fillId="0" borderId="40" xfId="0" applyNumberFormat="1" applyFont="1" applyFill="1" applyBorder="1"/>
    <xf numFmtId="166" fontId="23" fillId="0" borderId="1" xfId="0" applyNumberFormat="1" applyFont="1" applyBorder="1"/>
    <xf numFmtId="166" fontId="23" fillId="0" borderId="8" xfId="0" applyNumberFormat="1" applyFont="1" applyBorder="1"/>
    <xf numFmtId="166" fontId="23" fillId="0" borderId="42" xfId="0" applyNumberFormat="1" applyFont="1" applyBorder="1"/>
    <xf numFmtId="166" fontId="23" fillId="0" borderId="33" xfId="0" applyNumberFormat="1" applyFont="1" applyBorder="1"/>
    <xf numFmtId="166" fontId="23" fillId="0" borderId="40" xfId="0" applyNumberFormat="1" applyFont="1" applyBorder="1"/>
    <xf numFmtId="49" fontId="37" fillId="4" borderId="3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42" xfId="0" applyBorder="1"/>
    <xf numFmtId="0" fontId="0" fillId="0" borderId="33" xfId="0" applyBorder="1"/>
    <xf numFmtId="0" fontId="0" fillId="0" borderId="40" xfId="0" applyBorder="1"/>
    <xf numFmtId="0" fontId="0" fillId="0" borderId="49" xfId="0" applyBorder="1"/>
    <xf numFmtId="0" fontId="0" fillId="0" borderId="34" xfId="0" applyBorder="1"/>
    <xf numFmtId="0" fontId="0" fillId="0" borderId="3" xfId="0" applyBorder="1"/>
    <xf numFmtId="0" fontId="0" fillId="0" borderId="37" xfId="0" applyBorder="1"/>
    <xf numFmtId="0" fontId="0" fillId="2" borderId="38" xfId="0" applyFill="1" applyBorder="1"/>
    <xf numFmtId="0" fontId="0" fillId="0" borderId="46" xfId="0" applyBorder="1"/>
    <xf numFmtId="0" fontId="0" fillId="0" borderId="47" xfId="0" applyBorder="1"/>
    <xf numFmtId="0" fontId="6" fillId="2" borderId="38" xfId="0" applyFont="1" applyFill="1" applyBorder="1"/>
    <xf numFmtId="0" fontId="6" fillId="2" borderId="56" xfId="0" applyFont="1" applyFill="1" applyBorder="1" applyAlignment="1"/>
    <xf numFmtId="0" fontId="6" fillId="2" borderId="51" xfId="0" applyFont="1" applyFill="1" applyBorder="1"/>
    <xf numFmtId="0" fontId="24" fillId="0" borderId="0" xfId="0" applyFont="1" applyAlignment="1">
      <alignment horizontal="left" wrapText="1"/>
    </xf>
    <xf numFmtId="0" fontId="39" fillId="0" borderId="0" xfId="0" applyFont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25" fillId="0" borderId="0" xfId="0" applyFont="1" applyAlignment="1">
      <alignment horizontal="left" vertical="top" wrapText="1"/>
    </xf>
    <xf numFmtId="3" fontId="26" fillId="0" borderId="0" xfId="2" applyNumberFormat="1" applyFont="1" applyBorder="1" applyAlignment="1">
      <alignment vertical="top" wrapText="1"/>
    </xf>
    <xf numFmtId="3" fontId="26" fillId="0" borderId="0" xfId="3" applyNumberFormat="1" applyFont="1" applyFill="1" applyBorder="1" applyAlignment="1">
      <alignment vertical="top" wrapText="1"/>
    </xf>
    <xf numFmtId="3" fontId="26" fillId="0" borderId="0" xfId="4" applyNumberFormat="1" applyFont="1" applyFill="1" applyBorder="1" applyAlignment="1">
      <alignment vertical="top" wrapText="1"/>
    </xf>
    <xf numFmtId="0" fontId="25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 wrapText="1"/>
    </xf>
    <xf numFmtId="0" fontId="25" fillId="0" borderId="0" xfId="0" applyFont="1" applyBorder="1" applyAlignment="1">
      <alignment vertical="top"/>
    </xf>
    <xf numFmtId="3" fontId="26" fillId="0" borderId="0" xfId="5" applyNumberFormat="1" applyFont="1" applyFill="1" applyBorder="1" applyAlignment="1">
      <alignment vertical="top" wrapText="1"/>
    </xf>
    <xf numFmtId="0" fontId="19" fillId="0" borderId="0" xfId="0" applyFont="1" applyAlignment="1">
      <alignment horizontal="left" vertical="top"/>
    </xf>
    <xf numFmtId="0" fontId="25" fillId="0" borderId="0" xfId="0" applyFont="1" applyBorder="1" applyAlignment="1">
      <alignment horizontal="left" vertical="top" wrapText="1"/>
    </xf>
    <xf numFmtId="3" fontId="26" fillId="0" borderId="0" xfId="0" applyNumberFormat="1" applyFont="1" applyFill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3" fontId="26" fillId="0" borderId="0" xfId="2" applyNumberFormat="1" applyFont="1" applyFill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0" xfId="0" applyFont="1" applyFill="1" applyBorder="1" applyAlignment="1">
      <alignment vertical="center" wrapText="1"/>
    </xf>
    <xf numFmtId="0" fontId="6" fillId="2" borderId="33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3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8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/>
    <xf numFmtId="0" fontId="8" fillId="0" borderId="0" xfId="0" applyFont="1" applyAlignment="1">
      <alignment horizontal="center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9" fillId="0" borderId="0" xfId="0" applyFont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6" fillId="0" borderId="44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8" fillId="0" borderId="0" xfId="9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17" fillId="0" borderId="36" xfId="0" applyFont="1" applyFill="1" applyBorder="1" applyAlignment="1">
      <alignment horizontal="center" wrapText="1"/>
    </xf>
    <xf numFmtId="0" fontId="6" fillId="0" borderId="33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40" xfId="0" applyFont="1" applyBorder="1" applyAlignment="1">
      <alignment wrapText="1"/>
    </xf>
    <xf numFmtId="0" fontId="6" fillId="0" borderId="33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</cellXfs>
  <cellStyles count="10">
    <cellStyle name="Normálna" xfId="0" builtinId="0"/>
    <cellStyle name="Normálna 2" xfId="7"/>
    <cellStyle name="Normálna 3" xfId="6"/>
    <cellStyle name="Normálne 2" xfId="8"/>
    <cellStyle name="Normálne 3" xfId="9"/>
    <cellStyle name="normálne_Databazy_VVŠ_2006_ severská" xfId="3"/>
    <cellStyle name="normálne_OVT - Tab_16az23_sprava_VVS_2004" xfId="2"/>
    <cellStyle name="normálne_Viest 2" xfId="4"/>
    <cellStyle name="normálne_Výročná_správa_o_VŠ_2005_financie_databazy_po_kontrole_OFVŠ_PM" xfId="5"/>
    <cellStyle name="Percentá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4" workbookViewId="0">
      <selection activeCell="D11" sqref="D11"/>
    </sheetView>
  </sheetViews>
  <sheetFormatPr defaultRowHeight="15.75" x14ac:dyDescent="0.25"/>
  <sheetData>
    <row r="1" spans="1:9" ht="120.75" customHeight="1" x14ac:dyDescent="0.25">
      <c r="A1" s="478" t="s">
        <v>224</v>
      </c>
      <c r="B1" s="478"/>
      <c r="C1" s="478"/>
      <c r="D1" s="478"/>
      <c r="E1" s="478"/>
      <c r="F1" s="478"/>
      <c r="G1" s="478"/>
      <c r="H1" s="478"/>
      <c r="I1" s="478"/>
    </row>
    <row r="2" spans="1:9" ht="61.5" customHeight="1" x14ac:dyDescent="0.25">
      <c r="A2" s="478"/>
      <c r="B2" s="478"/>
      <c r="C2" s="478"/>
      <c r="D2" s="478"/>
      <c r="E2" s="478"/>
      <c r="F2" s="478"/>
      <c r="G2" s="478"/>
      <c r="H2" s="478"/>
      <c r="I2" s="478"/>
    </row>
    <row r="3" spans="1:9" ht="61.5" customHeight="1" x14ac:dyDescent="0.25">
      <c r="A3" s="478"/>
      <c r="B3" s="478"/>
      <c r="C3" s="478"/>
      <c r="D3" s="478"/>
      <c r="E3" s="478"/>
      <c r="F3" s="478"/>
      <c r="G3" s="478"/>
      <c r="H3" s="478"/>
      <c r="I3" s="478"/>
    </row>
    <row r="4" spans="1:9" ht="61.5" customHeight="1" x14ac:dyDescent="0.25"/>
    <row r="5" spans="1:9" ht="45.75" x14ac:dyDescent="0.65">
      <c r="A5" s="476" t="s">
        <v>195</v>
      </c>
      <c r="B5" s="476"/>
      <c r="C5" s="476"/>
      <c r="D5" s="476"/>
      <c r="E5" s="476"/>
      <c r="F5" s="476"/>
      <c r="G5" s="476"/>
      <c r="H5" s="476"/>
      <c r="I5" s="476"/>
    </row>
    <row r="6" spans="1:9" ht="26.25" x14ac:dyDescent="0.4">
      <c r="A6" s="477" t="s">
        <v>1360</v>
      </c>
      <c r="B6" s="477"/>
      <c r="C6" s="477"/>
      <c r="D6" s="477"/>
      <c r="E6" s="477"/>
      <c r="F6" s="477"/>
      <c r="G6" s="477"/>
      <c r="H6" s="477"/>
      <c r="I6" s="477"/>
    </row>
  </sheetData>
  <mergeCells count="3">
    <mergeCell ref="A5:I5"/>
    <mergeCell ref="A6:I6"/>
    <mergeCell ref="A1:I3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"/>
  <sheetViews>
    <sheetView topLeftCell="A58" workbookViewId="0">
      <selection activeCell="L10" sqref="L10"/>
    </sheetView>
  </sheetViews>
  <sheetFormatPr defaultRowHeight="15.75" x14ac:dyDescent="0.25"/>
  <cols>
    <col min="1" max="1" width="12.375" customWidth="1"/>
    <col min="2" max="2" width="11.125" customWidth="1"/>
    <col min="7" max="7" width="6.25" customWidth="1"/>
    <col min="8" max="8" width="5.75" customWidth="1"/>
    <col min="9" max="9" width="5.875" customWidth="1"/>
  </cols>
  <sheetData>
    <row r="1" spans="1:10" ht="67.5" customHeight="1" x14ac:dyDescent="0.25">
      <c r="A1" s="528" t="s">
        <v>253</v>
      </c>
      <c r="B1" s="528"/>
      <c r="C1" s="528"/>
      <c r="D1" s="528"/>
      <c r="E1" s="528"/>
      <c r="F1" s="528"/>
      <c r="G1" s="528"/>
      <c r="H1" s="528"/>
      <c r="I1" s="528"/>
      <c r="J1" s="50"/>
    </row>
    <row r="2" spans="1:10" s="7" customFormat="1" ht="26.25" customHeight="1" thickBot="1" x14ac:dyDescent="0.3">
      <c r="A2" s="58"/>
      <c r="B2" s="100"/>
      <c r="C2" s="542" t="s">
        <v>138</v>
      </c>
      <c r="D2" s="543"/>
      <c r="E2" s="543"/>
      <c r="F2" s="543"/>
      <c r="G2" s="543"/>
      <c r="H2" s="543"/>
      <c r="I2" s="544"/>
      <c r="J2" s="46"/>
    </row>
    <row r="3" spans="1:10" s="7" customFormat="1" ht="48" thickBot="1" x14ac:dyDescent="0.3">
      <c r="A3" s="101" t="s">
        <v>68</v>
      </c>
      <c r="B3" s="81" t="s">
        <v>137</v>
      </c>
      <c r="C3" s="81" t="s">
        <v>69</v>
      </c>
      <c r="D3" s="81" t="s">
        <v>254</v>
      </c>
      <c r="E3" s="81" t="s">
        <v>221</v>
      </c>
      <c r="F3" s="81" t="s">
        <v>216</v>
      </c>
      <c r="G3" s="81" t="s">
        <v>214</v>
      </c>
      <c r="H3" s="81" t="s">
        <v>194</v>
      </c>
      <c r="I3" s="81" t="s">
        <v>180</v>
      </c>
    </row>
    <row r="4" spans="1:10" s="7" customFormat="1" x14ac:dyDescent="0.25">
      <c r="A4" s="311" t="s">
        <v>29</v>
      </c>
      <c r="B4" s="311" t="s">
        <v>298</v>
      </c>
      <c r="C4" s="311" t="s">
        <v>299</v>
      </c>
      <c r="D4" s="301">
        <v>14.29</v>
      </c>
      <c r="E4" s="301">
        <v>12.5</v>
      </c>
      <c r="F4" s="301">
        <v>50</v>
      </c>
      <c r="G4" s="301">
        <v>57.14</v>
      </c>
      <c r="H4" s="301">
        <v>33.33</v>
      </c>
      <c r="I4" s="301">
        <v>50</v>
      </c>
    </row>
    <row r="5" spans="1:10" s="7" customFormat="1" x14ac:dyDescent="0.25">
      <c r="A5" s="311" t="s">
        <v>29</v>
      </c>
      <c r="B5" s="311" t="s">
        <v>300</v>
      </c>
      <c r="C5" s="311" t="s">
        <v>299</v>
      </c>
      <c r="D5" s="301">
        <v>0</v>
      </c>
      <c r="E5" s="301">
        <v>75</v>
      </c>
      <c r="F5" s="301">
        <v>83.33</v>
      </c>
      <c r="G5" s="301">
        <v>75</v>
      </c>
      <c r="H5" s="301">
        <v>85.71</v>
      </c>
      <c r="I5" s="301">
        <v>84.62</v>
      </c>
    </row>
    <row r="6" spans="1:10" s="7" customFormat="1" x14ac:dyDescent="0.25">
      <c r="A6" s="311" t="s">
        <v>29</v>
      </c>
      <c r="B6" s="311" t="s">
        <v>301</v>
      </c>
      <c r="C6" s="311" t="s">
        <v>299</v>
      </c>
      <c r="D6" s="301">
        <v>0</v>
      </c>
      <c r="E6" s="301">
        <v>0</v>
      </c>
      <c r="F6" s="301">
        <v>0</v>
      </c>
      <c r="G6" s="301">
        <v>75</v>
      </c>
      <c r="H6" s="301">
        <v>100</v>
      </c>
      <c r="I6" s="301">
        <v>50</v>
      </c>
    </row>
    <row r="7" spans="1:10" s="7" customFormat="1" x14ac:dyDescent="0.25">
      <c r="A7" s="311" t="s">
        <v>29</v>
      </c>
      <c r="B7" s="311" t="s">
        <v>301</v>
      </c>
      <c r="C7" s="311" t="s">
        <v>302</v>
      </c>
      <c r="D7" s="301">
        <v>0</v>
      </c>
      <c r="E7" s="301">
        <v>0</v>
      </c>
      <c r="F7" s="301">
        <v>0</v>
      </c>
      <c r="G7" s="301">
        <v>0</v>
      </c>
      <c r="H7" s="301">
        <v>0</v>
      </c>
      <c r="I7" s="301">
        <v>40</v>
      </c>
    </row>
    <row r="8" spans="1:10" s="7" customFormat="1" x14ac:dyDescent="0.25">
      <c r="A8" s="311" t="s">
        <v>38</v>
      </c>
      <c r="B8" s="311" t="s">
        <v>301</v>
      </c>
      <c r="C8" s="311" t="s">
        <v>299</v>
      </c>
      <c r="D8" s="301">
        <v>0</v>
      </c>
      <c r="E8" s="301">
        <v>0</v>
      </c>
      <c r="F8" s="301">
        <v>0</v>
      </c>
      <c r="G8" s="301">
        <v>66.67</v>
      </c>
      <c r="H8" s="301">
        <v>0</v>
      </c>
      <c r="I8" s="301">
        <v>100</v>
      </c>
    </row>
    <row r="9" spans="1:10" s="7" customFormat="1" x14ac:dyDescent="0.25">
      <c r="A9" s="311" t="s">
        <v>38</v>
      </c>
      <c r="B9" s="311" t="s">
        <v>301</v>
      </c>
      <c r="C9" s="311" t="s">
        <v>302</v>
      </c>
      <c r="D9" s="301">
        <v>0</v>
      </c>
      <c r="E9" s="301">
        <v>0</v>
      </c>
      <c r="F9" s="301">
        <v>0</v>
      </c>
      <c r="G9" s="301">
        <v>0</v>
      </c>
      <c r="H9" s="301">
        <v>0</v>
      </c>
      <c r="I9" s="301">
        <v>100</v>
      </c>
    </row>
    <row r="10" spans="1:10" s="7" customFormat="1" x14ac:dyDescent="0.25">
      <c r="A10" s="311" t="s">
        <v>21</v>
      </c>
      <c r="B10" s="311" t="s">
        <v>298</v>
      </c>
      <c r="C10" s="311" t="s">
        <v>299</v>
      </c>
      <c r="D10" s="301">
        <v>0</v>
      </c>
      <c r="E10" s="301">
        <v>10.71</v>
      </c>
      <c r="F10" s="301">
        <v>37.5</v>
      </c>
      <c r="G10" s="301">
        <v>30.65</v>
      </c>
      <c r="H10" s="301">
        <v>37.1</v>
      </c>
      <c r="I10" s="301">
        <v>20</v>
      </c>
    </row>
    <row r="11" spans="1:10" s="7" customFormat="1" x14ac:dyDescent="0.25">
      <c r="A11" s="311" t="s">
        <v>21</v>
      </c>
      <c r="B11" s="311" t="s">
        <v>298</v>
      </c>
      <c r="C11" s="311" t="s">
        <v>299</v>
      </c>
      <c r="D11" s="301">
        <v>0</v>
      </c>
      <c r="E11" s="301">
        <v>0</v>
      </c>
      <c r="F11" s="301">
        <v>42.86</v>
      </c>
      <c r="G11" s="301">
        <v>23.08</v>
      </c>
      <c r="H11" s="301">
        <v>8.33</v>
      </c>
      <c r="I11" s="301">
        <v>0</v>
      </c>
    </row>
    <row r="12" spans="1:10" s="7" customFormat="1" x14ac:dyDescent="0.25">
      <c r="A12" s="311" t="s">
        <v>21</v>
      </c>
      <c r="B12" s="311" t="s">
        <v>298</v>
      </c>
      <c r="C12" s="311" t="s">
        <v>299</v>
      </c>
      <c r="D12" s="301">
        <v>1.23</v>
      </c>
      <c r="E12" s="301">
        <v>1.49</v>
      </c>
      <c r="F12" s="301">
        <v>30.93</v>
      </c>
      <c r="G12" s="301">
        <v>23.33</v>
      </c>
      <c r="H12" s="301">
        <v>33.33</v>
      </c>
      <c r="I12" s="301">
        <v>10.34</v>
      </c>
    </row>
    <row r="13" spans="1:10" s="7" customFormat="1" x14ac:dyDescent="0.25">
      <c r="A13" s="311" t="s">
        <v>21</v>
      </c>
      <c r="B13" s="311" t="s">
        <v>298</v>
      </c>
      <c r="C13" s="311" t="s">
        <v>299</v>
      </c>
      <c r="D13" s="301">
        <v>0</v>
      </c>
      <c r="E13" s="301">
        <v>0</v>
      </c>
      <c r="F13" s="301">
        <v>100</v>
      </c>
      <c r="G13" s="301">
        <v>0</v>
      </c>
      <c r="H13" s="301">
        <v>25</v>
      </c>
      <c r="I13" s="301">
        <v>50</v>
      </c>
    </row>
    <row r="14" spans="1:10" s="7" customFormat="1" x14ac:dyDescent="0.25">
      <c r="A14" s="311" t="s">
        <v>21</v>
      </c>
      <c r="B14" s="311" t="s">
        <v>298</v>
      </c>
      <c r="C14" s="311" t="s">
        <v>299</v>
      </c>
      <c r="D14" s="301">
        <v>6.25</v>
      </c>
      <c r="E14" s="301">
        <v>3.85</v>
      </c>
      <c r="F14" s="301">
        <v>30.43</v>
      </c>
      <c r="G14" s="301">
        <v>30.61</v>
      </c>
      <c r="H14" s="301">
        <v>25</v>
      </c>
      <c r="I14" s="301">
        <v>16.670000000000002</v>
      </c>
    </row>
    <row r="15" spans="1:10" s="7" customFormat="1" x14ac:dyDescent="0.25">
      <c r="A15" s="311" t="s">
        <v>21</v>
      </c>
      <c r="B15" s="311" t="s">
        <v>298</v>
      </c>
      <c r="C15" s="311" t="s">
        <v>299</v>
      </c>
      <c r="D15" s="301">
        <v>1.96</v>
      </c>
      <c r="E15" s="301">
        <v>0</v>
      </c>
      <c r="F15" s="301">
        <v>35.090000000000003</v>
      </c>
      <c r="G15" s="301">
        <v>48.28</v>
      </c>
      <c r="H15" s="301">
        <v>51.16</v>
      </c>
      <c r="I15" s="301">
        <v>35</v>
      </c>
    </row>
    <row r="16" spans="1:10" s="7" customFormat="1" x14ac:dyDescent="0.25">
      <c r="A16" s="311" t="s">
        <v>21</v>
      </c>
      <c r="B16" s="311" t="s">
        <v>298</v>
      </c>
      <c r="C16" s="311" t="s">
        <v>299</v>
      </c>
      <c r="D16" s="301">
        <v>0</v>
      </c>
      <c r="E16" s="301">
        <v>0</v>
      </c>
      <c r="F16" s="301">
        <v>35</v>
      </c>
      <c r="G16" s="301">
        <v>58.62</v>
      </c>
      <c r="H16" s="301">
        <v>64</v>
      </c>
      <c r="I16" s="301">
        <v>33.33</v>
      </c>
    </row>
    <row r="17" spans="1:9" x14ac:dyDescent="0.25">
      <c r="A17" s="311" t="s">
        <v>21</v>
      </c>
      <c r="B17" s="311" t="s">
        <v>298</v>
      </c>
      <c r="C17" s="311" t="s">
        <v>299</v>
      </c>
      <c r="D17" s="301">
        <v>2.27</v>
      </c>
      <c r="E17" s="301">
        <v>0</v>
      </c>
      <c r="F17" s="301">
        <v>40</v>
      </c>
      <c r="G17" s="301">
        <v>51.28</v>
      </c>
      <c r="H17" s="301">
        <v>60.61</v>
      </c>
      <c r="I17" s="301">
        <v>0</v>
      </c>
    </row>
    <row r="18" spans="1:9" x14ac:dyDescent="0.25">
      <c r="A18" s="311" t="s">
        <v>21</v>
      </c>
      <c r="B18" s="311" t="s">
        <v>298</v>
      </c>
      <c r="C18" s="311" t="s">
        <v>299</v>
      </c>
      <c r="D18" s="301">
        <v>0</v>
      </c>
      <c r="E18" s="301">
        <v>0</v>
      </c>
      <c r="F18" s="301">
        <v>0</v>
      </c>
      <c r="G18" s="301">
        <v>100</v>
      </c>
      <c r="H18" s="301">
        <v>83.33</v>
      </c>
      <c r="I18" s="301">
        <v>50</v>
      </c>
    </row>
    <row r="19" spans="1:9" x14ac:dyDescent="0.25">
      <c r="A19" s="311" t="s">
        <v>21</v>
      </c>
      <c r="B19" s="311" t="s">
        <v>298</v>
      </c>
      <c r="C19" s="311" t="s">
        <v>302</v>
      </c>
      <c r="D19" s="301">
        <v>20</v>
      </c>
      <c r="E19" s="301">
        <v>0</v>
      </c>
      <c r="F19" s="301">
        <v>0</v>
      </c>
      <c r="G19" s="301">
        <v>0</v>
      </c>
      <c r="H19" s="301">
        <v>0</v>
      </c>
      <c r="I19" s="301">
        <v>0</v>
      </c>
    </row>
    <row r="20" spans="1:9" x14ac:dyDescent="0.25">
      <c r="A20" s="311" t="s">
        <v>21</v>
      </c>
      <c r="B20" s="311" t="s">
        <v>300</v>
      </c>
      <c r="C20" s="311" t="s">
        <v>299</v>
      </c>
      <c r="D20" s="301">
        <v>0</v>
      </c>
      <c r="E20" s="301">
        <v>100</v>
      </c>
      <c r="F20" s="301">
        <v>92.31</v>
      </c>
      <c r="G20" s="301">
        <v>66.67</v>
      </c>
      <c r="H20" s="301">
        <v>80</v>
      </c>
      <c r="I20" s="301">
        <v>100</v>
      </c>
    </row>
    <row r="21" spans="1:9" x14ac:dyDescent="0.25">
      <c r="A21" s="311" t="s">
        <v>21</v>
      </c>
      <c r="B21" s="311" t="s">
        <v>300</v>
      </c>
      <c r="C21" s="311" t="s">
        <v>299</v>
      </c>
      <c r="D21" s="301">
        <v>0</v>
      </c>
      <c r="E21" s="301">
        <v>86.67</v>
      </c>
      <c r="F21" s="301">
        <v>81.25</v>
      </c>
      <c r="G21" s="301">
        <v>100</v>
      </c>
      <c r="H21" s="301">
        <v>89.47</v>
      </c>
      <c r="I21" s="301">
        <v>88.64</v>
      </c>
    </row>
    <row r="22" spans="1:9" x14ac:dyDescent="0.25">
      <c r="A22" s="311" t="s">
        <v>21</v>
      </c>
      <c r="B22" s="311" t="s">
        <v>300</v>
      </c>
      <c r="C22" s="311" t="s">
        <v>299</v>
      </c>
      <c r="D22" s="301">
        <v>0</v>
      </c>
      <c r="E22" s="301">
        <v>90.91</v>
      </c>
      <c r="F22" s="301">
        <v>85</v>
      </c>
      <c r="G22" s="301">
        <v>100</v>
      </c>
      <c r="H22" s="301">
        <v>71.430000000000007</v>
      </c>
      <c r="I22" s="301">
        <v>0</v>
      </c>
    </row>
    <row r="23" spans="1:9" x14ac:dyDescent="0.25">
      <c r="A23" s="311" t="s">
        <v>21</v>
      </c>
      <c r="B23" s="311" t="s">
        <v>300</v>
      </c>
      <c r="C23" s="311" t="s">
        <v>299</v>
      </c>
      <c r="D23" s="301">
        <v>0</v>
      </c>
      <c r="E23" s="301">
        <v>94.74</v>
      </c>
      <c r="F23" s="301">
        <v>75</v>
      </c>
      <c r="G23" s="301">
        <v>92.86</v>
      </c>
      <c r="H23" s="301">
        <v>100</v>
      </c>
      <c r="I23" s="301">
        <v>75</v>
      </c>
    </row>
    <row r="24" spans="1:9" x14ac:dyDescent="0.25">
      <c r="A24" s="311" t="s">
        <v>21</v>
      </c>
      <c r="B24" s="311" t="s">
        <v>300</v>
      </c>
      <c r="C24" s="311" t="s">
        <v>299</v>
      </c>
      <c r="D24" s="301">
        <v>0</v>
      </c>
      <c r="E24" s="301">
        <v>0</v>
      </c>
      <c r="F24" s="301">
        <v>0</v>
      </c>
      <c r="G24" s="301">
        <v>0</v>
      </c>
      <c r="H24" s="301">
        <v>0</v>
      </c>
      <c r="I24" s="301">
        <v>0</v>
      </c>
    </row>
    <row r="25" spans="1:9" x14ac:dyDescent="0.25">
      <c r="A25" s="311" t="s">
        <v>21</v>
      </c>
      <c r="B25" s="311" t="s">
        <v>300</v>
      </c>
      <c r="C25" s="311" t="s">
        <v>302</v>
      </c>
      <c r="D25" s="301">
        <v>0</v>
      </c>
      <c r="E25" s="301">
        <v>0</v>
      </c>
      <c r="F25" s="301">
        <v>0</v>
      </c>
      <c r="G25" s="301">
        <v>0</v>
      </c>
      <c r="H25" s="301">
        <v>0</v>
      </c>
      <c r="I25" s="301">
        <v>0</v>
      </c>
    </row>
    <row r="26" spans="1:9" x14ac:dyDescent="0.25">
      <c r="A26" s="311" t="s">
        <v>21</v>
      </c>
      <c r="B26" s="311" t="s">
        <v>301</v>
      </c>
      <c r="C26" s="311" t="s">
        <v>299</v>
      </c>
      <c r="D26" s="301">
        <v>0</v>
      </c>
      <c r="E26" s="301">
        <v>0</v>
      </c>
      <c r="F26" s="301">
        <v>100</v>
      </c>
      <c r="G26" s="301">
        <v>100</v>
      </c>
      <c r="H26" s="301">
        <v>0</v>
      </c>
      <c r="I26" s="301">
        <v>0</v>
      </c>
    </row>
    <row r="27" spans="1:9" x14ac:dyDescent="0.25">
      <c r="A27" s="311" t="s">
        <v>21</v>
      </c>
      <c r="B27" s="311" t="s">
        <v>301</v>
      </c>
      <c r="C27" s="311" t="s">
        <v>299</v>
      </c>
      <c r="D27" s="301">
        <v>0</v>
      </c>
      <c r="E27" s="301">
        <v>0</v>
      </c>
      <c r="F27" s="301">
        <v>75</v>
      </c>
      <c r="G27" s="301">
        <v>100</v>
      </c>
      <c r="H27" s="301">
        <v>0</v>
      </c>
      <c r="I27" s="301">
        <v>0</v>
      </c>
    </row>
    <row r="28" spans="1:9" x14ac:dyDescent="0.25">
      <c r="A28" s="311" t="s">
        <v>21</v>
      </c>
      <c r="B28" s="311" t="s">
        <v>301</v>
      </c>
      <c r="C28" s="311" t="s">
        <v>299</v>
      </c>
      <c r="D28" s="301">
        <v>0</v>
      </c>
      <c r="E28" s="301">
        <v>16.670000000000002</v>
      </c>
      <c r="F28" s="301">
        <v>0</v>
      </c>
      <c r="G28" s="301">
        <v>0</v>
      </c>
      <c r="H28" s="301">
        <v>0</v>
      </c>
      <c r="I28" s="301">
        <v>0</v>
      </c>
    </row>
    <row r="29" spans="1:9" x14ac:dyDescent="0.25">
      <c r="A29" s="311" t="s">
        <v>21</v>
      </c>
      <c r="B29" s="311" t="s">
        <v>301</v>
      </c>
      <c r="C29" s="311" t="s">
        <v>299</v>
      </c>
      <c r="D29" s="301">
        <v>0</v>
      </c>
      <c r="E29" s="301">
        <v>0</v>
      </c>
      <c r="F29" s="301">
        <v>0</v>
      </c>
      <c r="G29" s="301">
        <v>66.67</v>
      </c>
      <c r="H29" s="301">
        <v>0</v>
      </c>
      <c r="I29" s="301">
        <v>0</v>
      </c>
    </row>
    <row r="30" spans="1:9" x14ac:dyDescent="0.25">
      <c r="A30" s="311" t="s">
        <v>21</v>
      </c>
      <c r="B30" s="311" t="s">
        <v>301</v>
      </c>
      <c r="C30" s="311" t="s">
        <v>302</v>
      </c>
      <c r="D30" s="301">
        <v>0</v>
      </c>
      <c r="E30" s="301">
        <v>0</v>
      </c>
      <c r="F30" s="301">
        <v>0</v>
      </c>
      <c r="G30" s="301">
        <v>0</v>
      </c>
      <c r="H30" s="301">
        <v>0</v>
      </c>
      <c r="I30" s="301">
        <v>0</v>
      </c>
    </row>
    <row r="31" spans="1:9" x14ac:dyDescent="0.25">
      <c r="A31" s="311" t="s">
        <v>21</v>
      </c>
      <c r="B31" s="311" t="s">
        <v>301</v>
      </c>
      <c r="C31" s="311" t="s">
        <v>302</v>
      </c>
      <c r="D31" s="301">
        <v>0</v>
      </c>
      <c r="E31" s="301">
        <v>0</v>
      </c>
      <c r="F31" s="301">
        <v>33.33</v>
      </c>
      <c r="G31" s="301">
        <v>0</v>
      </c>
      <c r="H31" s="301">
        <v>0</v>
      </c>
      <c r="I31" s="301">
        <v>0</v>
      </c>
    </row>
    <row r="32" spans="1:9" x14ac:dyDescent="0.25">
      <c r="A32" s="311" t="s">
        <v>21</v>
      </c>
      <c r="B32" s="311" t="s">
        <v>301</v>
      </c>
      <c r="C32" s="311" t="s">
        <v>302</v>
      </c>
      <c r="D32" s="301">
        <v>0</v>
      </c>
      <c r="E32" s="301">
        <v>0</v>
      </c>
      <c r="F32" s="301">
        <v>0</v>
      </c>
      <c r="G32" s="301">
        <v>0</v>
      </c>
      <c r="H32" s="301">
        <v>0</v>
      </c>
      <c r="I32" s="301">
        <v>0</v>
      </c>
    </row>
    <row r="33" spans="1:9" x14ac:dyDescent="0.25">
      <c r="A33" s="311" t="s">
        <v>21</v>
      </c>
      <c r="B33" s="311" t="s">
        <v>301</v>
      </c>
      <c r="C33" s="311" t="s">
        <v>302</v>
      </c>
      <c r="D33" s="301">
        <v>0</v>
      </c>
      <c r="E33" s="301">
        <v>0</v>
      </c>
      <c r="F33" s="301">
        <v>0</v>
      </c>
      <c r="G33" s="301">
        <v>0</v>
      </c>
      <c r="H33" s="301">
        <v>0</v>
      </c>
      <c r="I33" s="301">
        <v>0</v>
      </c>
    </row>
    <row r="34" spans="1:9" x14ac:dyDescent="0.25">
      <c r="A34" s="311" t="s">
        <v>46</v>
      </c>
      <c r="B34" s="311" t="s">
        <v>298</v>
      </c>
      <c r="C34" s="311" t="s">
        <v>299</v>
      </c>
      <c r="D34" s="301">
        <v>4</v>
      </c>
      <c r="E34" s="301">
        <v>7.69</v>
      </c>
      <c r="F34" s="301">
        <v>34.479999999999997</v>
      </c>
      <c r="G34" s="301">
        <v>32.65</v>
      </c>
      <c r="H34" s="301">
        <v>30</v>
      </c>
      <c r="I34" s="301">
        <v>31.91</v>
      </c>
    </row>
    <row r="35" spans="1:9" x14ac:dyDescent="0.25">
      <c r="A35" s="311" t="s">
        <v>46</v>
      </c>
      <c r="B35" s="311" t="s">
        <v>298</v>
      </c>
      <c r="C35" s="311" t="s">
        <v>299</v>
      </c>
      <c r="D35" s="301">
        <v>0</v>
      </c>
      <c r="E35" s="301">
        <v>0</v>
      </c>
      <c r="F35" s="301">
        <v>25</v>
      </c>
      <c r="G35" s="301">
        <v>25</v>
      </c>
      <c r="H35" s="301">
        <v>0</v>
      </c>
      <c r="I35" s="301">
        <v>0</v>
      </c>
    </row>
    <row r="36" spans="1:9" x14ac:dyDescent="0.25">
      <c r="A36" s="311" t="s">
        <v>46</v>
      </c>
      <c r="B36" s="311" t="s">
        <v>298</v>
      </c>
      <c r="C36" s="311" t="s">
        <v>299</v>
      </c>
      <c r="D36" s="301">
        <v>0</v>
      </c>
      <c r="E36" s="301">
        <v>0</v>
      </c>
      <c r="F36" s="301">
        <v>0</v>
      </c>
      <c r="G36" s="301">
        <v>0</v>
      </c>
      <c r="H36" s="301">
        <v>7.14</v>
      </c>
      <c r="I36" s="301">
        <v>0</v>
      </c>
    </row>
    <row r="37" spans="1:9" x14ac:dyDescent="0.25">
      <c r="A37" s="311" t="s">
        <v>46</v>
      </c>
      <c r="B37" s="311" t="s">
        <v>298</v>
      </c>
      <c r="C37" s="311" t="s">
        <v>302</v>
      </c>
      <c r="D37" s="301">
        <v>0</v>
      </c>
      <c r="E37" s="301">
        <v>0</v>
      </c>
      <c r="F37" s="301">
        <v>0</v>
      </c>
      <c r="G37" s="301">
        <v>0</v>
      </c>
      <c r="H37" s="301">
        <v>0</v>
      </c>
      <c r="I37" s="301">
        <v>0</v>
      </c>
    </row>
    <row r="38" spans="1:9" x14ac:dyDescent="0.25">
      <c r="A38" s="311" t="s">
        <v>46</v>
      </c>
      <c r="B38" s="311" t="s">
        <v>298</v>
      </c>
      <c r="C38" s="311" t="s">
        <v>302</v>
      </c>
      <c r="D38" s="301">
        <v>0</v>
      </c>
      <c r="E38" s="301">
        <v>0</v>
      </c>
      <c r="F38" s="301">
        <v>0</v>
      </c>
      <c r="G38" s="301">
        <v>0</v>
      </c>
      <c r="H38" s="301">
        <v>0</v>
      </c>
      <c r="I38" s="301">
        <v>0</v>
      </c>
    </row>
    <row r="39" spans="1:9" x14ac:dyDescent="0.25">
      <c r="A39" s="311" t="s">
        <v>46</v>
      </c>
      <c r="B39" s="311" t="s">
        <v>300</v>
      </c>
      <c r="C39" s="311" t="s">
        <v>299</v>
      </c>
      <c r="D39" s="301">
        <v>6.25</v>
      </c>
      <c r="E39" s="301">
        <v>75</v>
      </c>
      <c r="F39" s="301">
        <v>60</v>
      </c>
      <c r="G39" s="301">
        <v>60</v>
      </c>
      <c r="H39" s="301">
        <v>47.06</v>
      </c>
      <c r="I39" s="301">
        <v>76.19</v>
      </c>
    </row>
    <row r="40" spans="1:9" x14ac:dyDescent="0.25">
      <c r="A40" s="311" t="s">
        <v>46</v>
      </c>
      <c r="B40" s="311" t="s">
        <v>301</v>
      </c>
      <c r="C40" s="311" t="s">
        <v>299</v>
      </c>
      <c r="D40" s="301">
        <v>0</v>
      </c>
      <c r="E40" s="301">
        <v>0</v>
      </c>
      <c r="F40" s="301">
        <v>0</v>
      </c>
      <c r="G40" s="301">
        <v>0</v>
      </c>
      <c r="H40" s="301">
        <v>50</v>
      </c>
      <c r="I40" s="301">
        <v>75</v>
      </c>
    </row>
    <row r="41" spans="1:9" x14ac:dyDescent="0.25">
      <c r="A41" s="311" t="s">
        <v>46</v>
      </c>
      <c r="B41" s="311" t="s">
        <v>301</v>
      </c>
      <c r="C41" s="311" t="s">
        <v>302</v>
      </c>
      <c r="D41" s="301">
        <v>0</v>
      </c>
      <c r="E41" s="301">
        <v>0</v>
      </c>
      <c r="F41" s="301">
        <v>0</v>
      </c>
      <c r="G41" s="301">
        <v>0</v>
      </c>
      <c r="H41" s="301">
        <v>0</v>
      </c>
      <c r="I41" s="301">
        <v>0</v>
      </c>
    </row>
    <row r="42" spans="1:9" x14ac:dyDescent="0.25">
      <c r="A42" s="311" t="s">
        <v>36</v>
      </c>
      <c r="B42" s="311" t="s">
        <v>3</v>
      </c>
      <c r="C42" s="311" t="s">
        <v>299</v>
      </c>
      <c r="D42" s="301">
        <v>0</v>
      </c>
      <c r="E42" s="301">
        <v>0.35</v>
      </c>
      <c r="F42" s="301">
        <v>1.78</v>
      </c>
      <c r="G42" s="301">
        <v>4.6900000000000004</v>
      </c>
      <c r="H42" s="301">
        <v>15.89</v>
      </c>
      <c r="I42" s="301">
        <v>71.430000000000007</v>
      </c>
    </row>
    <row r="43" spans="1:9" x14ac:dyDescent="0.25">
      <c r="A43" s="311" t="s">
        <v>36</v>
      </c>
      <c r="B43" s="311" t="s">
        <v>301</v>
      </c>
      <c r="C43" s="311" t="s">
        <v>299</v>
      </c>
      <c r="D43" s="301">
        <v>0</v>
      </c>
      <c r="E43" s="301">
        <v>0</v>
      </c>
      <c r="F43" s="301">
        <v>0</v>
      </c>
      <c r="G43" s="301">
        <v>50</v>
      </c>
      <c r="H43" s="301">
        <v>0</v>
      </c>
      <c r="I43" s="301">
        <v>0</v>
      </c>
    </row>
    <row r="44" spans="1:9" x14ac:dyDescent="0.25">
      <c r="A44" s="311" t="s">
        <v>36</v>
      </c>
      <c r="B44" s="311" t="s">
        <v>301</v>
      </c>
      <c r="C44" s="311" t="s">
        <v>299</v>
      </c>
      <c r="D44" s="301">
        <v>0</v>
      </c>
      <c r="E44" s="301">
        <v>0</v>
      </c>
      <c r="F44" s="301">
        <v>0</v>
      </c>
      <c r="G44" s="301">
        <v>0</v>
      </c>
      <c r="H44" s="301">
        <v>50</v>
      </c>
      <c r="I44" s="301">
        <v>66.67</v>
      </c>
    </row>
    <row r="45" spans="1:9" x14ac:dyDescent="0.25">
      <c r="A45" s="311" t="s">
        <v>36</v>
      </c>
      <c r="B45" s="311" t="s">
        <v>301</v>
      </c>
      <c r="C45" s="311" t="s">
        <v>299</v>
      </c>
      <c r="D45" s="301">
        <v>0</v>
      </c>
      <c r="E45" s="301">
        <v>0</v>
      </c>
      <c r="F45" s="301">
        <v>0</v>
      </c>
      <c r="G45" s="301">
        <v>0</v>
      </c>
      <c r="H45" s="301">
        <v>75</v>
      </c>
      <c r="I45" s="301">
        <v>75</v>
      </c>
    </row>
    <row r="46" spans="1:9" x14ac:dyDescent="0.25">
      <c r="A46" s="311" t="s">
        <v>36</v>
      </c>
      <c r="B46" s="311" t="s">
        <v>301</v>
      </c>
      <c r="C46" s="311" t="s">
        <v>299</v>
      </c>
      <c r="D46" s="301">
        <v>0</v>
      </c>
      <c r="E46" s="301">
        <v>0</v>
      </c>
      <c r="F46" s="301">
        <v>0</v>
      </c>
      <c r="G46" s="301">
        <v>0</v>
      </c>
      <c r="H46" s="301">
        <v>0</v>
      </c>
      <c r="I46" s="301">
        <v>0</v>
      </c>
    </row>
    <row r="47" spans="1:9" x14ac:dyDescent="0.25">
      <c r="A47" s="311" t="s">
        <v>36</v>
      </c>
      <c r="B47" s="311" t="s">
        <v>301</v>
      </c>
      <c r="C47" s="311" t="s">
        <v>299</v>
      </c>
      <c r="D47" s="301">
        <v>0</v>
      </c>
      <c r="E47" s="301">
        <v>0</v>
      </c>
      <c r="F47" s="301">
        <v>0</v>
      </c>
      <c r="G47" s="301">
        <v>7.14</v>
      </c>
      <c r="H47" s="301">
        <v>23.53</v>
      </c>
      <c r="I47" s="301">
        <v>77.78</v>
      </c>
    </row>
    <row r="48" spans="1:9" x14ac:dyDescent="0.25">
      <c r="A48" s="311" t="s">
        <v>36</v>
      </c>
      <c r="B48" s="311" t="s">
        <v>301</v>
      </c>
      <c r="C48" s="311" t="s">
        <v>299</v>
      </c>
      <c r="D48" s="301">
        <v>0</v>
      </c>
      <c r="E48" s="301">
        <v>0</v>
      </c>
      <c r="F48" s="301">
        <v>0</v>
      </c>
      <c r="G48" s="301">
        <v>0</v>
      </c>
      <c r="H48" s="301">
        <v>50</v>
      </c>
      <c r="I48" s="301">
        <v>50</v>
      </c>
    </row>
    <row r="49" spans="1:9" x14ac:dyDescent="0.25">
      <c r="A49" s="311" t="s">
        <v>36</v>
      </c>
      <c r="B49" s="311" t="s">
        <v>301</v>
      </c>
      <c r="C49" s="311" t="s">
        <v>299</v>
      </c>
      <c r="D49" s="301">
        <v>0</v>
      </c>
      <c r="E49" s="301">
        <v>0</v>
      </c>
      <c r="F49" s="301">
        <v>0</v>
      </c>
      <c r="G49" s="301">
        <v>0</v>
      </c>
      <c r="H49" s="301">
        <v>0</v>
      </c>
      <c r="I49" s="301">
        <v>0</v>
      </c>
    </row>
    <row r="50" spans="1:9" x14ac:dyDescent="0.25">
      <c r="A50" s="311" t="s">
        <v>36</v>
      </c>
      <c r="B50" s="311" t="s">
        <v>301</v>
      </c>
      <c r="C50" s="311" t="s">
        <v>299</v>
      </c>
      <c r="D50" s="301">
        <v>0</v>
      </c>
      <c r="E50" s="301">
        <v>0</v>
      </c>
      <c r="F50" s="301">
        <v>0</v>
      </c>
      <c r="G50" s="301">
        <v>0</v>
      </c>
      <c r="H50" s="301">
        <v>0</v>
      </c>
      <c r="I50" s="301">
        <v>0</v>
      </c>
    </row>
    <row r="51" spans="1:9" x14ac:dyDescent="0.25">
      <c r="A51" s="311" t="s">
        <v>36</v>
      </c>
      <c r="B51" s="311" t="s">
        <v>301</v>
      </c>
      <c r="C51" s="311" t="s">
        <v>299</v>
      </c>
      <c r="D51" s="301">
        <v>0</v>
      </c>
      <c r="E51" s="301">
        <v>0</v>
      </c>
      <c r="F51" s="301">
        <v>0</v>
      </c>
      <c r="G51" s="301">
        <v>60</v>
      </c>
      <c r="H51" s="301">
        <v>60</v>
      </c>
      <c r="I51" s="301">
        <v>0</v>
      </c>
    </row>
    <row r="52" spans="1:9" x14ac:dyDescent="0.25">
      <c r="A52" s="311" t="s">
        <v>36</v>
      </c>
      <c r="B52" s="311" t="s">
        <v>301</v>
      </c>
      <c r="C52" s="311" t="s">
        <v>302</v>
      </c>
      <c r="D52" s="301">
        <v>0</v>
      </c>
      <c r="E52" s="301">
        <v>0</v>
      </c>
      <c r="F52" s="301">
        <v>0</v>
      </c>
      <c r="G52" s="301">
        <v>50</v>
      </c>
      <c r="H52" s="301">
        <v>0</v>
      </c>
      <c r="I52" s="301">
        <v>0</v>
      </c>
    </row>
    <row r="53" spans="1:9" x14ac:dyDescent="0.25">
      <c r="A53" s="311" t="s">
        <v>36</v>
      </c>
      <c r="B53" s="311" t="s">
        <v>301</v>
      </c>
      <c r="C53" s="311" t="s">
        <v>302</v>
      </c>
      <c r="D53" s="301">
        <v>0</v>
      </c>
      <c r="E53" s="301">
        <v>0</v>
      </c>
      <c r="F53" s="301">
        <v>0</v>
      </c>
      <c r="G53" s="301">
        <v>0</v>
      </c>
      <c r="H53" s="301">
        <v>20</v>
      </c>
      <c r="I53" s="301">
        <v>20</v>
      </c>
    </row>
    <row r="54" spans="1:9" x14ac:dyDescent="0.25">
      <c r="A54" s="311" t="s">
        <v>36</v>
      </c>
      <c r="B54" s="311" t="s">
        <v>301</v>
      </c>
      <c r="C54" s="311" t="s">
        <v>302</v>
      </c>
      <c r="D54" s="301">
        <v>0</v>
      </c>
      <c r="E54" s="301">
        <v>0</v>
      </c>
      <c r="F54" s="301">
        <v>0</v>
      </c>
      <c r="G54" s="301">
        <v>0</v>
      </c>
      <c r="H54" s="301">
        <v>0</v>
      </c>
      <c r="I54" s="301">
        <v>0</v>
      </c>
    </row>
    <row r="55" spans="1:9" x14ac:dyDescent="0.25">
      <c r="A55" s="311" t="s">
        <v>36</v>
      </c>
      <c r="B55" s="311" t="s">
        <v>301</v>
      </c>
      <c r="C55" s="311" t="s">
        <v>302</v>
      </c>
      <c r="D55" s="301">
        <v>0</v>
      </c>
      <c r="E55" s="301">
        <v>0</v>
      </c>
      <c r="F55" s="301">
        <v>0</v>
      </c>
      <c r="G55" s="301">
        <v>0</v>
      </c>
      <c r="H55" s="301">
        <v>0</v>
      </c>
      <c r="I55" s="301">
        <v>0</v>
      </c>
    </row>
    <row r="56" spans="1:9" x14ac:dyDescent="0.25">
      <c r="A56" s="311" t="s">
        <v>36</v>
      </c>
      <c r="B56" s="311" t="s">
        <v>301</v>
      </c>
      <c r="C56" s="311" t="s">
        <v>302</v>
      </c>
      <c r="D56" s="301">
        <v>0</v>
      </c>
      <c r="E56" s="301">
        <v>0</v>
      </c>
      <c r="F56" s="301">
        <v>0</v>
      </c>
      <c r="G56" s="301">
        <v>0</v>
      </c>
      <c r="H56" s="301">
        <v>0</v>
      </c>
      <c r="I56" s="301">
        <v>0</v>
      </c>
    </row>
    <row r="57" spans="1:9" x14ac:dyDescent="0.25">
      <c r="A57" s="311" t="s">
        <v>36</v>
      </c>
      <c r="B57" s="311" t="s">
        <v>301</v>
      </c>
      <c r="C57" s="311" t="s">
        <v>302</v>
      </c>
      <c r="D57" s="301">
        <v>0</v>
      </c>
      <c r="E57" s="301">
        <v>0</v>
      </c>
      <c r="F57" s="301">
        <v>0</v>
      </c>
      <c r="G57" s="301">
        <v>0</v>
      </c>
      <c r="H57" s="301">
        <v>0</v>
      </c>
      <c r="I57" s="301">
        <v>0</v>
      </c>
    </row>
    <row r="58" spans="1:9" x14ac:dyDescent="0.25">
      <c r="A58" s="311" t="s">
        <v>36</v>
      </c>
      <c r="B58" s="311" t="s">
        <v>301</v>
      </c>
      <c r="C58" s="311" t="s">
        <v>302</v>
      </c>
      <c r="D58" s="301">
        <v>0</v>
      </c>
      <c r="E58" s="301">
        <v>66.67</v>
      </c>
      <c r="F58" s="301">
        <v>100</v>
      </c>
      <c r="G58" s="301">
        <v>0</v>
      </c>
      <c r="H58" s="301">
        <v>0</v>
      </c>
      <c r="I58" s="301">
        <v>0</v>
      </c>
    </row>
    <row r="59" spans="1:9" x14ac:dyDescent="0.25">
      <c r="A59" s="311" t="s">
        <v>36</v>
      </c>
      <c r="B59" s="311" t="s">
        <v>301</v>
      </c>
      <c r="C59" s="311" t="s">
        <v>302</v>
      </c>
      <c r="D59" s="301">
        <v>0</v>
      </c>
      <c r="E59" s="301">
        <v>0</v>
      </c>
      <c r="F59" s="301">
        <v>0</v>
      </c>
      <c r="G59" s="301">
        <v>0</v>
      </c>
      <c r="H59" s="301">
        <v>0</v>
      </c>
      <c r="I59" s="301">
        <v>0</v>
      </c>
    </row>
    <row r="60" spans="1:9" x14ac:dyDescent="0.25">
      <c r="A60" s="311" t="s">
        <v>36</v>
      </c>
      <c r="B60" s="311" t="s">
        <v>301</v>
      </c>
      <c r="C60" s="311" t="s">
        <v>302</v>
      </c>
      <c r="D60" s="301">
        <v>0</v>
      </c>
      <c r="E60" s="301">
        <v>25</v>
      </c>
      <c r="F60" s="301">
        <v>62.5</v>
      </c>
      <c r="G60" s="301">
        <v>33.33</v>
      </c>
      <c r="H60" s="301">
        <v>33.33</v>
      </c>
      <c r="I60" s="301">
        <v>25</v>
      </c>
    </row>
    <row r="61" spans="1:9" x14ac:dyDescent="0.25">
      <c r="A61" s="311" t="s">
        <v>45</v>
      </c>
      <c r="B61" s="311" t="s">
        <v>298</v>
      </c>
      <c r="C61" s="311" t="s">
        <v>299</v>
      </c>
      <c r="D61" s="301">
        <v>0</v>
      </c>
      <c r="E61" s="301">
        <v>0</v>
      </c>
      <c r="F61" s="301">
        <v>0</v>
      </c>
      <c r="G61" s="301">
        <v>33.33</v>
      </c>
      <c r="H61" s="301">
        <v>100</v>
      </c>
      <c r="I61" s="301">
        <v>40</v>
      </c>
    </row>
    <row r="62" spans="1:9" x14ac:dyDescent="0.25">
      <c r="A62" s="311" t="s">
        <v>45</v>
      </c>
      <c r="B62" s="311" t="s">
        <v>298</v>
      </c>
      <c r="C62" s="311" t="s">
        <v>299</v>
      </c>
      <c r="D62" s="301">
        <v>4.17</v>
      </c>
      <c r="E62" s="301">
        <v>7.69</v>
      </c>
      <c r="F62" s="301">
        <v>26.53</v>
      </c>
      <c r="G62" s="301">
        <v>51.06</v>
      </c>
      <c r="H62" s="301">
        <v>51.92</v>
      </c>
      <c r="I62" s="301">
        <v>38</v>
      </c>
    </row>
    <row r="63" spans="1:9" x14ac:dyDescent="0.25">
      <c r="A63" s="311" t="s">
        <v>45</v>
      </c>
      <c r="B63" s="311" t="s">
        <v>300</v>
      </c>
      <c r="C63" s="311" t="s">
        <v>299</v>
      </c>
      <c r="D63" s="301">
        <v>0</v>
      </c>
      <c r="E63" s="301">
        <v>73.33</v>
      </c>
      <c r="F63" s="301">
        <v>100</v>
      </c>
      <c r="G63" s="301">
        <v>68.75</v>
      </c>
      <c r="H63" s="301">
        <v>80</v>
      </c>
      <c r="I63" s="301">
        <v>72.73</v>
      </c>
    </row>
    <row r="64" spans="1:9" x14ac:dyDescent="0.25">
      <c r="A64" s="311" t="s">
        <v>45</v>
      </c>
      <c r="B64" s="311" t="s">
        <v>301</v>
      </c>
      <c r="C64" s="311" t="s">
        <v>299</v>
      </c>
      <c r="D64" s="301">
        <v>0</v>
      </c>
      <c r="E64" s="301">
        <v>0</v>
      </c>
      <c r="F64" s="301">
        <v>0</v>
      </c>
      <c r="G64" s="301">
        <v>100</v>
      </c>
      <c r="H64" s="301">
        <v>66.67</v>
      </c>
      <c r="I64" s="301">
        <v>100</v>
      </c>
    </row>
    <row r="65" spans="1:9" x14ac:dyDescent="0.25">
      <c r="A65" s="311" t="s">
        <v>45</v>
      </c>
      <c r="B65" s="311" t="s">
        <v>301</v>
      </c>
      <c r="C65" s="311" t="s">
        <v>299</v>
      </c>
      <c r="D65" s="301">
        <v>0</v>
      </c>
      <c r="E65" s="301">
        <v>0</v>
      </c>
      <c r="F65" s="301">
        <v>0</v>
      </c>
      <c r="G65" s="301">
        <v>50</v>
      </c>
      <c r="H65" s="301">
        <v>0</v>
      </c>
      <c r="I65" s="301">
        <v>100</v>
      </c>
    </row>
    <row r="66" spans="1:9" x14ac:dyDescent="0.25">
      <c r="A66" s="311" t="s">
        <v>45</v>
      </c>
      <c r="B66" s="311" t="s">
        <v>301</v>
      </c>
      <c r="C66" s="311" t="s">
        <v>299</v>
      </c>
      <c r="D66" s="301">
        <v>0</v>
      </c>
      <c r="E66" s="301">
        <v>0</v>
      </c>
      <c r="F66" s="301">
        <v>0</v>
      </c>
      <c r="G66" s="301">
        <v>100</v>
      </c>
      <c r="H66" s="301">
        <v>100</v>
      </c>
      <c r="I66" s="301">
        <v>100</v>
      </c>
    </row>
    <row r="67" spans="1:9" x14ac:dyDescent="0.25">
      <c r="A67" s="311" t="s">
        <v>45</v>
      </c>
      <c r="B67" s="311" t="s">
        <v>301</v>
      </c>
      <c r="C67" s="311" t="s">
        <v>302</v>
      </c>
      <c r="D67" s="301">
        <v>0</v>
      </c>
      <c r="E67" s="301">
        <v>0</v>
      </c>
      <c r="F67" s="301">
        <v>0</v>
      </c>
      <c r="G67" s="301">
        <v>0</v>
      </c>
      <c r="H67" s="301">
        <v>0</v>
      </c>
      <c r="I67" s="301">
        <v>0</v>
      </c>
    </row>
    <row r="68" spans="1:9" x14ac:dyDescent="0.25">
      <c r="A68" s="311" t="s">
        <v>39</v>
      </c>
      <c r="B68" s="311" t="s">
        <v>298</v>
      </c>
      <c r="C68" s="311" t="s">
        <v>299</v>
      </c>
      <c r="D68" s="301">
        <v>0</v>
      </c>
      <c r="E68" s="301">
        <v>0</v>
      </c>
      <c r="F68" s="301">
        <v>0</v>
      </c>
      <c r="G68" s="301">
        <v>60</v>
      </c>
      <c r="H68" s="301">
        <v>64.290000000000006</v>
      </c>
      <c r="I68" s="301">
        <v>92.86</v>
      </c>
    </row>
    <row r="69" spans="1:9" x14ac:dyDescent="0.25">
      <c r="A69" s="311" t="s">
        <v>39</v>
      </c>
      <c r="B69" s="311" t="s">
        <v>298</v>
      </c>
      <c r="C69" s="311" t="s">
        <v>299</v>
      </c>
      <c r="D69" s="301">
        <v>0</v>
      </c>
      <c r="E69" s="301">
        <v>8.33</v>
      </c>
      <c r="F69" s="301">
        <v>72.73</v>
      </c>
      <c r="G69" s="301">
        <v>84.62</v>
      </c>
      <c r="H69" s="301">
        <v>0</v>
      </c>
      <c r="I69" s="301">
        <v>100</v>
      </c>
    </row>
    <row r="70" spans="1:9" x14ac:dyDescent="0.25">
      <c r="A70" s="311" t="s">
        <v>39</v>
      </c>
      <c r="B70" s="311" t="s">
        <v>298</v>
      </c>
      <c r="C70" s="311" t="s">
        <v>299</v>
      </c>
      <c r="D70" s="301">
        <v>0</v>
      </c>
      <c r="E70" s="301">
        <v>0</v>
      </c>
      <c r="F70" s="301">
        <v>87.5</v>
      </c>
      <c r="G70" s="301">
        <v>93.33</v>
      </c>
      <c r="H70" s="301">
        <v>71.430000000000007</v>
      </c>
      <c r="I70" s="301">
        <v>92.31</v>
      </c>
    </row>
    <row r="71" spans="1:9" x14ac:dyDescent="0.25">
      <c r="A71" s="311" t="s">
        <v>39</v>
      </c>
      <c r="B71" s="311" t="s">
        <v>300</v>
      </c>
      <c r="C71" s="311" t="s">
        <v>299</v>
      </c>
      <c r="D71" s="301">
        <v>0</v>
      </c>
      <c r="E71" s="301">
        <v>0</v>
      </c>
      <c r="F71" s="301">
        <v>0</v>
      </c>
      <c r="G71" s="301">
        <v>0</v>
      </c>
      <c r="H71" s="301">
        <v>0</v>
      </c>
      <c r="I71" s="301">
        <v>80</v>
      </c>
    </row>
    <row r="72" spans="1:9" x14ac:dyDescent="0.25">
      <c r="A72" s="311" t="s">
        <v>39</v>
      </c>
      <c r="B72" s="311" t="s">
        <v>300</v>
      </c>
      <c r="C72" s="311" t="s">
        <v>299</v>
      </c>
      <c r="D72" s="301">
        <v>0</v>
      </c>
      <c r="E72" s="301">
        <v>0</v>
      </c>
      <c r="F72" s="301">
        <v>0</v>
      </c>
      <c r="G72" s="301">
        <v>100</v>
      </c>
      <c r="H72" s="301">
        <v>0</v>
      </c>
      <c r="I72" s="301">
        <v>93.33</v>
      </c>
    </row>
    <row r="73" spans="1:9" x14ac:dyDescent="0.25">
      <c r="A73" s="311" t="s">
        <v>39</v>
      </c>
      <c r="B73" s="311" t="s">
        <v>300</v>
      </c>
      <c r="C73" s="311" t="s">
        <v>299</v>
      </c>
      <c r="D73" s="301">
        <v>0</v>
      </c>
      <c r="E73" s="301">
        <v>0</v>
      </c>
      <c r="F73" s="301">
        <v>0</v>
      </c>
      <c r="G73" s="301">
        <v>0</v>
      </c>
      <c r="H73" s="301">
        <v>100</v>
      </c>
      <c r="I73" s="301">
        <v>100</v>
      </c>
    </row>
    <row r="74" spans="1:9" x14ac:dyDescent="0.25">
      <c r="A74" s="311" t="s">
        <v>39</v>
      </c>
      <c r="B74" s="311" t="s">
        <v>300</v>
      </c>
      <c r="C74" s="311" t="s">
        <v>302</v>
      </c>
      <c r="D74" s="301">
        <v>0</v>
      </c>
      <c r="E74" s="301">
        <v>0</v>
      </c>
      <c r="F74" s="301">
        <v>0</v>
      </c>
      <c r="G74" s="301">
        <v>0</v>
      </c>
      <c r="H74" s="301">
        <v>0</v>
      </c>
      <c r="I74" s="301">
        <v>0</v>
      </c>
    </row>
    <row r="75" spans="1:9" x14ac:dyDescent="0.25">
      <c r="A75" s="311" t="s">
        <v>39</v>
      </c>
      <c r="B75" s="311" t="s">
        <v>300</v>
      </c>
      <c r="C75" s="311" t="s">
        <v>302</v>
      </c>
      <c r="D75" s="301">
        <v>0</v>
      </c>
      <c r="E75" s="301">
        <v>0</v>
      </c>
      <c r="F75" s="301">
        <v>0</v>
      </c>
      <c r="G75" s="301">
        <v>0</v>
      </c>
      <c r="H75" s="301">
        <v>0</v>
      </c>
      <c r="I75" s="301">
        <v>0</v>
      </c>
    </row>
    <row r="76" spans="1:9" x14ac:dyDescent="0.25">
      <c r="A76" s="311" t="s">
        <v>39</v>
      </c>
      <c r="B76" s="311" t="s">
        <v>301</v>
      </c>
      <c r="C76" s="311" t="s">
        <v>299</v>
      </c>
      <c r="D76" s="301">
        <v>0</v>
      </c>
      <c r="E76" s="301">
        <v>0</v>
      </c>
      <c r="F76" s="301">
        <v>0</v>
      </c>
      <c r="G76" s="301">
        <v>100</v>
      </c>
      <c r="H76" s="301">
        <v>100</v>
      </c>
      <c r="I76" s="301">
        <v>100</v>
      </c>
    </row>
    <row r="77" spans="1:9" x14ac:dyDescent="0.25">
      <c r="A77" s="311" t="s">
        <v>39</v>
      </c>
      <c r="B77" s="311" t="s">
        <v>301</v>
      </c>
      <c r="C77" s="311" t="s">
        <v>302</v>
      </c>
      <c r="D77" s="301">
        <v>0</v>
      </c>
      <c r="E77" s="301">
        <v>0</v>
      </c>
      <c r="F77" s="301">
        <v>14.29</v>
      </c>
      <c r="G77" s="301">
        <v>14.29</v>
      </c>
      <c r="H77" s="301">
        <v>0</v>
      </c>
      <c r="I77" s="301">
        <v>28.57</v>
      </c>
    </row>
    <row r="78" spans="1:9" x14ac:dyDescent="0.25">
      <c r="A78" s="311" t="s">
        <v>40</v>
      </c>
      <c r="B78" s="311" t="s">
        <v>298</v>
      </c>
      <c r="C78" s="311" t="s">
        <v>299</v>
      </c>
      <c r="D78" s="301">
        <v>4.08</v>
      </c>
      <c r="E78" s="301">
        <v>1.96</v>
      </c>
      <c r="F78" s="301">
        <v>23.08</v>
      </c>
      <c r="G78" s="301">
        <v>44.16</v>
      </c>
      <c r="H78" s="301">
        <v>58.67</v>
      </c>
      <c r="I78" s="301">
        <v>49.12</v>
      </c>
    </row>
    <row r="79" spans="1:9" x14ac:dyDescent="0.25">
      <c r="A79" s="311" t="s">
        <v>40</v>
      </c>
      <c r="B79" s="311" t="s">
        <v>298</v>
      </c>
      <c r="C79" s="311" t="s">
        <v>302</v>
      </c>
      <c r="D79" s="301">
        <v>0</v>
      </c>
      <c r="E79" s="301">
        <v>12.5</v>
      </c>
      <c r="F79" s="301">
        <v>0</v>
      </c>
      <c r="G79" s="301">
        <v>53.33</v>
      </c>
      <c r="H79" s="301">
        <v>84.62</v>
      </c>
      <c r="I79" s="301">
        <v>0</v>
      </c>
    </row>
    <row r="80" spans="1:9" x14ac:dyDescent="0.25">
      <c r="A80" s="311" t="s">
        <v>26</v>
      </c>
      <c r="B80" s="311" t="s">
        <v>298</v>
      </c>
      <c r="C80" s="311" t="s">
        <v>299</v>
      </c>
      <c r="D80" s="301">
        <v>0.65</v>
      </c>
      <c r="E80" s="301">
        <v>5.3</v>
      </c>
      <c r="F80" s="301">
        <v>43.97</v>
      </c>
      <c r="G80" s="301">
        <v>66.67</v>
      </c>
      <c r="H80" s="301">
        <v>75.13</v>
      </c>
      <c r="I80" s="301">
        <v>80.680000000000007</v>
      </c>
    </row>
    <row r="81" spans="1:9" x14ac:dyDescent="0.25">
      <c r="A81" s="311" t="s">
        <v>26</v>
      </c>
      <c r="B81" s="311" t="s">
        <v>298</v>
      </c>
      <c r="C81" s="311" t="s">
        <v>302</v>
      </c>
      <c r="D81" s="301">
        <v>0.78</v>
      </c>
      <c r="E81" s="301">
        <v>9.43</v>
      </c>
      <c r="F81" s="301">
        <v>21.54</v>
      </c>
      <c r="G81" s="301">
        <v>35.380000000000003</v>
      </c>
      <c r="H81" s="301">
        <v>36.54</v>
      </c>
      <c r="I81" s="301">
        <v>30.3</v>
      </c>
    </row>
    <row r="82" spans="1:9" x14ac:dyDescent="0.25">
      <c r="A82" s="311" t="s">
        <v>26</v>
      </c>
      <c r="B82" s="311" t="s">
        <v>300</v>
      </c>
      <c r="C82" s="311" t="s">
        <v>299</v>
      </c>
      <c r="D82" s="301">
        <v>0</v>
      </c>
      <c r="E82" s="301">
        <v>80.95</v>
      </c>
      <c r="F82" s="301">
        <v>92.95</v>
      </c>
      <c r="G82" s="301">
        <v>96.86</v>
      </c>
      <c r="H82" s="301">
        <v>95.05</v>
      </c>
      <c r="I82" s="301">
        <v>97.94</v>
      </c>
    </row>
    <row r="83" spans="1:9" x14ac:dyDescent="0.25">
      <c r="A83" s="311" t="s">
        <v>26</v>
      </c>
      <c r="B83" s="311" t="s">
        <v>300</v>
      </c>
      <c r="C83" s="311" t="s">
        <v>302</v>
      </c>
      <c r="D83" s="301">
        <v>6.9</v>
      </c>
      <c r="E83" s="301">
        <v>62.5</v>
      </c>
      <c r="F83" s="301">
        <v>61.29</v>
      </c>
      <c r="G83" s="301">
        <v>90.57</v>
      </c>
      <c r="H83" s="301">
        <v>85.37</v>
      </c>
      <c r="I83" s="301">
        <v>92.31</v>
      </c>
    </row>
    <row r="84" spans="1:9" x14ac:dyDescent="0.25">
      <c r="A84" s="311" t="s">
        <v>26</v>
      </c>
      <c r="B84" s="311" t="s">
        <v>301</v>
      </c>
      <c r="C84" s="311" t="s">
        <v>299</v>
      </c>
      <c r="D84" s="301">
        <v>0</v>
      </c>
      <c r="E84" s="301">
        <v>0</v>
      </c>
      <c r="F84" s="301">
        <v>0</v>
      </c>
      <c r="G84" s="301">
        <v>0</v>
      </c>
      <c r="H84" s="301">
        <v>50</v>
      </c>
      <c r="I84" s="301">
        <v>100</v>
      </c>
    </row>
    <row r="85" spans="1:9" x14ac:dyDescent="0.25">
      <c r="A85" s="311" t="s">
        <v>26</v>
      </c>
      <c r="B85" s="311" t="s">
        <v>301</v>
      </c>
      <c r="C85" s="311" t="s">
        <v>299</v>
      </c>
      <c r="D85" s="301">
        <v>0</v>
      </c>
      <c r="E85" s="301">
        <v>0</v>
      </c>
      <c r="F85" s="301">
        <v>50</v>
      </c>
      <c r="G85" s="301">
        <v>50</v>
      </c>
      <c r="H85" s="301">
        <v>33.33</v>
      </c>
      <c r="I85" s="301">
        <v>75</v>
      </c>
    </row>
    <row r="86" spans="1:9" x14ac:dyDescent="0.25">
      <c r="A86" s="311" t="s">
        <v>26</v>
      </c>
      <c r="B86" s="311" t="s">
        <v>301</v>
      </c>
      <c r="C86" s="311" t="s">
        <v>299</v>
      </c>
      <c r="D86" s="301">
        <v>0</v>
      </c>
      <c r="E86" s="301">
        <v>0</v>
      </c>
      <c r="F86" s="301">
        <v>0</v>
      </c>
      <c r="G86" s="301">
        <v>0</v>
      </c>
      <c r="H86" s="301">
        <v>0</v>
      </c>
      <c r="I86" s="301">
        <v>0</v>
      </c>
    </row>
    <row r="87" spans="1:9" x14ac:dyDescent="0.25">
      <c r="A87" s="311" t="s">
        <v>26</v>
      </c>
      <c r="B87" s="311" t="s">
        <v>301</v>
      </c>
      <c r="C87" s="311" t="s">
        <v>299</v>
      </c>
      <c r="D87" s="301">
        <v>0</v>
      </c>
      <c r="E87" s="301">
        <v>0</v>
      </c>
      <c r="F87" s="301">
        <v>0</v>
      </c>
      <c r="G87" s="301">
        <v>0</v>
      </c>
      <c r="H87" s="301">
        <v>0</v>
      </c>
      <c r="I87" s="301">
        <v>0</v>
      </c>
    </row>
    <row r="88" spans="1:9" x14ac:dyDescent="0.25">
      <c r="A88" s="311" t="s">
        <v>26</v>
      </c>
      <c r="B88" s="311" t="s">
        <v>301</v>
      </c>
      <c r="C88" s="311" t="s">
        <v>299</v>
      </c>
      <c r="D88" s="301">
        <v>0</v>
      </c>
      <c r="E88" s="301">
        <v>0</v>
      </c>
      <c r="F88" s="301">
        <v>50</v>
      </c>
      <c r="G88" s="301">
        <v>50</v>
      </c>
      <c r="H88" s="301">
        <v>75</v>
      </c>
      <c r="I88" s="301">
        <v>75</v>
      </c>
    </row>
    <row r="89" spans="1:9" x14ac:dyDescent="0.25">
      <c r="A89" s="311" t="s">
        <v>26</v>
      </c>
      <c r="B89" s="311" t="s">
        <v>301</v>
      </c>
      <c r="C89" s="311" t="s">
        <v>302</v>
      </c>
      <c r="D89" s="301">
        <v>0</v>
      </c>
      <c r="E89" s="301">
        <v>0</v>
      </c>
      <c r="F89" s="301">
        <v>25</v>
      </c>
      <c r="G89" s="301">
        <v>0</v>
      </c>
      <c r="H89" s="301">
        <v>25</v>
      </c>
      <c r="I89" s="301">
        <v>50</v>
      </c>
    </row>
    <row r="90" spans="1:9" x14ac:dyDescent="0.25">
      <c r="A90" s="311" t="s">
        <v>26</v>
      </c>
      <c r="B90" s="311" t="s">
        <v>301</v>
      </c>
      <c r="C90" s="311" t="s">
        <v>302</v>
      </c>
      <c r="D90" s="301">
        <v>0</v>
      </c>
      <c r="E90" s="301">
        <v>0</v>
      </c>
      <c r="F90" s="301">
        <v>66.67</v>
      </c>
      <c r="G90" s="301">
        <v>0</v>
      </c>
      <c r="H90" s="301">
        <v>25</v>
      </c>
      <c r="I90" s="301">
        <v>66.67</v>
      </c>
    </row>
    <row r="91" spans="1:9" x14ac:dyDescent="0.25">
      <c r="A91" s="311" t="s">
        <v>26</v>
      </c>
      <c r="B91" s="311" t="s">
        <v>301</v>
      </c>
      <c r="C91" s="311" t="s">
        <v>302</v>
      </c>
      <c r="D91" s="301">
        <v>0</v>
      </c>
      <c r="E91" s="301">
        <v>0</v>
      </c>
      <c r="F91" s="301">
        <v>0</v>
      </c>
      <c r="G91" s="301">
        <v>25</v>
      </c>
      <c r="H91" s="301">
        <v>0</v>
      </c>
      <c r="I91" s="301">
        <v>40</v>
      </c>
    </row>
    <row r="92" spans="1:9" x14ac:dyDescent="0.25">
      <c r="A92" s="311" t="s">
        <v>26</v>
      </c>
      <c r="B92" s="311" t="s">
        <v>301</v>
      </c>
      <c r="C92" s="311" t="s">
        <v>302</v>
      </c>
      <c r="D92" s="301">
        <v>0</v>
      </c>
      <c r="E92" s="301">
        <v>0</v>
      </c>
      <c r="F92" s="301">
        <v>0</v>
      </c>
      <c r="G92" s="301">
        <v>0</v>
      </c>
      <c r="H92" s="301">
        <v>0</v>
      </c>
      <c r="I92" s="301">
        <v>0</v>
      </c>
    </row>
    <row r="93" spans="1:9" x14ac:dyDescent="0.25">
      <c r="A93" s="311" t="s">
        <v>26</v>
      </c>
      <c r="B93" s="311" t="s">
        <v>301</v>
      </c>
      <c r="C93" s="311" t="s">
        <v>302</v>
      </c>
      <c r="D93" s="301">
        <v>0</v>
      </c>
      <c r="E93" s="301">
        <v>0</v>
      </c>
      <c r="F93" s="301">
        <v>0</v>
      </c>
      <c r="G93" s="301">
        <v>0</v>
      </c>
      <c r="H93" s="301">
        <v>0</v>
      </c>
      <c r="I93" s="301">
        <v>0</v>
      </c>
    </row>
    <row r="94" spans="1:9" x14ac:dyDescent="0.25">
      <c r="A94" s="311" t="s">
        <v>23</v>
      </c>
      <c r="B94" s="311" t="s">
        <v>298</v>
      </c>
      <c r="C94" s="311" t="s">
        <v>299</v>
      </c>
      <c r="D94" s="301">
        <v>0</v>
      </c>
      <c r="E94" s="301">
        <v>2.5</v>
      </c>
      <c r="F94" s="301">
        <v>31.03</v>
      </c>
      <c r="G94" s="301">
        <v>45.28</v>
      </c>
      <c r="H94" s="301">
        <v>67.27</v>
      </c>
      <c r="I94" s="301">
        <v>60</v>
      </c>
    </row>
    <row r="95" spans="1:9" x14ac:dyDescent="0.25">
      <c r="A95" s="311" t="s">
        <v>23</v>
      </c>
      <c r="B95" s="311" t="s">
        <v>298</v>
      </c>
      <c r="C95" s="311" t="s">
        <v>299</v>
      </c>
      <c r="D95" s="301">
        <v>0</v>
      </c>
      <c r="E95" s="301">
        <v>0</v>
      </c>
      <c r="F95" s="301">
        <v>58.93</v>
      </c>
      <c r="G95" s="301">
        <v>79.31</v>
      </c>
      <c r="H95" s="301">
        <v>75.41</v>
      </c>
      <c r="I95" s="301">
        <v>40</v>
      </c>
    </row>
    <row r="96" spans="1:9" x14ac:dyDescent="0.25">
      <c r="A96" s="311" t="s">
        <v>23</v>
      </c>
      <c r="B96" s="311" t="s">
        <v>298</v>
      </c>
      <c r="C96" s="311" t="s">
        <v>299</v>
      </c>
      <c r="D96" s="301">
        <v>1.08</v>
      </c>
      <c r="E96" s="301">
        <v>0</v>
      </c>
      <c r="F96" s="301">
        <v>43.58</v>
      </c>
      <c r="G96" s="301">
        <v>54.4</v>
      </c>
      <c r="H96" s="301">
        <v>60.59</v>
      </c>
      <c r="I96" s="301">
        <v>73.03</v>
      </c>
    </row>
    <row r="97" spans="1:9" x14ac:dyDescent="0.25">
      <c r="A97" s="311" t="s">
        <v>23</v>
      </c>
      <c r="B97" s="311" t="s">
        <v>298</v>
      </c>
      <c r="C97" s="311" t="s">
        <v>299</v>
      </c>
      <c r="D97" s="301">
        <v>0</v>
      </c>
      <c r="E97" s="301">
        <v>0</v>
      </c>
      <c r="F97" s="301">
        <v>62.07</v>
      </c>
      <c r="G97" s="301">
        <v>60.87</v>
      </c>
      <c r="H97" s="301">
        <v>75.680000000000007</v>
      </c>
      <c r="I97" s="301">
        <v>85.71</v>
      </c>
    </row>
    <row r="98" spans="1:9" x14ac:dyDescent="0.25">
      <c r="A98" s="311" t="s">
        <v>23</v>
      </c>
      <c r="B98" s="311" t="s">
        <v>298</v>
      </c>
      <c r="C98" s="311" t="s">
        <v>299</v>
      </c>
      <c r="D98" s="301">
        <v>0</v>
      </c>
      <c r="E98" s="301">
        <v>0</v>
      </c>
      <c r="F98" s="301">
        <v>21.05</v>
      </c>
      <c r="G98" s="301">
        <v>50</v>
      </c>
      <c r="H98" s="301">
        <v>68.42</v>
      </c>
      <c r="I98" s="301">
        <v>56</v>
      </c>
    </row>
    <row r="99" spans="1:9" x14ac:dyDescent="0.25">
      <c r="A99" s="311" t="s">
        <v>23</v>
      </c>
      <c r="B99" s="311" t="s">
        <v>298</v>
      </c>
      <c r="C99" s="311" t="s">
        <v>302</v>
      </c>
      <c r="D99" s="301">
        <v>2.63</v>
      </c>
      <c r="E99" s="301">
        <v>7.89</v>
      </c>
      <c r="F99" s="301">
        <v>31.82</v>
      </c>
      <c r="G99" s="301">
        <v>46.67</v>
      </c>
      <c r="H99" s="301">
        <v>32</v>
      </c>
      <c r="I99" s="301">
        <v>60</v>
      </c>
    </row>
    <row r="100" spans="1:9" x14ac:dyDescent="0.25">
      <c r="A100" s="311" t="s">
        <v>23</v>
      </c>
      <c r="B100" s="311" t="s">
        <v>298</v>
      </c>
      <c r="C100" s="311" t="s">
        <v>302</v>
      </c>
      <c r="D100" s="301">
        <v>0</v>
      </c>
      <c r="E100" s="301">
        <v>0</v>
      </c>
      <c r="F100" s="301">
        <v>0</v>
      </c>
      <c r="G100" s="301">
        <v>0</v>
      </c>
      <c r="H100" s="301">
        <v>0</v>
      </c>
      <c r="I100" s="301">
        <v>0</v>
      </c>
    </row>
    <row r="101" spans="1:9" x14ac:dyDescent="0.25">
      <c r="A101" s="311" t="s">
        <v>23</v>
      </c>
      <c r="B101" s="311" t="s">
        <v>298</v>
      </c>
      <c r="C101" s="311" t="s">
        <v>302</v>
      </c>
      <c r="D101" s="301">
        <v>0</v>
      </c>
      <c r="E101" s="301">
        <v>0</v>
      </c>
      <c r="F101" s="301">
        <v>0</v>
      </c>
      <c r="G101" s="301">
        <v>0</v>
      </c>
      <c r="H101" s="301">
        <v>0</v>
      </c>
      <c r="I101" s="301">
        <v>0</v>
      </c>
    </row>
    <row r="102" spans="1:9" x14ac:dyDescent="0.25">
      <c r="A102" s="311" t="s">
        <v>23</v>
      </c>
      <c r="B102" s="311" t="s">
        <v>300</v>
      </c>
      <c r="C102" s="311" t="s">
        <v>299</v>
      </c>
      <c r="D102" s="301">
        <v>0</v>
      </c>
      <c r="E102" s="301">
        <v>84.62</v>
      </c>
      <c r="F102" s="301">
        <v>96.3</v>
      </c>
      <c r="G102" s="301">
        <v>85.71</v>
      </c>
      <c r="H102" s="301">
        <v>90</v>
      </c>
      <c r="I102" s="301">
        <v>90</v>
      </c>
    </row>
    <row r="103" spans="1:9" x14ac:dyDescent="0.25">
      <c r="A103" s="311" t="s">
        <v>23</v>
      </c>
      <c r="B103" s="311" t="s">
        <v>300</v>
      </c>
      <c r="C103" s="311" t="s">
        <v>299</v>
      </c>
      <c r="D103" s="301">
        <v>1.08</v>
      </c>
      <c r="E103" s="301">
        <v>83.33</v>
      </c>
      <c r="F103" s="301">
        <v>94.17</v>
      </c>
      <c r="G103" s="301">
        <v>89.09</v>
      </c>
      <c r="H103" s="301">
        <v>89.47</v>
      </c>
      <c r="I103" s="301">
        <v>97.12</v>
      </c>
    </row>
    <row r="104" spans="1:9" x14ac:dyDescent="0.25">
      <c r="A104" s="311" t="s">
        <v>23</v>
      </c>
      <c r="B104" s="311" t="s">
        <v>300</v>
      </c>
      <c r="C104" s="311" t="s">
        <v>299</v>
      </c>
      <c r="D104" s="301">
        <v>0</v>
      </c>
      <c r="E104" s="301">
        <v>92.68</v>
      </c>
      <c r="F104" s="301">
        <v>91.67</v>
      </c>
      <c r="G104" s="301">
        <v>93.62</v>
      </c>
      <c r="H104" s="301">
        <v>91.49</v>
      </c>
      <c r="I104" s="301">
        <v>100</v>
      </c>
    </row>
    <row r="105" spans="1:9" x14ac:dyDescent="0.25">
      <c r="A105" s="311" t="s">
        <v>23</v>
      </c>
      <c r="B105" s="311" t="s">
        <v>300</v>
      </c>
      <c r="C105" s="311" t="s">
        <v>299</v>
      </c>
      <c r="D105" s="301">
        <v>0</v>
      </c>
      <c r="E105" s="301">
        <v>79.59</v>
      </c>
      <c r="F105" s="301">
        <v>97.83</v>
      </c>
      <c r="G105" s="301">
        <v>97.83</v>
      </c>
      <c r="H105" s="301">
        <v>93.22</v>
      </c>
      <c r="I105" s="301">
        <v>94.12</v>
      </c>
    </row>
    <row r="106" spans="1:9" x14ac:dyDescent="0.25">
      <c r="A106" s="311" t="s">
        <v>23</v>
      </c>
      <c r="B106" s="311" t="s">
        <v>300</v>
      </c>
      <c r="C106" s="311" t="s">
        <v>302</v>
      </c>
      <c r="D106" s="301">
        <v>14.29</v>
      </c>
      <c r="E106" s="301">
        <v>72.73</v>
      </c>
      <c r="F106" s="301">
        <v>82.35</v>
      </c>
      <c r="G106" s="301">
        <v>89.29</v>
      </c>
      <c r="H106" s="301">
        <v>85</v>
      </c>
      <c r="I106" s="301">
        <v>83.33</v>
      </c>
    </row>
    <row r="107" spans="1:9" x14ac:dyDescent="0.25">
      <c r="A107" s="311" t="s">
        <v>23</v>
      </c>
      <c r="B107" s="311" t="s">
        <v>300</v>
      </c>
      <c r="C107" s="311" t="s">
        <v>302</v>
      </c>
      <c r="D107" s="301">
        <v>0</v>
      </c>
      <c r="E107" s="301">
        <v>0</v>
      </c>
      <c r="F107" s="301">
        <v>0</v>
      </c>
      <c r="G107" s="301">
        <v>0</v>
      </c>
      <c r="H107" s="301">
        <v>0</v>
      </c>
      <c r="I107" s="301">
        <v>0</v>
      </c>
    </row>
    <row r="108" spans="1:9" x14ac:dyDescent="0.25">
      <c r="A108" s="311" t="s">
        <v>23</v>
      </c>
      <c r="B108" s="311" t="s">
        <v>300</v>
      </c>
      <c r="C108" s="311" t="s">
        <v>302</v>
      </c>
      <c r="D108" s="301">
        <v>100</v>
      </c>
      <c r="E108" s="301">
        <v>0</v>
      </c>
      <c r="F108" s="301">
        <v>0</v>
      </c>
      <c r="G108" s="301">
        <v>0</v>
      </c>
      <c r="H108" s="301">
        <v>0</v>
      </c>
      <c r="I108" s="301">
        <v>0</v>
      </c>
    </row>
    <row r="109" spans="1:9" x14ac:dyDescent="0.25">
      <c r="A109" s="311" t="s">
        <v>23</v>
      </c>
      <c r="B109" s="311" t="s">
        <v>301</v>
      </c>
      <c r="C109" s="311" t="s">
        <v>299</v>
      </c>
      <c r="D109" s="301">
        <v>0</v>
      </c>
      <c r="E109" s="301">
        <v>0</v>
      </c>
      <c r="F109" s="301">
        <v>100</v>
      </c>
      <c r="G109" s="301">
        <v>100</v>
      </c>
      <c r="H109" s="301">
        <v>0</v>
      </c>
      <c r="I109" s="301">
        <v>0</v>
      </c>
    </row>
    <row r="110" spans="1:9" x14ac:dyDescent="0.25">
      <c r="A110" s="311" t="s">
        <v>23</v>
      </c>
      <c r="B110" s="311" t="s">
        <v>301</v>
      </c>
      <c r="C110" s="311" t="s">
        <v>299</v>
      </c>
      <c r="D110" s="301">
        <v>0</v>
      </c>
      <c r="E110" s="301">
        <v>0</v>
      </c>
      <c r="F110" s="301">
        <v>0</v>
      </c>
      <c r="G110" s="301">
        <v>0</v>
      </c>
      <c r="H110" s="301">
        <v>0</v>
      </c>
      <c r="I110" s="301">
        <v>0</v>
      </c>
    </row>
    <row r="111" spans="1:9" x14ac:dyDescent="0.25">
      <c r="A111" s="311" t="s">
        <v>23</v>
      </c>
      <c r="B111" s="311" t="s">
        <v>301</v>
      </c>
      <c r="C111" s="311" t="s">
        <v>299</v>
      </c>
      <c r="D111" s="301">
        <v>0</v>
      </c>
      <c r="E111" s="301">
        <v>66.67</v>
      </c>
      <c r="F111" s="301">
        <v>0</v>
      </c>
      <c r="G111" s="301">
        <v>0</v>
      </c>
      <c r="H111" s="301">
        <v>0</v>
      </c>
      <c r="I111" s="301">
        <v>0</v>
      </c>
    </row>
    <row r="112" spans="1:9" x14ac:dyDescent="0.25">
      <c r="A112" s="311" t="s">
        <v>23</v>
      </c>
      <c r="B112" s="311" t="s">
        <v>301</v>
      </c>
      <c r="C112" s="311" t="s">
        <v>299</v>
      </c>
      <c r="D112" s="301">
        <v>0</v>
      </c>
      <c r="E112" s="301">
        <v>0</v>
      </c>
      <c r="F112" s="301">
        <v>100</v>
      </c>
      <c r="G112" s="301">
        <v>75</v>
      </c>
      <c r="H112" s="301">
        <v>0</v>
      </c>
      <c r="I112" s="301">
        <v>0</v>
      </c>
    </row>
    <row r="113" spans="1:9" x14ac:dyDescent="0.25">
      <c r="A113" s="311" t="s">
        <v>23</v>
      </c>
      <c r="B113" s="311" t="s">
        <v>301</v>
      </c>
      <c r="C113" s="311" t="s">
        <v>299</v>
      </c>
      <c r="D113" s="301">
        <v>0</v>
      </c>
      <c r="E113" s="301">
        <v>0</v>
      </c>
      <c r="F113" s="301">
        <v>50</v>
      </c>
      <c r="G113" s="301">
        <v>100</v>
      </c>
      <c r="H113" s="301">
        <v>100</v>
      </c>
      <c r="I113" s="301">
        <v>0</v>
      </c>
    </row>
    <row r="114" spans="1:9" x14ac:dyDescent="0.25">
      <c r="A114" s="311" t="s">
        <v>23</v>
      </c>
      <c r="B114" s="311" t="s">
        <v>301</v>
      </c>
      <c r="C114" s="311" t="s">
        <v>302</v>
      </c>
      <c r="D114" s="301">
        <v>50</v>
      </c>
      <c r="E114" s="301">
        <v>0</v>
      </c>
      <c r="F114" s="301">
        <v>100</v>
      </c>
      <c r="G114" s="301">
        <v>100</v>
      </c>
      <c r="H114" s="301">
        <v>0</v>
      </c>
      <c r="I114" s="301">
        <v>0</v>
      </c>
    </row>
    <row r="115" spans="1:9" x14ac:dyDescent="0.25">
      <c r="A115" s="311" t="s">
        <v>23</v>
      </c>
      <c r="B115" s="311" t="s">
        <v>301</v>
      </c>
      <c r="C115" s="311" t="s">
        <v>302</v>
      </c>
      <c r="D115" s="301">
        <v>0</v>
      </c>
      <c r="E115" s="301">
        <v>0</v>
      </c>
      <c r="F115" s="301">
        <v>0</v>
      </c>
      <c r="G115" s="301">
        <v>0</v>
      </c>
      <c r="H115" s="301">
        <v>0</v>
      </c>
      <c r="I115" s="301">
        <v>0</v>
      </c>
    </row>
    <row r="116" spans="1:9" x14ac:dyDescent="0.25">
      <c r="A116" s="311" t="s">
        <v>23</v>
      </c>
      <c r="B116" s="311" t="s">
        <v>301</v>
      </c>
      <c r="C116" s="311" t="s">
        <v>302</v>
      </c>
      <c r="D116" s="301">
        <v>0</v>
      </c>
      <c r="E116" s="301">
        <v>0</v>
      </c>
      <c r="F116" s="301">
        <v>0</v>
      </c>
      <c r="G116" s="301">
        <v>0</v>
      </c>
      <c r="H116" s="301">
        <v>40</v>
      </c>
      <c r="I116" s="301">
        <v>0</v>
      </c>
    </row>
    <row r="117" spans="1:9" x14ac:dyDescent="0.25">
      <c r="A117" s="311" t="s">
        <v>23</v>
      </c>
      <c r="B117" s="311" t="s">
        <v>301</v>
      </c>
      <c r="C117" s="311" t="s">
        <v>302</v>
      </c>
      <c r="D117" s="301">
        <v>0</v>
      </c>
      <c r="E117" s="301">
        <v>0</v>
      </c>
      <c r="F117" s="301">
        <v>0</v>
      </c>
      <c r="G117" s="301">
        <v>0</v>
      </c>
      <c r="H117" s="301">
        <v>0</v>
      </c>
      <c r="I117" s="301">
        <v>0</v>
      </c>
    </row>
    <row r="118" spans="1:9" x14ac:dyDescent="0.25">
      <c r="A118" s="311" t="s">
        <v>23</v>
      </c>
      <c r="B118" s="311" t="s">
        <v>301</v>
      </c>
      <c r="C118" s="311" t="s">
        <v>302</v>
      </c>
      <c r="D118" s="301">
        <v>0</v>
      </c>
      <c r="E118" s="301">
        <v>33.33</v>
      </c>
      <c r="F118" s="301">
        <v>0</v>
      </c>
      <c r="G118" s="301">
        <v>0</v>
      </c>
      <c r="H118" s="301">
        <v>0</v>
      </c>
      <c r="I118" s="301">
        <v>0</v>
      </c>
    </row>
    <row r="119" spans="1:9" x14ac:dyDescent="0.25">
      <c r="A119" s="311" t="s">
        <v>20</v>
      </c>
      <c r="B119" s="311" t="s">
        <v>300</v>
      </c>
      <c r="C119" s="311" t="s">
        <v>299</v>
      </c>
      <c r="D119" s="301">
        <v>0</v>
      </c>
      <c r="E119" s="301">
        <v>85.71</v>
      </c>
      <c r="F119" s="301">
        <v>93.62</v>
      </c>
      <c r="G119" s="301">
        <v>95.89</v>
      </c>
      <c r="H119" s="301">
        <v>86.96</v>
      </c>
      <c r="I119" s="301">
        <v>92.68</v>
      </c>
    </row>
    <row r="120" spans="1:9" x14ac:dyDescent="0.25">
      <c r="A120" s="311" t="s">
        <v>20</v>
      </c>
      <c r="B120" s="311" t="s">
        <v>300</v>
      </c>
      <c r="C120" s="311" t="s">
        <v>299</v>
      </c>
      <c r="D120" s="301">
        <v>2.13</v>
      </c>
      <c r="E120" s="301">
        <v>92.73</v>
      </c>
      <c r="F120" s="301">
        <v>92.86</v>
      </c>
      <c r="G120" s="301">
        <v>96.88</v>
      </c>
      <c r="H120" s="301">
        <v>96.55</v>
      </c>
      <c r="I120" s="301">
        <v>93.94</v>
      </c>
    </row>
    <row r="121" spans="1:9" x14ac:dyDescent="0.25">
      <c r="A121" s="311" t="s">
        <v>27</v>
      </c>
      <c r="B121" s="311" t="s">
        <v>298</v>
      </c>
      <c r="C121" s="311" t="s">
        <v>299</v>
      </c>
      <c r="D121" s="301">
        <v>7.32</v>
      </c>
      <c r="E121" s="301">
        <v>5.26</v>
      </c>
      <c r="F121" s="301">
        <v>43.86</v>
      </c>
      <c r="G121" s="301">
        <v>58.46</v>
      </c>
      <c r="H121" s="301">
        <v>54.84</v>
      </c>
      <c r="I121" s="301">
        <v>64</v>
      </c>
    </row>
    <row r="122" spans="1:9" x14ac:dyDescent="0.25">
      <c r="A122" s="311" t="s">
        <v>27</v>
      </c>
      <c r="B122" s="311" t="s">
        <v>298</v>
      </c>
      <c r="C122" s="311" t="s">
        <v>299</v>
      </c>
      <c r="D122" s="301">
        <v>0</v>
      </c>
      <c r="E122" s="301">
        <v>0</v>
      </c>
      <c r="F122" s="301">
        <v>33.33</v>
      </c>
      <c r="G122" s="301">
        <v>32.26</v>
      </c>
      <c r="H122" s="301">
        <v>61.9</v>
      </c>
      <c r="I122" s="301">
        <v>55.56</v>
      </c>
    </row>
    <row r="123" spans="1:9" x14ac:dyDescent="0.25">
      <c r="A123" s="311" t="s">
        <v>27</v>
      </c>
      <c r="B123" s="311" t="s">
        <v>298</v>
      </c>
      <c r="C123" s="311" t="s">
        <v>299</v>
      </c>
      <c r="D123" s="301">
        <v>1.08</v>
      </c>
      <c r="E123" s="301">
        <v>4.05</v>
      </c>
      <c r="F123" s="301">
        <v>51.43</v>
      </c>
      <c r="G123" s="301">
        <v>45.76</v>
      </c>
      <c r="H123" s="301">
        <v>51.43</v>
      </c>
      <c r="I123" s="301">
        <v>55.81</v>
      </c>
    </row>
    <row r="124" spans="1:9" x14ac:dyDescent="0.25">
      <c r="A124" s="311" t="s">
        <v>27</v>
      </c>
      <c r="B124" s="311" t="s">
        <v>298</v>
      </c>
      <c r="C124" s="311" t="s">
        <v>299</v>
      </c>
      <c r="D124" s="301">
        <v>0</v>
      </c>
      <c r="E124" s="301">
        <v>4.76</v>
      </c>
      <c r="F124" s="301">
        <v>28.57</v>
      </c>
      <c r="G124" s="301">
        <v>47.83</v>
      </c>
      <c r="H124" s="301">
        <v>41.46</v>
      </c>
      <c r="I124" s="301">
        <v>10</v>
      </c>
    </row>
    <row r="125" spans="1:9" x14ac:dyDescent="0.25">
      <c r="A125" s="311" t="s">
        <v>27</v>
      </c>
      <c r="B125" s="311" t="s">
        <v>300</v>
      </c>
      <c r="C125" s="311" t="s">
        <v>299</v>
      </c>
      <c r="D125" s="301">
        <v>2.94</v>
      </c>
      <c r="E125" s="301">
        <v>76.92</v>
      </c>
      <c r="F125" s="301">
        <v>92.31</v>
      </c>
      <c r="G125" s="301">
        <v>81.400000000000006</v>
      </c>
      <c r="H125" s="301">
        <v>94.12</v>
      </c>
      <c r="I125" s="301">
        <v>100</v>
      </c>
    </row>
    <row r="126" spans="1:9" x14ac:dyDescent="0.25">
      <c r="A126" s="311" t="s">
        <v>27</v>
      </c>
      <c r="B126" s="311" t="s">
        <v>300</v>
      </c>
      <c r="C126" s="311" t="s">
        <v>299</v>
      </c>
      <c r="D126" s="301">
        <v>0</v>
      </c>
      <c r="E126" s="301">
        <v>80</v>
      </c>
      <c r="F126" s="301">
        <v>94.44</v>
      </c>
      <c r="G126" s="301">
        <v>100</v>
      </c>
      <c r="H126" s="301">
        <v>80</v>
      </c>
      <c r="I126" s="301">
        <v>100</v>
      </c>
    </row>
    <row r="127" spans="1:9" x14ac:dyDescent="0.25">
      <c r="A127" s="311" t="s">
        <v>27</v>
      </c>
      <c r="B127" s="311" t="s">
        <v>300</v>
      </c>
      <c r="C127" s="311" t="s">
        <v>299</v>
      </c>
      <c r="D127" s="301">
        <v>0</v>
      </c>
      <c r="E127" s="301">
        <v>86.67</v>
      </c>
      <c r="F127" s="301">
        <v>96</v>
      </c>
      <c r="G127" s="301">
        <v>100</v>
      </c>
      <c r="H127" s="301">
        <v>0</v>
      </c>
      <c r="I127" s="301">
        <v>0</v>
      </c>
    </row>
    <row r="128" spans="1:9" x14ac:dyDescent="0.25">
      <c r="A128" s="311" t="s">
        <v>27</v>
      </c>
      <c r="B128" s="311" t="s">
        <v>301</v>
      </c>
      <c r="C128" s="311" t="s">
        <v>299</v>
      </c>
      <c r="D128" s="301">
        <v>0</v>
      </c>
      <c r="E128" s="301">
        <v>0</v>
      </c>
      <c r="F128" s="301">
        <v>0</v>
      </c>
      <c r="G128" s="301">
        <v>0</v>
      </c>
      <c r="H128" s="301">
        <v>100</v>
      </c>
      <c r="I128" s="301">
        <v>50</v>
      </c>
    </row>
    <row r="129" spans="1:9" x14ac:dyDescent="0.25">
      <c r="A129" s="311" t="s">
        <v>27</v>
      </c>
      <c r="B129" s="311" t="s">
        <v>301</v>
      </c>
      <c r="C129" s="311" t="s">
        <v>299</v>
      </c>
      <c r="D129" s="301">
        <v>0</v>
      </c>
      <c r="E129" s="301">
        <v>0</v>
      </c>
      <c r="F129" s="301">
        <v>0</v>
      </c>
      <c r="G129" s="301">
        <v>0</v>
      </c>
      <c r="H129" s="301">
        <v>33.33</v>
      </c>
      <c r="I129" s="301">
        <v>0</v>
      </c>
    </row>
    <row r="130" spans="1:9" x14ac:dyDescent="0.25">
      <c r="A130" s="311" t="s">
        <v>27</v>
      </c>
      <c r="B130" s="311" t="s">
        <v>301</v>
      </c>
      <c r="C130" s="311" t="s">
        <v>299</v>
      </c>
      <c r="D130" s="301">
        <v>0</v>
      </c>
      <c r="E130" s="301">
        <v>0</v>
      </c>
      <c r="F130" s="301">
        <v>0</v>
      </c>
      <c r="G130" s="301">
        <v>100</v>
      </c>
      <c r="H130" s="301">
        <v>100</v>
      </c>
      <c r="I130" s="301">
        <v>0</v>
      </c>
    </row>
    <row r="131" spans="1:9" x14ac:dyDescent="0.25">
      <c r="A131" s="311" t="s">
        <v>27</v>
      </c>
      <c r="B131" s="311" t="s">
        <v>301</v>
      </c>
      <c r="C131" s="311" t="s">
        <v>299</v>
      </c>
      <c r="D131" s="301">
        <v>0</v>
      </c>
      <c r="E131" s="301">
        <v>0</v>
      </c>
      <c r="F131" s="301">
        <v>0</v>
      </c>
      <c r="G131" s="301">
        <v>70</v>
      </c>
      <c r="H131" s="301">
        <v>0</v>
      </c>
      <c r="I131" s="301">
        <v>83.33</v>
      </c>
    </row>
    <row r="132" spans="1:9" x14ac:dyDescent="0.25">
      <c r="A132" s="311" t="s">
        <v>27</v>
      </c>
      <c r="B132" s="311" t="s">
        <v>301</v>
      </c>
      <c r="C132" s="311" t="s">
        <v>299</v>
      </c>
      <c r="D132" s="301">
        <v>0</v>
      </c>
      <c r="E132" s="301">
        <v>0</v>
      </c>
      <c r="F132" s="301">
        <v>0</v>
      </c>
      <c r="G132" s="301">
        <v>0</v>
      </c>
      <c r="H132" s="301">
        <v>0</v>
      </c>
      <c r="I132" s="301">
        <v>0</v>
      </c>
    </row>
    <row r="133" spans="1:9" x14ac:dyDescent="0.25">
      <c r="A133" s="311" t="s">
        <v>27</v>
      </c>
      <c r="B133" s="311" t="s">
        <v>301</v>
      </c>
      <c r="C133" s="311" t="s">
        <v>299</v>
      </c>
      <c r="D133" s="301">
        <v>0</v>
      </c>
      <c r="E133" s="301">
        <v>0</v>
      </c>
      <c r="F133" s="301">
        <v>0</v>
      </c>
      <c r="G133" s="301">
        <v>0</v>
      </c>
      <c r="H133" s="301">
        <v>0</v>
      </c>
      <c r="I133" s="301">
        <v>100</v>
      </c>
    </row>
    <row r="134" spans="1:9" x14ac:dyDescent="0.25">
      <c r="A134" s="311" t="s">
        <v>27</v>
      </c>
      <c r="B134" s="311" t="s">
        <v>301</v>
      </c>
      <c r="C134" s="311" t="s">
        <v>299</v>
      </c>
      <c r="D134" s="301">
        <v>0</v>
      </c>
      <c r="E134" s="301">
        <v>0</v>
      </c>
      <c r="F134" s="301">
        <v>0</v>
      </c>
      <c r="G134" s="301">
        <v>0</v>
      </c>
      <c r="H134" s="301">
        <v>0</v>
      </c>
      <c r="I134" s="301">
        <v>0</v>
      </c>
    </row>
    <row r="135" spans="1:9" x14ac:dyDescent="0.25">
      <c r="A135" s="311" t="s">
        <v>27</v>
      </c>
      <c r="B135" s="311" t="s">
        <v>301</v>
      </c>
      <c r="C135" s="311" t="s">
        <v>299</v>
      </c>
      <c r="D135" s="301">
        <v>0</v>
      </c>
      <c r="E135" s="301">
        <v>0</v>
      </c>
      <c r="F135" s="301">
        <v>0</v>
      </c>
      <c r="G135" s="301">
        <v>66.67</v>
      </c>
      <c r="H135" s="301">
        <v>100</v>
      </c>
      <c r="I135" s="301">
        <v>0</v>
      </c>
    </row>
    <row r="136" spans="1:9" x14ac:dyDescent="0.25">
      <c r="A136" s="311" t="s">
        <v>27</v>
      </c>
      <c r="B136" s="311" t="s">
        <v>301</v>
      </c>
      <c r="C136" s="311" t="s">
        <v>299</v>
      </c>
      <c r="D136" s="301">
        <v>0</v>
      </c>
      <c r="E136" s="301">
        <v>0</v>
      </c>
      <c r="F136" s="301">
        <v>0</v>
      </c>
      <c r="G136" s="301">
        <v>50</v>
      </c>
      <c r="H136" s="301">
        <v>0</v>
      </c>
      <c r="I136" s="301">
        <v>100</v>
      </c>
    </row>
    <row r="137" spans="1:9" x14ac:dyDescent="0.25">
      <c r="A137" s="311" t="s">
        <v>27</v>
      </c>
      <c r="B137" s="311" t="s">
        <v>301</v>
      </c>
      <c r="C137" s="311" t="s">
        <v>299</v>
      </c>
      <c r="D137" s="301">
        <v>0</v>
      </c>
      <c r="E137" s="301">
        <v>30</v>
      </c>
      <c r="F137" s="301">
        <v>0</v>
      </c>
      <c r="G137" s="301">
        <v>0</v>
      </c>
      <c r="H137" s="301">
        <v>0</v>
      </c>
      <c r="I137" s="301">
        <v>33.33</v>
      </c>
    </row>
    <row r="138" spans="1:9" x14ac:dyDescent="0.25">
      <c r="A138" s="311" t="s">
        <v>27</v>
      </c>
      <c r="B138" s="311" t="s">
        <v>301</v>
      </c>
      <c r="C138" s="311" t="s">
        <v>299</v>
      </c>
      <c r="D138" s="301">
        <v>0</v>
      </c>
      <c r="E138" s="301">
        <v>0</v>
      </c>
      <c r="F138" s="301">
        <v>0</v>
      </c>
      <c r="G138" s="301">
        <v>0</v>
      </c>
      <c r="H138" s="301">
        <v>100</v>
      </c>
      <c r="I138" s="301">
        <v>66.67</v>
      </c>
    </row>
    <row r="139" spans="1:9" x14ac:dyDescent="0.25">
      <c r="A139" s="311" t="s">
        <v>27</v>
      </c>
      <c r="B139" s="311" t="s">
        <v>301</v>
      </c>
      <c r="C139" s="311" t="s">
        <v>302</v>
      </c>
      <c r="D139" s="301">
        <v>0</v>
      </c>
      <c r="E139" s="301">
        <v>0</v>
      </c>
      <c r="F139" s="301">
        <v>0</v>
      </c>
      <c r="G139" s="301">
        <v>0</v>
      </c>
      <c r="H139" s="301">
        <v>0</v>
      </c>
      <c r="I139" s="301">
        <v>0</v>
      </c>
    </row>
    <row r="140" spans="1:9" x14ac:dyDescent="0.25">
      <c r="A140" s="311" t="s">
        <v>27</v>
      </c>
      <c r="B140" s="311" t="s">
        <v>301</v>
      </c>
      <c r="C140" s="311" t="s">
        <v>302</v>
      </c>
      <c r="D140" s="301">
        <v>0</v>
      </c>
      <c r="E140" s="301">
        <v>0</v>
      </c>
      <c r="F140" s="301">
        <v>0</v>
      </c>
      <c r="G140" s="301">
        <v>0</v>
      </c>
      <c r="H140" s="301">
        <v>0</v>
      </c>
      <c r="I140" s="301">
        <v>100</v>
      </c>
    </row>
    <row r="141" spans="1:9" x14ac:dyDescent="0.25">
      <c r="A141" s="311" t="s">
        <v>27</v>
      </c>
      <c r="B141" s="311" t="s">
        <v>301</v>
      </c>
      <c r="C141" s="311" t="s">
        <v>302</v>
      </c>
      <c r="D141" s="301">
        <v>0</v>
      </c>
      <c r="E141" s="301">
        <v>0</v>
      </c>
      <c r="F141" s="301">
        <v>0</v>
      </c>
      <c r="G141" s="301">
        <v>0</v>
      </c>
      <c r="H141" s="301">
        <v>0</v>
      </c>
      <c r="I141" s="301">
        <v>0</v>
      </c>
    </row>
    <row r="142" spans="1:9" x14ac:dyDescent="0.25">
      <c r="A142" s="311" t="s">
        <v>27</v>
      </c>
      <c r="B142" s="311" t="s">
        <v>301</v>
      </c>
      <c r="C142" s="311" t="s">
        <v>302</v>
      </c>
      <c r="D142" s="301">
        <v>0</v>
      </c>
      <c r="E142" s="301">
        <v>0</v>
      </c>
      <c r="F142" s="301">
        <v>0</v>
      </c>
      <c r="G142" s="301">
        <v>0</v>
      </c>
      <c r="H142" s="301">
        <v>0</v>
      </c>
      <c r="I142" s="301">
        <v>100</v>
      </c>
    </row>
    <row r="143" spans="1:9" x14ac:dyDescent="0.25">
      <c r="A143" s="311" t="s">
        <v>27</v>
      </c>
      <c r="B143" s="311" t="s">
        <v>301</v>
      </c>
      <c r="C143" s="311" t="s">
        <v>302</v>
      </c>
      <c r="D143" s="301">
        <v>0</v>
      </c>
      <c r="E143" s="301">
        <v>0</v>
      </c>
      <c r="F143" s="301">
        <v>0</v>
      </c>
      <c r="G143" s="301">
        <v>0</v>
      </c>
      <c r="H143" s="301">
        <v>0</v>
      </c>
      <c r="I143" s="301">
        <v>50</v>
      </c>
    </row>
    <row r="144" spans="1:9" x14ac:dyDescent="0.25">
      <c r="A144" s="311" t="s">
        <v>27</v>
      </c>
      <c r="B144" s="311" t="s">
        <v>301</v>
      </c>
      <c r="C144" s="311" t="s">
        <v>302</v>
      </c>
      <c r="D144" s="301">
        <v>0</v>
      </c>
      <c r="E144" s="301">
        <v>0</v>
      </c>
      <c r="F144" s="301">
        <v>0</v>
      </c>
      <c r="G144" s="301">
        <v>0</v>
      </c>
      <c r="H144" s="301">
        <v>0</v>
      </c>
      <c r="I144" s="301">
        <v>0</v>
      </c>
    </row>
    <row r="145" spans="1:9" x14ac:dyDescent="0.25">
      <c r="A145" s="311" t="s">
        <v>28</v>
      </c>
      <c r="B145" s="311" t="s">
        <v>298</v>
      </c>
      <c r="C145" s="311" t="s">
        <v>299</v>
      </c>
      <c r="D145" s="301">
        <v>1.02</v>
      </c>
      <c r="E145" s="301">
        <v>1.1200000000000001</v>
      </c>
      <c r="F145" s="301">
        <v>41.67</v>
      </c>
      <c r="G145" s="301">
        <v>44.44</v>
      </c>
      <c r="H145" s="301">
        <v>60.61</v>
      </c>
      <c r="I145" s="301">
        <v>48.54</v>
      </c>
    </row>
    <row r="146" spans="1:9" x14ac:dyDescent="0.25">
      <c r="A146" s="311" t="s">
        <v>28</v>
      </c>
      <c r="B146" s="311" t="s">
        <v>298</v>
      </c>
      <c r="C146" s="311" t="s">
        <v>299</v>
      </c>
      <c r="D146" s="301">
        <v>16.670000000000002</v>
      </c>
      <c r="E146" s="301">
        <v>0</v>
      </c>
      <c r="F146" s="301">
        <v>25</v>
      </c>
      <c r="G146" s="301">
        <v>0</v>
      </c>
      <c r="H146" s="301">
        <v>33.33</v>
      </c>
      <c r="I146" s="301">
        <v>50</v>
      </c>
    </row>
    <row r="147" spans="1:9" x14ac:dyDescent="0.25">
      <c r="A147" s="311" t="s">
        <v>28</v>
      </c>
      <c r="B147" s="311" t="s">
        <v>300</v>
      </c>
      <c r="C147" s="311" t="s">
        <v>299</v>
      </c>
      <c r="D147" s="301">
        <v>0</v>
      </c>
      <c r="E147" s="301">
        <v>88.89</v>
      </c>
      <c r="F147" s="301">
        <v>86.96</v>
      </c>
      <c r="G147" s="301">
        <v>88.24</v>
      </c>
      <c r="H147" s="301">
        <v>85.19</v>
      </c>
      <c r="I147" s="301">
        <v>86.21</v>
      </c>
    </row>
    <row r="148" spans="1:9" x14ac:dyDescent="0.25">
      <c r="A148" s="311" t="s">
        <v>28</v>
      </c>
      <c r="B148" s="311" t="s">
        <v>301</v>
      </c>
      <c r="C148" s="311" t="s">
        <v>299</v>
      </c>
      <c r="D148" s="301">
        <v>0</v>
      </c>
      <c r="E148" s="301">
        <v>0</v>
      </c>
      <c r="F148" s="301">
        <v>0</v>
      </c>
      <c r="G148" s="301">
        <v>33.33</v>
      </c>
      <c r="H148" s="301">
        <v>100</v>
      </c>
      <c r="I148" s="301">
        <v>100</v>
      </c>
    </row>
    <row r="149" spans="1:9" x14ac:dyDescent="0.25">
      <c r="A149" s="311" t="s">
        <v>28</v>
      </c>
      <c r="B149" s="311" t="s">
        <v>301</v>
      </c>
      <c r="C149" s="311" t="s">
        <v>299</v>
      </c>
      <c r="D149" s="301">
        <v>0</v>
      </c>
      <c r="E149" s="301">
        <v>0</v>
      </c>
      <c r="F149" s="301">
        <v>0</v>
      </c>
      <c r="G149" s="301">
        <v>0</v>
      </c>
      <c r="H149" s="301">
        <v>33.33</v>
      </c>
      <c r="I149" s="301">
        <v>80</v>
      </c>
    </row>
    <row r="150" spans="1:9" x14ac:dyDescent="0.25">
      <c r="A150" s="311" t="s">
        <v>28</v>
      </c>
      <c r="B150" s="311" t="s">
        <v>301</v>
      </c>
      <c r="C150" s="311" t="s">
        <v>299</v>
      </c>
      <c r="D150" s="301">
        <v>0</v>
      </c>
      <c r="E150" s="301">
        <v>0</v>
      </c>
      <c r="F150" s="301">
        <v>0</v>
      </c>
      <c r="G150" s="301">
        <v>0</v>
      </c>
      <c r="H150" s="301">
        <v>33.33</v>
      </c>
      <c r="I150" s="301">
        <v>50</v>
      </c>
    </row>
    <row r="151" spans="1:9" x14ac:dyDescent="0.25">
      <c r="A151" s="311" t="s">
        <v>28</v>
      </c>
      <c r="B151" s="311" t="s">
        <v>301</v>
      </c>
      <c r="C151" s="311" t="s">
        <v>299</v>
      </c>
      <c r="D151" s="301">
        <v>0</v>
      </c>
      <c r="E151" s="301">
        <v>0</v>
      </c>
      <c r="F151" s="301">
        <v>0</v>
      </c>
      <c r="G151" s="301">
        <v>33.33</v>
      </c>
      <c r="H151" s="301">
        <v>0</v>
      </c>
      <c r="I151" s="301">
        <v>75</v>
      </c>
    </row>
    <row r="152" spans="1:9" x14ac:dyDescent="0.25">
      <c r="A152" s="311" t="s">
        <v>28</v>
      </c>
      <c r="B152" s="311" t="s">
        <v>301</v>
      </c>
      <c r="C152" s="311" t="s">
        <v>302</v>
      </c>
      <c r="D152" s="301">
        <v>0</v>
      </c>
      <c r="E152" s="301">
        <v>0</v>
      </c>
      <c r="F152" s="301">
        <v>0</v>
      </c>
      <c r="G152" s="301">
        <v>0</v>
      </c>
      <c r="H152" s="301">
        <v>0</v>
      </c>
      <c r="I152" s="301">
        <v>0</v>
      </c>
    </row>
    <row r="153" spans="1:9" x14ac:dyDescent="0.25">
      <c r="A153" s="311" t="s">
        <v>28</v>
      </c>
      <c r="B153" s="311" t="s">
        <v>301</v>
      </c>
      <c r="C153" s="311" t="s">
        <v>302</v>
      </c>
      <c r="D153" s="301">
        <v>0</v>
      </c>
      <c r="E153" s="301">
        <v>0</v>
      </c>
      <c r="F153" s="301">
        <v>0</v>
      </c>
      <c r="G153" s="301">
        <v>0</v>
      </c>
      <c r="H153" s="301">
        <v>0</v>
      </c>
      <c r="I153" s="301">
        <v>0</v>
      </c>
    </row>
    <row r="154" spans="1:9" x14ac:dyDescent="0.25">
      <c r="A154" s="311" t="s">
        <v>28</v>
      </c>
      <c r="B154" s="311" t="s">
        <v>301</v>
      </c>
      <c r="C154" s="311" t="s">
        <v>302</v>
      </c>
      <c r="D154" s="301">
        <v>0</v>
      </c>
      <c r="E154" s="301">
        <v>0</v>
      </c>
      <c r="F154" s="301">
        <v>0</v>
      </c>
      <c r="G154" s="301">
        <v>0</v>
      </c>
      <c r="H154" s="301">
        <v>0</v>
      </c>
      <c r="I154" s="301">
        <v>0</v>
      </c>
    </row>
    <row r="155" spans="1:9" x14ac:dyDescent="0.25">
      <c r="A155" s="311" t="s">
        <v>37</v>
      </c>
      <c r="B155" s="311" t="s">
        <v>3</v>
      </c>
      <c r="C155" s="311" t="s">
        <v>299</v>
      </c>
      <c r="D155" s="301">
        <v>0</v>
      </c>
      <c r="E155" s="301">
        <v>0</v>
      </c>
      <c r="F155" s="301">
        <v>0</v>
      </c>
      <c r="G155" s="301">
        <v>4.08</v>
      </c>
      <c r="H155" s="301">
        <v>4.5999999999999996</v>
      </c>
      <c r="I155" s="301">
        <v>76.319999999999993</v>
      </c>
    </row>
    <row r="156" spans="1:9" x14ac:dyDescent="0.25">
      <c r="A156" s="311" t="s">
        <v>37</v>
      </c>
      <c r="B156" s="311" t="s">
        <v>301</v>
      </c>
      <c r="C156" s="311" t="s">
        <v>299</v>
      </c>
      <c r="D156" s="301">
        <v>0</v>
      </c>
      <c r="E156" s="301">
        <v>0</v>
      </c>
      <c r="F156" s="301">
        <v>0</v>
      </c>
      <c r="G156" s="301">
        <v>0</v>
      </c>
      <c r="H156" s="301">
        <v>0</v>
      </c>
      <c r="I156" s="301">
        <v>40</v>
      </c>
    </row>
    <row r="157" spans="1:9" x14ac:dyDescent="0.25">
      <c r="A157" s="311" t="s">
        <v>37</v>
      </c>
      <c r="B157" s="311" t="s">
        <v>301</v>
      </c>
      <c r="C157" s="311" t="s">
        <v>302</v>
      </c>
      <c r="D157" s="301">
        <v>0</v>
      </c>
      <c r="E157" s="301">
        <v>0</v>
      </c>
      <c r="F157" s="301">
        <v>0</v>
      </c>
      <c r="G157" s="301">
        <v>0</v>
      </c>
      <c r="H157" s="301">
        <v>0</v>
      </c>
      <c r="I157" s="301">
        <v>0</v>
      </c>
    </row>
    <row r="158" spans="1:9" x14ac:dyDescent="0.25">
      <c r="A158" s="311" t="s">
        <v>24</v>
      </c>
      <c r="B158" s="311" t="s">
        <v>298</v>
      </c>
      <c r="C158" s="311" t="s">
        <v>299</v>
      </c>
      <c r="D158" s="301">
        <v>0</v>
      </c>
      <c r="E158" s="301">
        <v>2.86</v>
      </c>
      <c r="F158" s="301">
        <v>79.41</v>
      </c>
      <c r="G158" s="301">
        <v>85</v>
      </c>
      <c r="H158" s="301">
        <v>88.89</v>
      </c>
      <c r="I158" s="301">
        <v>50</v>
      </c>
    </row>
    <row r="159" spans="1:9" x14ac:dyDescent="0.25">
      <c r="A159" s="311" t="s">
        <v>24</v>
      </c>
      <c r="B159" s="311" t="s">
        <v>298</v>
      </c>
      <c r="C159" s="311" t="s">
        <v>302</v>
      </c>
      <c r="D159" s="301">
        <v>0</v>
      </c>
      <c r="E159" s="301">
        <v>0</v>
      </c>
      <c r="F159" s="301">
        <v>0</v>
      </c>
      <c r="G159" s="301">
        <v>0</v>
      </c>
      <c r="H159" s="301">
        <v>0</v>
      </c>
      <c r="I159" s="301">
        <v>0</v>
      </c>
    </row>
    <row r="160" spans="1:9" x14ac:dyDescent="0.25">
      <c r="A160" s="311" t="s">
        <v>24</v>
      </c>
      <c r="B160" s="311" t="s">
        <v>300</v>
      </c>
      <c r="C160" s="311" t="s">
        <v>299</v>
      </c>
      <c r="D160" s="301">
        <v>0</v>
      </c>
      <c r="E160" s="301">
        <v>86.67</v>
      </c>
      <c r="F160" s="301">
        <v>86.96</v>
      </c>
      <c r="G160" s="301">
        <v>96</v>
      </c>
      <c r="H160" s="301">
        <v>100</v>
      </c>
      <c r="I160" s="301">
        <v>93.1</v>
      </c>
    </row>
    <row r="161" spans="1:9" x14ac:dyDescent="0.25">
      <c r="A161" s="311" t="s">
        <v>24</v>
      </c>
      <c r="B161" s="311" t="s">
        <v>300</v>
      </c>
      <c r="C161" s="311" t="s">
        <v>302</v>
      </c>
      <c r="D161" s="301">
        <v>0</v>
      </c>
      <c r="E161" s="301">
        <v>0</v>
      </c>
      <c r="F161" s="301">
        <v>0</v>
      </c>
      <c r="G161" s="301">
        <v>0</v>
      </c>
      <c r="H161" s="301">
        <v>0</v>
      </c>
      <c r="I161" s="301">
        <v>0</v>
      </c>
    </row>
  </sheetData>
  <mergeCells count="2">
    <mergeCell ref="A1:I1"/>
    <mergeCell ref="C2:I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BreakPreview" topLeftCell="A17" zoomScaleNormal="100" zoomScaleSheetLayoutView="100" workbookViewId="0">
      <selection activeCell="B23" sqref="B23"/>
    </sheetView>
  </sheetViews>
  <sheetFormatPr defaultRowHeight="15.75" x14ac:dyDescent="0.25"/>
  <cols>
    <col min="1" max="1" width="16.375" customWidth="1"/>
    <col min="2" max="2" width="12.375" customWidth="1"/>
    <col min="3" max="3" width="9.75" customWidth="1"/>
    <col min="4" max="4" width="12.625" customWidth="1"/>
    <col min="5" max="5" width="9.125" customWidth="1"/>
    <col min="6" max="7" width="12.625" customWidth="1"/>
    <col min="8" max="8" width="10.25" customWidth="1"/>
    <col min="9" max="9" width="12.625" customWidth="1"/>
    <col min="10" max="10" width="10.25" customWidth="1"/>
    <col min="11" max="11" width="12.625" customWidth="1"/>
  </cols>
  <sheetData>
    <row r="1" spans="1:11" s="4" customFormat="1" ht="37.5" customHeight="1" x14ac:dyDescent="0.25">
      <c r="A1" s="548" t="s">
        <v>1361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</row>
    <row r="2" spans="1:11" s="4" customFormat="1" ht="16.5" thickBot="1" x14ac:dyDescent="0.3">
      <c r="A2" s="51" t="s">
        <v>255</v>
      </c>
      <c r="B2" s="51"/>
    </row>
    <row r="3" spans="1:11" s="4" customFormat="1" ht="15.75" customHeight="1" x14ac:dyDescent="0.25">
      <c r="A3" s="557" t="s">
        <v>52</v>
      </c>
      <c r="B3" s="518" t="s">
        <v>1362</v>
      </c>
      <c r="C3" s="495" t="s">
        <v>215</v>
      </c>
      <c r="D3" s="495" t="s">
        <v>1363</v>
      </c>
      <c r="E3" s="555"/>
      <c r="F3" s="556"/>
      <c r="G3" s="518" t="s">
        <v>1364</v>
      </c>
      <c r="H3" s="495" t="s">
        <v>215</v>
      </c>
      <c r="I3" s="495" t="s">
        <v>1365</v>
      </c>
      <c r="J3" s="555"/>
      <c r="K3" s="556"/>
    </row>
    <row r="4" spans="1:11" s="4" customFormat="1" ht="32.25" thickBot="1" x14ac:dyDescent="0.3">
      <c r="A4" s="558"/>
      <c r="B4" s="545"/>
      <c r="C4" s="559"/>
      <c r="D4" s="454" t="s">
        <v>15</v>
      </c>
      <c r="E4" s="454" t="s">
        <v>16</v>
      </c>
      <c r="F4" s="455" t="s">
        <v>17</v>
      </c>
      <c r="G4" s="545"/>
      <c r="H4" s="559"/>
      <c r="I4" s="454" t="s">
        <v>15</v>
      </c>
      <c r="J4" s="454" t="s">
        <v>16</v>
      </c>
      <c r="K4" s="455" t="s">
        <v>17</v>
      </c>
    </row>
    <row r="5" spans="1:11" s="4" customFormat="1" x14ac:dyDescent="0.25">
      <c r="A5" s="456" t="s">
        <v>1351</v>
      </c>
      <c r="B5" s="457">
        <v>80</v>
      </c>
      <c r="C5" s="458">
        <v>54</v>
      </c>
      <c r="D5" s="458">
        <v>267.39999999999998</v>
      </c>
      <c r="E5" s="458">
        <v>0</v>
      </c>
      <c r="F5" s="459">
        <v>28.33</v>
      </c>
      <c r="G5" s="457">
        <v>66</v>
      </c>
      <c r="H5" s="458">
        <v>36</v>
      </c>
      <c r="I5" s="458">
        <v>368.2</v>
      </c>
      <c r="J5" s="458">
        <v>0</v>
      </c>
      <c r="K5" s="459">
        <v>40.5</v>
      </c>
    </row>
    <row r="6" spans="1:11" s="4" customFormat="1" x14ac:dyDescent="0.25">
      <c r="A6" s="460" t="s">
        <v>1352</v>
      </c>
      <c r="B6" s="461">
        <v>53</v>
      </c>
      <c r="C6" s="184">
        <v>36</v>
      </c>
      <c r="D6" s="184">
        <v>203</v>
      </c>
      <c r="E6" s="184">
        <v>0</v>
      </c>
      <c r="F6" s="462">
        <v>0</v>
      </c>
      <c r="G6" s="461">
        <v>20</v>
      </c>
      <c r="H6" s="184">
        <v>13</v>
      </c>
      <c r="I6" s="184">
        <v>93.4</v>
      </c>
      <c r="J6" s="184">
        <v>0</v>
      </c>
      <c r="K6" s="462">
        <v>3.4</v>
      </c>
    </row>
    <row r="7" spans="1:11" s="4" customFormat="1" x14ac:dyDescent="0.25">
      <c r="A7" s="460" t="s">
        <v>1353</v>
      </c>
      <c r="B7" s="588">
        <v>100</v>
      </c>
      <c r="C7" s="589">
        <v>54</v>
      </c>
      <c r="D7" s="589">
        <v>130.47</v>
      </c>
      <c r="E7" s="589">
        <v>34.57</v>
      </c>
      <c r="F7" s="590">
        <v>44.3</v>
      </c>
      <c r="G7" s="588">
        <v>25</v>
      </c>
      <c r="H7" s="589">
        <v>10</v>
      </c>
      <c r="I7" s="589">
        <v>118.2</v>
      </c>
      <c r="J7" s="589">
        <v>21</v>
      </c>
      <c r="K7" s="462">
        <v>5.3</v>
      </c>
    </row>
    <row r="8" spans="1:11" x14ac:dyDescent="0.25">
      <c r="A8" s="463" t="s">
        <v>1354</v>
      </c>
      <c r="B8" s="464">
        <v>49</v>
      </c>
      <c r="C8" s="2">
        <v>25</v>
      </c>
      <c r="D8" s="2">
        <v>152.83000000000001</v>
      </c>
      <c r="E8" s="2">
        <v>0</v>
      </c>
      <c r="F8" s="465">
        <v>7.73</v>
      </c>
      <c r="G8" s="464">
        <v>7</v>
      </c>
      <c r="H8" s="2">
        <v>1</v>
      </c>
      <c r="I8" s="2">
        <v>39.799999999999997</v>
      </c>
      <c r="J8" s="2">
        <v>0</v>
      </c>
      <c r="K8" s="465">
        <v>0</v>
      </c>
    </row>
    <row r="9" spans="1:11" x14ac:dyDescent="0.25">
      <c r="A9" s="463" t="s">
        <v>1356</v>
      </c>
      <c r="B9" s="464">
        <v>16</v>
      </c>
      <c r="C9" s="2">
        <v>9</v>
      </c>
      <c r="D9" s="2">
        <v>66.430000000000007</v>
      </c>
      <c r="E9" s="2">
        <v>0</v>
      </c>
      <c r="F9" s="465">
        <v>0.43</v>
      </c>
      <c r="G9" s="464">
        <v>15</v>
      </c>
      <c r="H9" s="2">
        <v>10</v>
      </c>
      <c r="I9" s="2">
        <v>75.7</v>
      </c>
      <c r="J9" s="2">
        <v>0</v>
      </c>
      <c r="K9" s="465">
        <v>0</v>
      </c>
    </row>
    <row r="10" spans="1:11" ht="16.5" thickBot="1" x14ac:dyDescent="0.3">
      <c r="A10" s="466"/>
      <c r="B10" s="467"/>
      <c r="C10" s="468"/>
      <c r="D10" s="468"/>
      <c r="E10" s="468"/>
      <c r="F10" s="469"/>
      <c r="G10" s="467"/>
      <c r="H10" s="468"/>
      <c r="I10" s="468"/>
      <c r="J10" s="468"/>
      <c r="K10" s="469"/>
    </row>
    <row r="11" spans="1:11" ht="16.5" thickBot="1" x14ac:dyDescent="0.3">
      <c r="A11" s="470" t="s">
        <v>56</v>
      </c>
      <c r="B11" s="188">
        <f>SUM(B5:B10)</f>
        <v>298</v>
      </c>
      <c r="C11" s="186">
        <f>SUM(C5:C10)</f>
        <v>178</v>
      </c>
      <c r="D11" s="186">
        <f t="shared" ref="D11:K11" si="0">SUM(D5:D10)</f>
        <v>820.13000000000011</v>
      </c>
      <c r="E11" s="186">
        <f t="shared" si="0"/>
        <v>34.57</v>
      </c>
      <c r="F11" s="187">
        <f t="shared" si="0"/>
        <v>80.790000000000006</v>
      </c>
      <c r="G11" s="188">
        <f t="shared" si="0"/>
        <v>133</v>
      </c>
      <c r="H11" s="186">
        <f t="shared" si="0"/>
        <v>70</v>
      </c>
      <c r="I11" s="186">
        <f t="shared" si="0"/>
        <v>695.30000000000007</v>
      </c>
      <c r="J11" s="186">
        <f t="shared" si="0"/>
        <v>21</v>
      </c>
      <c r="K11" s="187">
        <f t="shared" si="0"/>
        <v>49.199999999999996</v>
      </c>
    </row>
    <row r="13" spans="1:11" ht="16.5" thickBot="1" x14ac:dyDescent="0.3">
      <c r="A13" s="51" t="s">
        <v>222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15.75" customHeight="1" x14ac:dyDescent="0.25">
      <c r="A14" s="549" t="s">
        <v>52</v>
      </c>
      <c r="B14" s="546" t="s">
        <v>1362</v>
      </c>
      <c r="C14" s="536" t="s">
        <v>215</v>
      </c>
      <c r="D14" s="552" t="s">
        <v>1363</v>
      </c>
      <c r="E14" s="553"/>
      <c r="F14" s="554"/>
      <c r="G14" s="546" t="s">
        <v>1364</v>
      </c>
      <c r="H14" s="536" t="s">
        <v>215</v>
      </c>
      <c r="I14" s="552" t="s">
        <v>1365</v>
      </c>
      <c r="J14" s="553"/>
      <c r="K14" s="554"/>
    </row>
    <row r="15" spans="1:11" ht="32.25" thickBot="1" x14ac:dyDescent="0.3">
      <c r="A15" s="550"/>
      <c r="B15" s="547"/>
      <c r="C15" s="551"/>
      <c r="D15" s="454" t="s">
        <v>15</v>
      </c>
      <c r="E15" s="454" t="s">
        <v>16</v>
      </c>
      <c r="F15" s="455" t="s">
        <v>17</v>
      </c>
      <c r="G15" s="547"/>
      <c r="H15" s="551"/>
      <c r="I15" s="454" t="s">
        <v>15</v>
      </c>
      <c r="J15" s="454" t="s">
        <v>16</v>
      </c>
      <c r="K15" s="455" t="s">
        <v>17</v>
      </c>
    </row>
    <row r="16" spans="1:11" x14ac:dyDescent="0.25">
      <c r="A16" s="456" t="s">
        <v>1351</v>
      </c>
      <c r="B16" s="471">
        <v>73</v>
      </c>
      <c r="C16" s="79">
        <v>54</v>
      </c>
      <c r="D16" s="79">
        <v>235.37</v>
      </c>
      <c r="E16" s="79">
        <v>0</v>
      </c>
      <c r="F16" s="472">
        <v>9.17</v>
      </c>
      <c r="G16" s="471">
        <v>59</v>
      </c>
      <c r="H16" s="79">
        <v>26</v>
      </c>
      <c r="I16" s="79">
        <v>341.83</v>
      </c>
      <c r="J16" s="79">
        <v>0</v>
      </c>
      <c r="K16" s="472">
        <v>30</v>
      </c>
    </row>
    <row r="17" spans="1:11" x14ac:dyDescent="0.25">
      <c r="A17" s="460" t="s">
        <v>1352</v>
      </c>
      <c r="B17" s="471">
        <v>38</v>
      </c>
      <c r="C17" s="79">
        <v>32</v>
      </c>
      <c r="D17" s="79">
        <v>168.9</v>
      </c>
      <c r="E17" s="79">
        <v>0</v>
      </c>
      <c r="F17" s="472">
        <v>6</v>
      </c>
      <c r="G17" s="471">
        <v>10</v>
      </c>
      <c r="H17" s="79">
        <v>7</v>
      </c>
      <c r="I17" s="79">
        <v>46</v>
      </c>
      <c r="J17" s="79">
        <v>5</v>
      </c>
      <c r="K17" s="472">
        <v>0</v>
      </c>
    </row>
    <row r="18" spans="1:11" x14ac:dyDescent="0.25">
      <c r="A18" s="460" t="s">
        <v>1353</v>
      </c>
      <c r="B18" s="471">
        <v>61</v>
      </c>
      <c r="C18" s="79">
        <v>33</v>
      </c>
      <c r="D18" s="79">
        <v>133.4</v>
      </c>
      <c r="E18" s="79">
        <v>51.5</v>
      </c>
      <c r="F18" s="472">
        <v>49.23</v>
      </c>
      <c r="G18" s="471">
        <v>18</v>
      </c>
      <c r="H18" s="79">
        <v>12</v>
      </c>
      <c r="I18" s="79">
        <v>76.5</v>
      </c>
      <c r="J18" s="79">
        <v>9</v>
      </c>
      <c r="K18" s="472">
        <v>34.5</v>
      </c>
    </row>
    <row r="19" spans="1:11" x14ac:dyDescent="0.25">
      <c r="A19" s="463" t="s">
        <v>1354</v>
      </c>
      <c r="B19" s="464">
        <v>71</v>
      </c>
      <c r="C19" s="2">
        <v>39</v>
      </c>
      <c r="D19" s="2">
        <v>175.04</v>
      </c>
      <c r="E19" s="2">
        <v>5</v>
      </c>
      <c r="F19" s="465">
        <v>12.47</v>
      </c>
      <c r="G19" s="464">
        <v>2</v>
      </c>
      <c r="H19" s="2">
        <v>0</v>
      </c>
      <c r="I19" s="2">
        <v>9</v>
      </c>
      <c r="J19" s="2">
        <v>3</v>
      </c>
      <c r="K19" s="465">
        <v>0</v>
      </c>
    </row>
    <row r="20" spans="1:11" x14ac:dyDescent="0.25">
      <c r="A20" s="463" t="s">
        <v>1356</v>
      </c>
      <c r="B20" s="464">
        <v>6</v>
      </c>
      <c r="C20" s="2">
        <v>5</v>
      </c>
      <c r="D20" s="2">
        <v>14.23</v>
      </c>
      <c r="E20" s="2">
        <v>0</v>
      </c>
      <c r="F20" s="465">
        <v>1</v>
      </c>
      <c r="G20" s="464">
        <v>11</v>
      </c>
      <c r="H20" s="2">
        <v>7</v>
      </c>
      <c r="I20" s="2">
        <v>30.5</v>
      </c>
      <c r="J20" s="2">
        <v>0</v>
      </c>
      <c r="K20" s="465">
        <v>0</v>
      </c>
    </row>
    <row r="21" spans="1:11" ht="16.5" thickBot="1" x14ac:dyDescent="0.3">
      <c r="A21" s="466"/>
      <c r="B21" s="467"/>
      <c r="C21" s="468"/>
      <c r="D21" s="468"/>
      <c r="E21" s="468"/>
      <c r="F21" s="469"/>
      <c r="G21" s="467"/>
      <c r="H21" s="468"/>
      <c r="I21" s="468"/>
      <c r="J21" s="468"/>
      <c r="K21" s="469"/>
    </row>
    <row r="22" spans="1:11" ht="16.5" thickBot="1" x14ac:dyDescent="0.3">
      <c r="A22" s="473" t="s">
        <v>56</v>
      </c>
      <c r="B22" s="188">
        <f>SUM(B16:B21)</f>
        <v>249</v>
      </c>
      <c r="C22" s="186">
        <f>SUM(C16:C21)</f>
        <v>163</v>
      </c>
      <c r="D22" s="186">
        <f t="shared" ref="D22:K22" si="1">SUM(D16:D21)</f>
        <v>726.93999999999994</v>
      </c>
      <c r="E22" s="186">
        <f t="shared" si="1"/>
        <v>56.5</v>
      </c>
      <c r="F22" s="187">
        <f t="shared" si="1"/>
        <v>77.86999999999999</v>
      </c>
      <c r="G22" s="188">
        <f t="shared" si="1"/>
        <v>100</v>
      </c>
      <c r="H22" s="186">
        <f t="shared" si="1"/>
        <v>52</v>
      </c>
      <c r="I22" s="186">
        <f t="shared" si="1"/>
        <v>503.83</v>
      </c>
      <c r="J22" s="186">
        <f t="shared" si="1"/>
        <v>17</v>
      </c>
      <c r="K22" s="187">
        <f t="shared" si="1"/>
        <v>64.5</v>
      </c>
    </row>
    <row r="23" spans="1:11" ht="16.5" thickBot="1" x14ac:dyDescent="0.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x14ac:dyDescent="0.25">
      <c r="A24" s="474" t="s">
        <v>175</v>
      </c>
      <c r="B24" s="193">
        <f>+B11-B22</f>
        <v>49</v>
      </c>
      <c r="C24" s="189">
        <f>+C11-C22</f>
        <v>15</v>
      </c>
      <c r="D24" s="189">
        <f t="shared" ref="D24:K24" si="2">+D11-D22</f>
        <v>93.190000000000168</v>
      </c>
      <c r="E24" s="189">
        <f t="shared" si="2"/>
        <v>-21.93</v>
      </c>
      <c r="F24" s="190">
        <f t="shared" si="2"/>
        <v>2.9200000000000159</v>
      </c>
      <c r="G24" s="193">
        <f t="shared" si="2"/>
        <v>33</v>
      </c>
      <c r="H24" s="189">
        <f t="shared" si="2"/>
        <v>18</v>
      </c>
      <c r="I24" s="189">
        <f t="shared" si="2"/>
        <v>191.47000000000008</v>
      </c>
      <c r="J24" s="189">
        <f t="shared" si="2"/>
        <v>4</v>
      </c>
      <c r="K24" s="190">
        <f t="shared" si="2"/>
        <v>-15.300000000000004</v>
      </c>
    </row>
    <row r="25" spans="1:11" ht="16.5" thickBot="1" x14ac:dyDescent="0.3">
      <c r="A25" s="475" t="s">
        <v>1366</v>
      </c>
      <c r="B25" s="194">
        <f>+IFERROR(B24/B22,0)*100</f>
        <v>19.678714859437751</v>
      </c>
      <c r="C25" s="191">
        <f>+IFERROR(C24/C22,0)*100</f>
        <v>9.2024539877300615</v>
      </c>
      <c r="D25" s="191">
        <f t="shared" ref="D25:K25" si="3">+IFERROR(D24/D22,0)*100</f>
        <v>12.819489916636886</v>
      </c>
      <c r="E25" s="191">
        <f t="shared" si="3"/>
        <v>-38.814159292035399</v>
      </c>
      <c r="F25" s="192">
        <f t="shared" si="3"/>
        <v>3.7498394760498472</v>
      </c>
      <c r="G25" s="194">
        <f t="shared" si="3"/>
        <v>33</v>
      </c>
      <c r="H25" s="191">
        <f t="shared" si="3"/>
        <v>34.615384615384613</v>
      </c>
      <c r="I25" s="191">
        <f t="shared" si="3"/>
        <v>38.00289780283034</v>
      </c>
      <c r="J25" s="191">
        <f t="shared" si="3"/>
        <v>23.52941176470588</v>
      </c>
      <c r="K25" s="192">
        <f t="shared" si="3"/>
        <v>-23.720930232558146</v>
      </c>
    </row>
    <row r="26" spans="1:11" x14ac:dyDescent="0.25">
      <c r="J26" s="17"/>
      <c r="K26" s="17"/>
    </row>
  </sheetData>
  <mergeCells count="15">
    <mergeCell ref="G3:G4"/>
    <mergeCell ref="G14:G15"/>
    <mergeCell ref="A1:K1"/>
    <mergeCell ref="A14:A15"/>
    <mergeCell ref="C14:C15"/>
    <mergeCell ref="D14:F14"/>
    <mergeCell ref="H14:H15"/>
    <mergeCell ref="I14:K14"/>
    <mergeCell ref="B14:B15"/>
    <mergeCell ref="I3:K3"/>
    <mergeCell ref="A3:A4"/>
    <mergeCell ref="H3:H4"/>
    <mergeCell ref="C3:C4"/>
    <mergeCell ref="D3:F3"/>
    <mergeCell ref="B3:B4"/>
  </mergeCells>
  <phoneticPr fontId="2" type="noConversion"/>
  <pageMargins left="0.74803149606299213" right="0.35433070866141736" top="0.98425196850393704" bottom="0.98425196850393704" header="0.51181102362204722" footer="0.51181102362204722"/>
  <pageSetup paperSize="9" scale="9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BreakPreview" zoomScaleNormal="100" zoomScaleSheetLayoutView="100" workbookViewId="0">
      <selection activeCell="O11" sqref="O11"/>
    </sheetView>
  </sheetViews>
  <sheetFormatPr defaultRowHeight="15.75" x14ac:dyDescent="0.25"/>
  <cols>
    <col min="1" max="1" width="3.875" bestFit="1" customWidth="1"/>
    <col min="2" max="2" width="38.625" customWidth="1"/>
    <col min="3" max="3" width="29" customWidth="1"/>
    <col min="4" max="5" width="11.875" customWidth="1"/>
    <col min="6" max="6" width="12.125" customWidth="1"/>
    <col min="7" max="8" width="10.625" customWidth="1"/>
  </cols>
  <sheetData>
    <row r="1" spans="1:10" ht="48" customHeight="1" thickBot="1" x14ac:dyDescent="0.3">
      <c r="A1" s="548" t="s">
        <v>256</v>
      </c>
      <c r="B1" s="548"/>
      <c r="C1" s="548"/>
      <c r="D1" s="548"/>
      <c r="E1" s="548"/>
      <c r="F1" s="548"/>
      <c r="G1" s="4"/>
      <c r="H1" s="4"/>
      <c r="I1" s="12"/>
      <c r="J1" s="12"/>
    </row>
    <row r="2" spans="1:10" ht="48" thickBot="1" x14ac:dyDescent="0.3">
      <c r="A2" s="103" t="s">
        <v>47</v>
      </c>
      <c r="B2" s="97" t="s">
        <v>75</v>
      </c>
      <c r="C2" s="97" t="s">
        <v>76</v>
      </c>
      <c r="D2" s="97" t="s">
        <v>77</v>
      </c>
      <c r="E2" s="97" t="s">
        <v>78</v>
      </c>
      <c r="F2" s="98" t="s">
        <v>117</v>
      </c>
      <c r="G2" s="20"/>
      <c r="H2" s="20"/>
    </row>
    <row r="3" spans="1:10" x14ac:dyDescent="0.25">
      <c r="A3" s="79"/>
      <c r="B3" s="334" t="s">
        <v>502</v>
      </c>
      <c r="C3" s="2" t="s">
        <v>503</v>
      </c>
      <c r="D3" s="335">
        <v>42620</v>
      </c>
      <c r="E3" s="336">
        <v>42804</v>
      </c>
      <c r="F3" s="102" t="s">
        <v>504</v>
      </c>
      <c r="G3" s="16"/>
      <c r="H3" s="16"/>
    </row>
    <row r="4" spans="1:10" x14ac:dyDescent="0.25">
      <c r="A4" s="79"/>
      <c r="B4" s="337" t="s">
        <v>505</v>
      </c>
      <c r="C4" s="2" t="s">
        <v>506</v>
      </c>
      <c r="D4" s="335">
        <v>42866</v>
      </c>
      <c r="E4" s="336">
        <v>43049</v>
      </c>
      <c r="F4" s="102" t="s">
        <v>504</v>
      </c>
      <c r="G4" s="16"/>
      <c r="H4" s="16"/>
    </row>
    <row r="5" spans="1:10" x14ac:dyDescent="0.25">
      <c r="A5" s="79"/>
      <c r="B5" s="337" t="s">
        <v>507</v>
      </c>
      <c r="C5" s="2" t="s">
        <v>503</v>
      </c>
      <c r="D5" s="335">
        <v>42991</v>
      </c>
      <c r="E5" s="336">
        <v>43175</v>
      </c>
      <c r="F5" s="102" t="s">
        <v>504</v>
      </c>
      <c r="G5" s="16"/>
      <c r="H5" s="16"/>
    </row>
    <row r="6" spans="1:10" ht="31.5" x14ac:dyDescent="0.25">
      <c r="A6" s="79"/>
      <c r="B6" s="337" t="s">
        <v>508</v>
      </c>
      <c r="C6" s="184" t="s">
        <v>509</v>
      </c>
      <c r="D6" s="335">
        <v>43049</v>
      </c>
      <c r="E6" s="336">
        <v>43175</v>
      </c>
      <c r="F6" s="102" t="s">
        <v>504</v>
      </c>
      <c r="G6" s="16"/>
      <c r="H6" s="16"/>
    </row>
    <row r="7" spans="1:10" x14ac:dyDescent="0.25">
      <c r="A7" s="2"/>
      <c r="B7" s="2"/>
      <c r="C7" s="2"/>
      <c r="D7" s="2"/>
      <c r="E7" s="2"/>
      <c r="F7" s="14"/>
      <c r="G7" s="16"/>
      <c r="H7" s="16"/>
    </row>
    <row r="8" spans="1:10" x14ac:dyDescent="0.25">
      <c r="A8" s="2"/>
      <c r="B8" s="2"/>
      <c r="C8" s="2"/>
      <c r="D8" s="2"/>
      <c r="E8" s="2"/>
      <c r="F8" s="14"/>
      <c r="G8" s="16"/>
      <c r="H8" s="16"/>
    </row>
    <row r="9" spans="1:10" x14ac:dyDescent="0.25">
      <c r="A9" s="2"/>
      <c r="B9" s="2"/>
      <c r="C9" s="2"/>
      <c r="D9" s="2"/>
      <c r="E9" s="2"/>
      <c r="F9" s="14"/>
      <c r="G9" s="16"/>
      <c r="H9" s="16"/>
    </row>
    <row r="10" spans="1:10" ht="12.75" customHeight="1" thickBot="1" x14ac:dyDescent="0.3">
      <c r="A10" s="7"/>
      <c r="B10" s="7"/>
      <c r="C10" s="7"/>
      <c r="D10" s="7"/>
      <c r="E10" s="7"/>
      <c r="F10" s="16"/>
      <c r="G10" s="16"/>
      <c r="H10" s="16"/>
    </row>
    <row r="11" spans="1:10" ht="64.5" customHeight="1" thickBot="1" x14ac:dyDescent="0.3">
      <c r="B11" s="104" t="s">
        <v>79</v>
      </c>
      <c r="C11" s="82"/>
      <c r="D11" s="98" t="s">
        <v>80</v>
      </c>
      <c r="E11" s="7"/>
      <c r="F11" s="16"/>
      <c r="G11" s="16"/>
      <c r="H11" s="16"/>
    </row>
    <row r="12" spans="1:10" x14ac:dyDescent="0.25">
      <c r="B12" s="25" t="s">
        <v>257</v>
      </c>
      <c r="C12" s="26">
        <v>1</v>
      </c>
      <c r="D12" s="79"/>
      <c r="E12" s="7"/>
      <c r="F12" s="7"/>
      <c r="G12" s="7"/>
      <c r="H12" s="7"/>
    </row>
    <row r="13" spans="1:10" x14ac:dyDescent="0.25">
      <c r="B13" s="25" t="s">
        <v>258</v>
      </c>
      <c r="C13" s="27">
        <v>2</v>
      </c>
      <c r="D13" s="2"/>
      <c r="E13" s="7"/>
      <c r="F13" s="7"/>
      <c r="G13" s="7"/>
      <c r="H13" s="7"/>
    </row>
    <row r="14" spans="1:10" x14ac:dyDescent="0.25">
      <c r="B14" s="25" t="s">
        <v>259</v>
      </c>
      <c r="C14" s="27">
        <v>2</v>
      </c>
      <c r="D14" s="2"/>
      <c r="E14" s="7"/>
      <c r="F14" s="7"/>
      <c r="G14" s="7"/>
      <c r="H14" s="7"/>
    </row>
    <row r="15" spans="1:10" x14ac:dyDescent="0.25">
      <c r="B15" s="15" t="s">
        <v>162</v>
      </c>
      <c r="C15" s="27">
        <v>0</v>
      </c>
      <c r="D15" s="2"/>
      <c r="E15" s="7"/>
      <c r="F15" s="7"/>
      <c r="G15" s="7"/>
      <c r="H15" s="7"/>
    </row>
    <row r="16" spans="1:10" x14ac:dyDescent="0.25">
      <c r="B16" s="2" t="s">
        <v>18</v>
      </c>
      <c r="C16" s="27"/>
      <c r="D16" s="2"/>
      <c r="E16" s="7"/>
      <c r="F16" s="7"/>
      <c r="G16" s="7"/>
      <c r="H16" s="7"/>
    </row>
    <row r="17" spans="2:6" x14ac:dyDescent="0.25">
      <c r="B17" s="2" t="s">
        <v>19</v>
      </c>
      <c r="C17" s="27"/>
      <c r="D17" s="2"/>
      <c r="E17" s="7"/>
      <c r="F17" s="7"/>
    </row>
    <row r="18" spans="2:6" x14ac:dyDescent="0.25">
      <c r="B18" s="2" t="s">
        <v>126</v>
      </c>
      <c r="C18" s="27"/>
      <c r="D18" s="2"/>
      <c r="E18" s="7"/>
      <c r="F18" s="7"/>
    </row>
    <row r="19" spans="2:6" ht="9.75" customHeight="1" thickBot="1" x14ac:dyDescent="0.3">
      <c r="B19" s="7"/>
      <c r="C19" s="7"/>
      <c r="D19" s="7"/>
      <c r="E19" s="7"/>
      <c r="F19" s="7"/>
    </row>
    <row r="20" spans="2:6" ht="31.5" customHeight="1" thickBot="1" x14ac:dyDescent="0.3">
      <c r="B20" s="105" t="s">
        <v>160</v>
      </c>
      <c r="C20" s="106" t="s">
        <v>161</v>
      </c>
      <c r="E20" s="7"/>
      <c r="F20" s="7"/>
    </row>
    <row r="21" spans="2:6" ht="32.25" customHeight="1" x14ac:dyDescent="0.25">
      <c r="B21" s="54">
        <v>4</v>
      </c>
      <c r="C21" s="25">
        <v>51.5</v>
      </c>
      <c r="D21" s="36"/>
      <c r="E21" s="7"/>
      <c r="F21" s="7"/>
    </row>
    <row r="22" spans="2:6" x14ac:dyDescent="0.25">
      <c r="D22" s="17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view="pageBreakPreview" zoomScaleNormal="100" zoomScaleSheetLayoutView="100" workbookViewId="0">
      <selection activeCell="G5" sqref="G5"/>
    </sheetView>
  </sheetViews>
  <sheetFormatPr defaultRowHeight="15.75" x14ac:dyDescent="0.25"/>
  <cols>
    <col min="1" max="1" width="4.125" customWidth="1"/>
    <col min="2" max="2" width="38" customWidth="1"/>
    <col min="3" max="3" width="24.375" customWidth="1"/>
    <col min="4" max="4" width="16.5" customWidth="1"/>
    <col min="5" max="5" width="15.375" customWidth="1"/>
    <col min="6" max="6" width="20.375" customWidth="1"/>
    <col min="7" max="7" width="12.625" customWidth="1"/>
  </cols>
  <sheetData>
    <row r="1" spans="1:7" ht="48" customHeight="1" thickBot="1" x14ac:dyDescent="0.35">
      <c r="A1" s="560" t="s">
        <v>260</v>
      </c>
      <c r="B1" s="560"/>
      <c r="C1" s="560"/>
      <c r="D1" s="560"/>
      <c r="E1" s="560"/>
      <c r="F1" s="560"/>
      <c r="G1" s="28"/>
    </row>
    <row r="2" spans="1:7" ht="32.25" thickBot="1" x14ac:dyDescent="0.3">
      <c r="A2" s="108" t="s">
        <v>47</v>
      </c>
      <c r="B2" s="83" t="s">
        <v>75</v>
      </c>
      <c r="C2" s="83" t="s">
        <v>76</v>
      </c>
      <c r="D2" s="83" t="s">
        <v>77</v>
      </c>
      <c r="E2" s="83" t="s">
        <v>177</v>
      </c>
      <c r="F2" s="84" t="s">
        <v>117</v>
      </c>
      <c r="G2" s="10"/>
    </row>
    <row r="3" spans="1:7" ht="31.5" x14ac:dyDescent="0.25">
      <c r="A3" s="75"/>
      <c r="B3" s="337" t="s">
        <v>510</v>
      </c>
      <c r="C3" s="184" t="s">
        <v>511</v>
      </c>
      <c r="D3" s="336">
        <v>42649</v>
      </c>
      <c r="E3" s="336">
        <v>42852</v>
      </c>
      <c r="F3" s="107" t="s">
        <v>504</v>
      </c>
      <c r="G3" s="16"/>
    </row>
    <row r="4" spans="1:7" x14ac:dyDescent="0.25">
      <c r="A4" s="47"/>
      <c r="B4" s="337" t="s">
        <v>512</v>
      </c>
      <c r="C4" s="184" t="s">
        <v>513</v>
      </c>
      <c r="D4" s="336">
        <v>42657</v>
      </c>
      <c r="E4" s="336">
        <v>42852</v>
      </c>
      <c r="F4" s="29" t="s">
        <v>504</v>
      </c>
      <c r="G4" s="16"/>
    </row>
    <row r="5" spans="1:7" ht="31.5" x14ac:dyDescent="0.25">
      <c r="A5" s="47"/>
      <c r="B5" s="337" t="s">
        <v>514</v>
      </c>
      <c r="C5" s="184" t="s">
        <v>515</v>
      </c>
      <c r="D5" s="338">
        <v>42765</v>
      </c>
      <c r="E5" s="336">
        <v>42893</v>
      </c>
      <c r="F5" s="29" t="s">
        <v>504</v>
      </c>
      <c r="G5" s="16"/>
    </row>
    <row r="6" spans="1:7" x14ac:dyDescent="0.25">
      <c r="A6" s="47"/>
      <c r="B6" s="337" t="s">
        <v>516</v>
      </c>
      <c r="C6" s="184" t="s">
        <v>503</v>
      </c>
      <c r="D6" s="336">
        <v>42773</v>
      </c>
      <c r="E6" s="336">
        <v>42893</v>
      </c>
      <c r="F6" s="29" t="s">
        <v>504</v>
      </c>
      <c r="G6" s="16"/>
    </row>
    <row r="7" spans="1:7" x14ac:dyDescent="0.25">
      <c r="A7" s="47"/>
      <c r="B7" s="337" t="s">
        <v>517</v>
      </c>
      <c r="C7" s="184" t="s">
        <v>518</v>
      </c>
      <c r="D7" s="336">
        <v>42808</v>
      </c>
      <c r="E7" s="336">
        <v>43032</v>
      </c>
      <c r="F7" s="29" t="s">
        <v>504</v>
      </c>
      <c r="G7" s="16"/>
    </row>
    <row r="8" spans="1:7" x14ac:dyDescent="0.25">
      <c r="A8" s="47"/>
      <c r="B8" s="337" t="s">
        <v>519</v>
      </c>
      <c r="C8" s="184" t="s">
        <v>520</v>
      </c>
      <c r="D8" s="336">
        <v>42892</v>
      </c>
      <c r="E8" s="336">
        <v>43038</v>
      </c>
      <c r="F8" s="29" t="s">
        <v>504</v>
      </c>
      <c r="G8" s="16"/>
    </row>
    <row r="9" spans="1:7" x14ac:dyDescent="0.25">
      <c r="A9" s="47"/>
      <c r="B9" s="337" t="s">
        <v>521</v>
      </c>
      <c r="C9" s="184" t="s">
        <v>520</v>
      </c>
      <c r="D9" s="336">
        <v>42823</v>
      </c>
      <c r="E9" s="336">
        <v>43038</v>
      </c>
      <c r="F9" s="29" t="s">
        <v>504</v>
      </c>
      <c r="G9" s="16"/>
    </row>
    <row r="10" spans="1:7" ht="31.5" x14ac:dyDescent="0.25">
      <c r="A10" s="47"/>
      <c r="B10" s="337" t="s">
        <v>522</v>
      </c>
      <c r="C10" s="184" t="s">
        <v>523</v>
      </c>
      <c r="D10" s="336">
        <v>42801</v>
      </c>
      <c r="E10" s="336">
        <v>43038</v>
      </c>
      <c r="F10" s="29" t="s">
        <v>504</v>
      </c>
      <c r="G10" s="7"/>
    </row>
    <row r="11" spans="1:7" x14ac:dyDescent="0.25">
      <c r="A11" s="47"/>
      <c r="B11" s="337" t="s">
        <v>524</v>
      </c>
      <c r="C11" s="2" t="s">
        <v>525</v>
      </c>
      <c r="D11" s="336">
        <v>42866</v>
      </c>
      <c r="E11" s="336">
        <v>43089</v>
      </c>
      <c r="F11" s="29" t="s">
        <v>504</v>
      </c>
      <c r="G11" s="7"/>
    </row>
    <row r="12" spans="1:7" ht="53.25" customHeight="1" x14ac:dyDescent="0.25">
      <c r="A12" s="47"/>
      <c r="B12" s="337" t="s">
        <v>526</v>
      </c>
      <c r="C12" s="2" t="s">
        <v>527</v>
      </c>
      <c r="D12" s="336">
        <v>43061</v>
      </c>
      <c r="E12" s="336">
        <v>43160</v>
      </c>
      <c r="F12" s="29" t="s">
        <v>504</v>
      </c>
      <c r="G12" s="7"/>
    </row>
    <row r="13" spans="1:7" ht="31.5" x14ac:dyDescent="0.25">
      <c r="A13" s="47"/>
      <c r="B13" s="337" t="s">
        <v>528</v>
      </c>
      <c r="C13" s="184" t="s">
        <v>529</v>
      </c>
      <c r="D13" s="336">
        <v>43025</v>
      </c>
      <c r="E13" s="336">
        <v>43179</v>
      </c>
      <c r="F13" s="29" t="s">
        <v>504</v>
      </c>
      <c r="G13" s="7"/>
    </row>
    <row r="14" spans="1:7" x14ac:dyDescent="0.25">
      <c r="A14" s="47"/>
      <c r="B14" s="47"/>
      <c r="C14" s="47"/>
      <c r="D14" s="47"/>
      <c r="E14" s="47"/>
      <c r="F14" s="29"/>
      <c r="G14" s="7"/>
    </row>
    <row r="15" spans="1:7" ht="16.5" thickBot="1" x14ac:dyDescent="0.3">
      <c r="A15" s="62"/>
      <c r="B15" s="62"/>
      <c r="C15" s="62"/>
      <c r="D15" s="62"/>
      <c r="E15" s="62"/>
      <c r="F15" s="63"/>
      <c r="G15" s="7"/>
    </row>
    <row r="16" spans="1:7" ht="48" thickBot="1" x14ac:dyDescent="0.3">
      <c r="A16" s="64"/>
      <c r="B16" s="109" t="s">
        <v>81</v>
      </c>
      <c r="C16" s="110"/>
      <c r="D16" s="111" t="s">
        <v>80</v>
      </c>
      <c r="E16" s="62"/>
      <c r="F16" s="63"/>
      <c r="G16" s="7"/>
    </row>
    <row r="17" spans="1:7" x14ac:dyDescent="0.25">
      <c r="A17" s="64"/>
      <c r="B17" s="67" t="s">
        <v>257</v>
      </c>
      <c r="C17" s="66">
        <v>2</v>
      </c>
      <c r="D17" s="75"/>
      <c r="E17" s="62"/>
      <c r="F17" s="62"/>
      <c r="G17" s="7"/>
    </row>
    <row r="18" spans="1:7" x14ac:dyDescent="0.25">
      <c r="A18" s="64"/>
      <c r="B18" s="67" t="s">
        <v>258</v>
      </c>
      <c r="C18" s="68">
        <v>2</v>
      </c>
      <c r="D18" s="47"/>
      <c r="E18" s="62"/>
      <c r="F18" s="62"/>
    </row>
    <row r="19" spans="1:7" x14ac:dyDescent="0.25">
      <c r="A19" s="64"/>
      <c r="B19" s="67" t="s">
        <v>259</v>
      </c>
      <c r="C19" s="68">
        <v>9</v>
      </c>
      <c r="D19" s="47"/>
      <c r="E19" s="62"/>
      <c r="F19" s="62"/>
    </row>
    <row r="20" spans="1:7" x14ac:dyDescent="0.25">
      <c r="A20" s="64"/>
      <c r="B20" s="65" t="s">
        <v>162</v>
      </c>
      <c r="C20" s="68">
        <v>0</v>
      </c>
      <c r="D20" s="47"/>
      <c r="E20" s="62"/>
      <c r="F20" s="62"/>
    </row>
    <row r="21" spans="1:7" ht="31.5" customHeight="1" x14ac:dyDescent="0.25">
      <c r="A21" s="64"/>
      <c r="B21" s="47" t="s">
        <v>18</v>
      </c>
      <c r="C21" s="68"/>
      <c r="D21" s="47"/>
      <c r="E21" s="62"/>
      <c r="F21" s="62"/>
    </row>
    <row r="22" spans="1:7" ht="29.25" customHeight="1" x14ac:dyDescent="0.25">
      <c r="A22" s="64"/>
      <c r="B22" s="47" t="s">
        <v>19</v>
      </c>
      <c r="C22" s="68"/>
      <c r="D22" s="47"/>
      <c r="E22" s="62"/>
      <c r="F22" s="62"/>
    </row>
    <row r="23" spans="1:7" x14ac:dyDescent="0.25">
      <c r="A23" s="64"/>
      <c r="B23" s="47" t="s">
        <v>126</v>
      </c>
      <c r="C23" s="68"/>
      <c r="D23" s="47"/>
      <c r="E23" s="62"/>
      <c r="F23" s="62"/>
    </row>
    <row r="24" spans="1:7" ht="16.5" thickBot="1" x14ac:dyDescent="0.3">
      <c r="A24" s="64"/>
      <c r="B24" s="62"/>
      <c r="C24" s="62"/>
      <c r="D24" s="62"/>
      <c r="E24" s="62"/>
      <c r="F24" s="62"/>
    </row>
    <row r="25" spans="1:7" ht="16.5" thickBot="1" x14ac:dyDescent="0.3">
      <c r="A25" s="64"/>
      <c r="B25" s="112" t="s">
        <v>163</v>
      </c>
      <c r="C25" s="113" t="s">
        <v>164</v>
      </c>
      <c r="E25" s="62"/>
      <c r="F25" s="62"/>
    </row>
    <row r="26" spans="1:7" x14ac:dyDescent="0.25">
      <c r="A26" s="64"/>
      <c r="B26" s="54">
        <v>11</v>
      </c>
      <c r="C26" s="339">
        <v>46.7</v>
      </c>
      <c r="D26" s="69"/>
      <c r="E26" s="62"/>
      <c r="F26" s="62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4"/>
  <sheetViews>
    <sheetView view="pageBreakPreview" topLeftCell="A4" zoomScaleNormal="100" zoomScaleSheetLayoutView="100" workbookViewId="0">
      <selection activeCell="J9" sqref="J9"/>
    </sheetView>
  </sheetViews>
  <sheetFormatPr defaultRowHeight="15.75" x14ac:dyDescent="0.25"/>
  <cols>
    <col min="1" max="1" width="22.5" bestFit="1" customWidth="1"/>
    <col min="2" max="8" width="11.625" customWidth="1"/>
    <col min="9" max="9" width="16.625" customWidth="1"/>
    <col min="10" max="10" width="11.625" customWidth="1"/>
  </cols>
  <sheetData>
    <row r="1" spans="1:10" ht="21" thickBot="1" x14ac:dyDescent="0.3">
      <c r="A1" s="561" t="s">
        <v>261</v>
      </c>
      <c r="B1" s="561"/>
      <c r="C1" s="561"/>
      <c r="D1" s="561"/>
      <c r="E1" s="561"/>
      <c r="F1" s="561"/>
      <c r="G1" s="561"/>
      <c r="H1" s="561"/>
      <c r="I1" s="561"/>
      <c r="J1" s="173"/>
    </row>
    <row r="2" spans="1:10" s="4" customFormat="1" ht="174" customHeight="1" thickBot="1" x14ac:dyDescent="0.3">
      <c r="A2" s="80" t="s">
        <v>82</v>
      </c>
      <c r="B2" s="97" t="s">
        <v>145</v>
      </c>
      <c r="C2" s="97" t="s">
        <v>83</v>
      </c>
      <c r="D2" s="97" t="s">
        <v>148</v>
      </c>
      <c r="E2" s="97" t="s">
        <v>84</v>
      </c>
      <c r="F2" s="97" t="s">
        <v>85</v>
      </c>
      <c r="G2" s="97" t="s">
        <v>86</v>
      </c>
      <c r="H2" s="97" t="s">
        <v>87</v>
      </c>
      <c r="I2" s="98" t="s">
        <v>88</v>
      </c>
      <c r="J2" s="18"/>
    </row>
    <row r="3" spans="1:10" ht="174" thickBot="1" x14ac:dyDescent="0.3">
      <c r="A3" s="80" t="s">
        <v>82</v>
      </c>
      <c r="B3" s="97" t="s">
        <v>145</v>
      </c>
      <c r="C3" s="97" t="s">
        <v>83</v>
      </c>
      <c r="D3" s="97" t="s">
        <v>148</v>
      </c>
      <c r="E3" s="97" t="s">
        <v>84</v>
      </c>
      <c r="F3" s="97" t="s">
        <v>85</v>
      </c>
      <c r="G3" s="97" t="s">
        <v>86</v>
      </c>
      <c r="H3" s="97" t="s">
        <v>87</v>
      </c>
      <c r="I3" s="98" t="s">
        <v>88</v>
      </c>
      <c r="J3" s="7"/>
    </row>
    <row r="4" spans="1:10" x14ac:dyDescent="0.25">
      <c r="A4" s="102" t="s">
        <v>165</v>
      </c>
      <c r="B4" s="102">
        <v>22</v>
      </c>
      <c r="C4" s="79">
        <v>1.05</v>
      </c>
      <c r="D4" s="79">
        <v>0.09</v>
      </c>
      <c r="E4" s="79">
        <v>3.5</v>
      </c>
      <c r="F4" s="79"/>
      <c r="G4" s="79"/>
      <c r="H4" s="79"/>
      <c r="I4" s="79">
        <v>15</v>
      </c>
      <c r="J4" s="7"/>
    </row>
    <row r="5" spans="1:10" x14ac:dyDescent="0.25">
      <c r="A5" s="14" t="s">
        <v>166</v>
      </c>
      <c r="B5" s="14">
        <v>44</v>
      </c>
      <c r="C5" s="2">
        <v>1</v>
      </c>
      <c r="D5" s="2">
        <v>0.14000000000000001</v>
      </c>
      <c r="E5" s="2">
        <v>3.8</v>
      </c>
      <c r="F5" s="2"/>
      <c r="G5" s="2">
        <v>2</v>
      </c>
      <c r="H5" s="2">
        <v>1</v>
      </c>
      <c r="I5" s="2">
        <v>24</v>
      </c>
      <c r="J5" s="7"/>
    </row>
    <row r="6" spans="1:10" x14ac:dyDescent="0.25">
      <c r="A6" s="14" t="s">
        <v>101</v>
      </c>
      <c r="B6" s="14">
        <v>130</v>
      </c>
      <c r="C6" s="2">
        <v>1.1499999999999999</v>
      </c>
      <c r="D6" s="2">
        <v>0.5</v>
      </c>
      <c r="E6" s="2">
        <v>3.8</v>
      </c>
      <c r="F6" s="2"/>
      <c r="G6" s="2">
        <v>5</v>
      </c>
      <c r="H6" s="2">
        <v>4</v>
      </c>
      <c r="I6" s="2">
        <v>110</v>
      </c>
      <c r="J6" s="7"/>
    </row>
    <row r="7" spans="1:10" x14ac:dyDescent="0.25">
      <c r="A7" s="143" t="s">
        <v>56</v>
      </c>
      <c r="B7" s="142">
        <f>SUM(B4:B6)</f>
        <v>196</v>
      </c>
      <c r="C7" s="144">
        <f>+IFERROR(($B$3*C4+$B$4*C5+$B$5*C6)/$B$6,0)</f>
        <v>0</v>
      </c>
      <c r="D7" s="144">
        <f>+IFERROR(($B$3*D4+$B$4*D5+$B$5*D6)/$B$6,0)</f>
        <v>0</v>
      </c>
      <c r="E7" s="144">
        <f>+IFERROR(($B$3*E4+$B$4*E5+$B$5*E6)/$B$6,0)</f>
        <v>0</v>
      </c>
      <c r="F7" s="142">
        <f>SUM(F4:F6)</f>
        <v>0</v>
      </c>
      <c r="G7" s="142">
        <f>SUM(G4:G6)</f>
        <v>7</v>
      </c>
      <c r="H7" s="142">
        <f>SUM(H4:H6)</f>
        <v>5</v>
      </c>
      <c r="I7" s="142">
        <f>SUM(I4:I6)</f>
        <v>149</v>
      </c>
      <c r="J7" s="7"/>
    </row>
    <row r="8" spans="1:10" s="1" customFormat="1" ht="16.5" customHeight="1" x14ac:dyDescent="0.25">
      <c r="A8" s="7"/>
      <c r="B8" s="7"/>
      <c r="C8" s="7"/>
      <c r="D8" s="7"/>
      <c r="E8" s="7"/>
      <c r="F8" s="7"/>
      <c r="G8" s="7"/>
      <c r="H8" s="7"/>
      <c r="I8" s="7"/>
      <c r="J8" s="10"/>
    </row>
    <row r="9" spans="1:10" s="1" customFormat="1" ht="16.5" thickBot="1" x14ac:dyDescent="0.3">
      <c r="A9" s="562" t="s">
        <v>89</v>
      </c>
      <c r="B9" s="562"/>
      <c r="C9" s="562"/>
      <c r="D9" s="10"/>
      <c r="E9" s="10"/>
      <c r="F9" s="10"/>
      <c r="G9" s="10"/>
      <c r="H9" s="10"/>
      <c r="I9" s="10"/>
      <c r="J9" s="10"/>
    </row>
    <row r="10" spans="1:10" ht="32.25" thickBot="1" x14ac:dyDescent="0.3">
      <c r="A10" s="80" t="s">
        <v>90</v>
      </c>
      <c r="B10" s="95" t="s">
        <v>91</v>
      </c>
      <c r="C10" s="96" t="s">
        <v>146</v>
      </c>
      <c r="D10" s="10"/>
      <c r="E10" s="10"/>
      <c r="F10" s="10"/>
      <c r="G10" s="10"/>
      <c r="H10" s="10"/>
      <c r="I10" s="10"/>
      <c r="J10" s="7"/>
    </row>
    <row r="11" spans="1:10" x14ac:dyDescent="0.25">
      <c r="A11" s="102" t="s">
        <v>167</v>
      </c>
      <c r="B11" s="102">
        <v>9</v>
      </c>
      <c r="C11" s="114">
        <v>7.04</v>
      </c>
      <c r="D11" s="7"/>
      <c r="E11" s="7"/>
      <c r="F11" s="7"/>
      <c r="G11" s="7"/>
      <c r="H11" s="7"/>
      <c r="I11" s="7"/>
      <c r="J11" s="7"/>
    </row>
    <row r="12" spans="1:10" ht="13.5" customHeight="1" x14ac:dyDescent="0.25">
      <c r="A12" s="14" t="s">
        <v>168</v>
      </c>
      <c r="B12" s="14">
        <v>148</v>
      </c>
      <c r="C12" s="3">
        <v>65.11</v>
      </c>
      <c r="D12" s="7"/>
      <c r="E12" s="7"/>
      <c r="F12" s="7"/>
      <c r="G12" s="7"/>
      <c r="H12" s="7"/>
      <c r="I12" s="7"/>
    </row>
    <row r="13" spans="1:10" x14ac:dyDescent="0.25">
      <c r="A13" s="142" t="s">
        <v>56</v>
      </c>
      <c r="B13" s="76">
        <f>+B11+B12</f>
        <v>157</v>
      </c>
      <c r="C13" s="76">
        <f>+C11+C12</f>
        <v>72.150000000000006</v>
      </c>
    </row>
    <row r="14" spans="1:10" x14ac:dyDescent="0.25">
      <c r="C14" s="17"/>
    </row>
  </sheetData>
  <mergeCells count="2">
    <mergeCell ref="A1:I1"/>
    <mergeCell ref="A9:C9"/>
  </mergeCells>
  <phoneticPr fontId="2" type="noConversion"/>
  <pageMargins left="0.75" right="0.75" top="1" bottom="1" header="0.4921259845" footer="0.4921259845"/>
  <pageSetup paperSize="9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view="pageBreakPreview" zoomScaleNormal="100" zoomScaleSheetLayoutView="100" workbookViewId="0">
      <selection activeCell="N9" sqref="N9"/>
    </sheetView>
  </sheetViews>
  <sheetFormatPr defaultRowHeight="15.75" x14ac:dyDescent="0.25"/>
  <cols>
    <col min="1" max="1" width="12.125" customWidth="1"/>
    <col min="2" max="2" width="7.875" customWidth="1"/>
    <col min="3" max="3" width="10.625" customWidth="1"/>
    <col min="4" max="4" width="7.875" customWidth="1"/>
    <col min="5" max="5" width="10.375" customWidth="1"/>
    <col min="6" max="6" width="8" customWidth="1"/>
    <col min="7" max="7" width="9.625" customWidth="1"/>
    <col min="8" max="8" width="7.25" customWidth="1"/>
    <col min="9" max="9" width="8.75" customWidth="1"/>
    <col min="10" max="10" width="9.625" customWidth="1"/>
    <col min="11" max="11" width="9" customWidth="1"/>
    <col min="12" max="12" width="8.125" customWidth="1"/>
    <col min="13" max="13" width="9.875" customWidth="1"/>
    <col min="14" max="20" width="10.625" customWidth="1"/>
  </cols>
  <sheetData>
    <row r="1" spans="1:19" ht="31.5" customHeight="1" x14ac:dyDescent="0.25">
      <c r="A1" s="548" t="s">
        <v>127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21"/>
      <c r="O1" s="21"/>
      <c r="P1" s="21"/>
      <c r="Q1" s="21"/>
      <c r="R1" s="21"/>
      <c r="S1" s="21"/>
    </row>
    <row r="2" spans="1:19" ht="16.5" thickBot="1" x14ac:dyDescent="0.3">
      <c r="A2" s="225" t="s">
        <v>262</v>
      </c>
      <c r="B2" s="225"/>
      <c r="C2" s="226"/>
      <c r="D2" s="226"/>
      <c r="E2" s="225"/>
      <c r="F2" s="225"/>
      <c r="G2" s="225"/>
      <c r="H2" s="563"/>
      <c r="I2" s="563"/>
      <c r="J2" s="563"/>
      <c r="K2" s="563"/>
      <c r="L2" s="563"/>
      <c r="M2" s="563"/>
    </row>
    <row r="3" spans="1:19" s="5" customFormat="1" ht="66.75" customHeight="1" thickBot="1" x14ac:dyDescent="0.3">
      <c r="A3" s="227" t="s">
        <v>52</v>
      </c>
      <c r="B3" s="228" t="s">
        <v>56</v>
      </c>
      <c r="C3" s="228" t="s">
        <v>92</v>
      </c>
      <c r="D3" s="228" t="s">
        <v>93</v>
      </c>
      <c r="E3" s="228" t="s">
        <v>149</v>
      </c>
      <c r="F3" s="228" t="s">
        <v>151</v>
      </c>
      <c r="G3" s="229" t="s">
        <v>150</v>
      </c>
      <c r="H3" s="228" t="s">
        <v>215</v>
      </c>
      <c r="I3" s="227" t="s">
        <v>92</v>
      </c>
      <c r="J3" s="228" t="s">
        <v>93</v>
      </c>
      <c r="K3" s="228" t="s">
        <v>149</v>
      </c>
      <c r="L3" s="228" t="s">
        <v>151</v>
      </c>
      <c r="M3" s="229" t="s">
        <v>150</v>
      </c>
    </row>
    <row r="4" spans="1:19" s="5" customFormat="1" x14ac:dyDescent="0.25">
      <c r="A4" s="230" t="s">
        <v>1351</v>
      </c>
      <c r="B4" s="231">
        <f>SUM(C4:G4)</f>
        <v>304.78600000000006</v>
      </c>
      <c r="C4" s="232">
        <v>39.484999999999999</v>
      </c>
      <c r="D4" s="232">
        <v>59.828000000000003</v>
      </c>
      <c r="E4" s="232"/>
      <c r="F4" s="232">
        <v>136.45500000000001</v>
      </c>
      <c r="G4" s="258">
        <v>69.018000000000001</v>
      </c>
      <c r="H4" s="264">
        <f t="shared" ref="H4:H15" si="0">SUM(I4:M4)</f>
        <v>170.75899999999999</v>
      </c>
      <c r="I4" s="233">
        <v>12.991</v>
      </c>
      <c r="J4" s="234">
        <v>30.936</v>
      </c>
      <c r="K4" s="234"/>
      <c r="L4" s="234">
        <v>80.320999999999998</v>
      </c>
      <c r="M4" s="235">
        <v>46.511000000000003</v>
      </c>
    </row>
    <row r="5" spans="1:19" s="5" customFormat="1" ht="30" x14ac:dyDescent="0.25">
      <c r="A5" s="236" t="s">
        <v>1353</v>
      </c>
      <c r="B5" s="231">
        <f>SUM(C5:G5)</f>
        <v>148.416</v>
      </c>
      <c r="C5" s="237">
        <v>33.402000000000001</v>
      </c>
      <c r="D5" s="237">
        <v>51.503</v>
      </c>
      <c r="E5" s="237"/>
      <c r="F5" s="237">
        <v>55.128999999999998</v>
      </c>
      <c r="G5" s="259">
        <v>8.3819999999999997</v>
      </c>
      <c r="H5" s="265">
        <f t="shared" si="0"/>
        <v>55.722000000000001</v>
      </c>
      <c r="I5" s="236">
        <v>5</v>
      </c>
      <c r="J5" s="237">
        <v>15.5</v>
      </c>
      <c r="K5" s="237"/>
      <c r="L5" s="237">
        <v>30.274000000000001</v>
      </c>
      <c r="M5" s="238">
        <v>4.9480000000000004</v>
      </c>
    </row>
    <row r="6" spans="1:19" s="5" customFormat="1" x14ac:dyDescent="0.25">
      <c r="A6" s="236" t="s">
        <v>1354</v>
      </c>
      <c r="B6" s="231">
        <f t="shared" ref="B6:B15" si="1">SUM(C6:G6)</f>
        <v>52.801000000000002</v>
      </c>
      <c r="C6" s="237">
        <v>5.75</v>
      </c>
      <c r="D6" s="237">
        <v>19.001000000000001</v>
      </c>
      <c r="E6" s="237"/>
      <c r="F6" s="237">
        <v>23.8</v>
      </c>
      <c r="G6" s="259">
        <v>4.25</v>
      </c>
      <c r="H6" s="265">
        <f t="shared" si="0"/>
        <v>20.901</v>
      </c>
      <c r="I6" s="236"/>
      <c r="J6" s="237">
        <v>11.000999999999999</v>
      </c>
      <c r="K6" s="237"/>
      <c r="L6" s="237">
        <v>8.9</v>
      </c>
      <c r="M6" s="238">
        <v>1</v>
      </c>
    </row>
    <row r="7" spans="1:19" s="5" customFormat="1" ht="30" x14ac:dyDescent="0.25">
      <c r="A7" s="236" t="s">
        <v>1356</v>
      </c>
      <c r="B7" s="231">
        <f t="shared" si="1"/>
        <v>28.206</v>
      </c>
      <c r="C7" s="237">
        <v>2</v>
      </c>
      <c r="D7" s="237">
        <v>7</v>
      </c>
      <c r="E7" s="237"/>
      <c r="F7" s="237">
        <v>19.206</v>
      </c>
      <c r="G7" s="259"/>
      <c r="H7" s="265">
        <f t="shared" si="0"/>
        <v>18.206</v>
      </c>
      <c r="I7" s="236">
        <v>1</v>
      </c>
      <c r="J7" s="237">
        <v>4</v>
      </c>
      <c r="K7" s="237"/>
      <c r="L7" s="237">
        <v>13.206</v>
      </c>
      <c r="M7" s="238"/>
    </row>
    <row r="8" spans="1:19" s="5" customFormat="1" x14ac:dyDescent="0.25">
      <c r="A8" s="236" t="s">
        <v>1352</v>
      </c>
      <c r="B8" s="231">
        <f t="shared" si="1"/>
        <v>123.084</v>
      </c>
      <c r="C8" s="237">
        <v>12.6</v>
      </c>
      <c r="D8" s="237">
        <v>25.5</v>
      </c>
      <c r="E8" s="237"/>
      <c r="F8" s="237">
        <v>70.003</v>
      </c>
      <c r="G8" s="259">
        <v>14.981</v>
      </c>
      <c r="H8" s="265">
        <f t="shared" si="0"/>
        <v>75.50800000000001</v>
      </c>
      <c r="I8" s="236">
        <v>5</v>
      </c>
      <c r="J8" s="237">
        <v>13.5</v>
      </c>
      <c r="K8" s="237"/>
      <c r="L8" s="237">
        <v>46.000999999999998</v>
      </c>
      <c r="M8" s="238">
        <v>11.007</v>
      </c>
    </row>
    <row r="9" spans="1:19" s="5" customFormat="1" x14ac:dyDescent="0.25">
      <c r="A9" s="236" t="s">
        <v>288</v>
      </c>
      <c r="B9" s="231">
        <f t="shared" si="1"/>
        <v>14.44</v>
      </c>
      <c r="C9" s="237">
        <v>1</v>
      </c>
      <c r="D9" s="237">
        <v>2.44</v>
      </c>
      <c r="E9" s="237"/>
      <c r="F9" s="237">
        <v>8</v>
      </c>
      <c r="G9" s="259">
        <v>3</v>
      </c>
      <c r="H9" s="265">
        <f t="shared" si="0"/>
        <v>7.4399999999999995</v>
      </c>
      <c r="I9" s="236"/>
      <c r="J9" s="237">
        <v>1.44</v>
      </c>
      <c r="K9" s="237"/>
      <c r="L9" s="237">
        <v>6</v>
      </c>
      <c r="M9" s="238"/>
    </row>
    <row r="10" spans="1:19" s="5" customFormat="1" x14ac:dyDescent="0.25">
      <c r="A10" s="236"/>
      <c r="B10" s="231">
        <f t="shared" si="1"/>
        <v>0</v>
      </c>
      <c r="C10" s="237"/>
      <c r="D10" s="237"/>
      <c r="E10" s="237"/>
      <c r="F10" s="237"/>
      <c r="G10" s="259"/>
      <c r="H10" s="265">
        <f t="shared" si="0"/>
        <v>0</v>
      </c>
      <c r="I10" s="236"/>
      <c r="J10" s="237"/>
      <c r="K10" s="237"/>
      <c r="L10" s="237"/>
      <c r="M10" s="238"/>
    </row>
    <row r="11" spans="1:19" s="5" customFormat="1" x14ac:dyDescent="0.25">
      <c r="A11" s="236"/>
      <c r="B11" s="231">
        <f t="shared" si="1"/>
        <v>0</v>
      </c>
      <c r="C11" s="237"/>
      <c r="D11" s="237"/>
      <c r="E11" s="237"/>
      <c r="F11" s="237"/>
      <c r="G11" s="259"/>
      <c r="H11" s="265">
        <f t="shared" si="0"/>
        <v>0</v>
      </c>
      <c r="I11" s="236"/>
      <c r="J11" s="237"/>
      <c r="K11" s="237"/>
      <c r="L11" s="237"/>
      <c r="M11" s="238"/>
    </row>
    <row r="12" spans="1:19" s="5" customFormat="1" x14ac:dyDescent="0.25">
      <c r="A12" s="236"/>
      <c r="B12" s="231">
        <f t="shared" si="1"/>
        <v>0</v>
      </c>
      <c r="C12" s="237"/>
      <c r="D12" s="237"/>
      <c r="E12" s="237"/>
      <c r="F12" s="237"/>
      <c r="G12" s="259"/>
      <c r="H12" s="265">
        <f t="shared" si="0"/>
        <v>0</v>
      </c>
      <c r="I12" s="236"/>
      <c r="J12" s="237"/>
      <c r="K12" s="237"/>
      <c r="L12" s="237"/>
      <c r="M12" s="238"/>
    </row>
    <row r="13" spans="1:19" s="5" customFormat="1" x14ac:dyDescent="0.25">
      <c r="A13" s="236"/>
      <c r="B13" s="231">
        <f t="shared" si="1"/>
        <v>0</v>
      </c>
      <c r="C13" s="237"/>
      <c r="D13" s="237"/>
      <c r="E13" s="237"/>
      <c r="F13" s="237"/>
      <c r="G13" s="259"/>
      <c r="H13" s="265">
        <f t="shared" si="0"/>
        <v>0</v>
      </c>
      <c r="I13" s="236"/>
      <c r="J13" s="237"/>
      <c r="K13" s="237"/>
      <c r="L13" s="237"/>
      <c r="M13" s="238"/>
    </row>
    <row r="14" spans="1:19" s="5" customFormat="1" x14ac:dyDescent="0.25">
      <c r="A14" s="236"/>
      <c r="B14" s="231">
        <f t="shared" si="1"/>
        <v>0</v>
      </c>
      <c r="C14" s="237"/>
      <c r="D14" s="237"/>
      <c r="E14" s="237"/>
      <c r="F14" s="237"/>
      <c r="G14" s="259"/>
      <c r="H14" s="265">
        <f t="shared" si="0"/>
        <v>0</v>
      </c>
      <c r="I14" s="236"/>
      <c r="J14" s="237"/>
      <c r="K14" s="237"/>
      <c r="L14" s="237"/>
      <c r="M14" s="238"/>
    </row>
    <row r="15" spans="1:19" ht="18.75" customHeight="1" x14ac:dyDescent="0.25">
      <c r="A15" s="239" t="s">
        <v>56</v>
      </c>
      <c r="B15" s="231">
        <f t="shared" si="1"/>
        <v>671.73300000000006</v>
      </c>
      <c r="C15" s="240">
        <f>SUM(C4:C14)</f>
        <v>94.236999999999995</v>
      </c>
      <c r="D15" s="240">
        <f>SUM(D4:D14)</f>
        <v>165.27199999999999</v>
      </c>
      <c r="E15" s="240">
        <f>SUM(E4:E14)</f>
        <v>0</v>
      </c>
      <c r="F15" s="240">
        <f>SUM(F4:F14)</f>
        <v>312.59300000000002</v>
      </c>
      <c r="G15" s="260">
        <f>SUM(G4:G14)</f>
        <v>99.631</v>
      </c>
      <c r="H15" s="265">
        <f t="shared" si="0"/>
        <v>348.536</v>
      </c>
      <c r="I15" s="241">
        <f>SUM(I4:I14)</f>
        <v>23.991</v>
      </c>
      <c r="J15" s="240">
        <f>SUM(J4:J14)</f>
        <v>76.376999999999995</v>
      </c>
      <c r="K15" s="240">
        <f>SUM(K4:K14)</f>
        <v>0</v>
      </c>
      <c r="L15" s="240">
        <f>SUM(L4:L14)</f>
        <v>184.702</v>
      </c>
      <c r="M15" s="242">
        <f>SUM(M4:M14)</f>
        <v>63.466000000000001</v>
      </c>
    </row>
    <row r="16" spans="1:19" ht="20.25" customHeight="1" x14ac:dyDescent="0.25">
      <c r="A16" s="239" t="s">
        <v>169</v>
      </c>
      <c r="B16" s="243">
        <v>100</v>
      </c>
      <c r="C16" s="244">
        <f t="shared" ref="C16:H16" si="2">+IFERROR(C15/$B$15,0)*100</f>
        <v>14.02893709256505</v>
      </c>
      <c r="D16" s="244">
        <f t="shared" si="2"/>
        <v>24.603823245247735</v>
      </c>
      <c r="E16" s="244">
        <f t="shared" si="2"/>
        <v>0</v>
      </c>
      <c r="F16" s="244">
        <f t="shared" si="2"/>
        <v>46.535304950032227</v>
      </c>
      <c r="G16" s="261">
        <f t="shared" si="2"/>
        <v>14.831934712154975</v>
      </c>
      <c r="H16" s="257">
        <f t="shared" si="2"/>
        <v>51.886091646532172</v>
      </c>
      <c r="I16" s="245">
        <f>+IFERROR(I15/$H$15,0)*100</f>
        <v>6.8833635549842773</v>
      </c>
      <c r="J16" s="245">
        <f t="shared" ref="J16:M16" si="3">+IFERROR(J15/$H$15,0)*100</f>
        <v>21.913661716436753</v>
      </c>
      <c r="K16" s="245">
        <f t="shared" si="3"/>
        <v>0</v>
      </c>
      <c r="L16" s="245">
        <f t="shared" si="3"/>
        <v>52.993664929878115</v>
      </c>
      <c r="M16" s="257">
        <f t="shared" si="3"/>
        <v>18.209309798700851</v>
      </c>
    </row>
    <row r="17" spans="1:13" ht="33.75" customHeight="1" x14ac:dyDescent="0.25">
      <c r="A17" s="246" t="s">
        <v>1357</v>
      </c>
      <c r="B17" s="442">
        <v>668.74900000000002</v>
      </c>
      <c r="C17" s="443">
        <v>95.164999999999992</v>
      </c>
      <c r="D17" s="443">
        <v>165.41399999999999</v>
      </c>
      <c r="E17" s="443">
        <v>0</v>
      </c>
      <c r="F17" s="443">
        <v>312.41200000000003</v>
      </c>
      <c r="G17" s="444">
        <v>95.75800000000001</v>
      </c>
      <c r="H17" s="445">
        <v>338.29300000000001</v>
      </c>
      <c r="I17" s="446">
        <v>22.989000000000001</v>
      </c>
      <c r="J17" s="443">
        <v>78.876999999999995</v>
      </c>
      <c r="K17" s="443">
        <v>0</v>
      </c>
      <c r="L17" s="444">
        <v>176.696</v>
      </c>
      <c r="M17" s="447">
        <v>59.730999999999995</v>
      </c>
    </row>
    <row r="18" spans="1:13" ht="33.75" customHeight="1" x14ac:dyDescent="0.25">
      <c r="A18" s="247" t="s">
        <v>1358</v>
      </c>
      <c r="B18" s="448">
        <v>100</v>
      </c>
      <c r="C18" s="448">
        <v>14.230301652787517</v>
      </c>
      <c r="D18" s="448">
        <v>24.734840724995475</v>
      </c>
      <c r="E18" s="448">
        <v>0</v>
      </c>
      <c r="F18" s="448">
        <v>46.715882939638043</v>
      </c>
      <c r="G18" s="449">
        <v>14.318974682578967</v>
      </c>
      <c r="H18" s="450">
        <v>50.585944801412786</v>
      </c>
      <c r="I18" s="451">
        <v>6.7955884396070863</v>
      </c>
      <c r="J18" s="448">
        <v>23.316178578924184</v>
      </c>
      <c r="K18" s="448">
        <v>0</v>
      </c>
      <c r="L18" s="448">
        <v>52.231645348854393</v>
      </c>
      <c r="M18" s="452">
        <v>17.656587632614329</v>
      </c>
    </row>
    <row r="19" spans="1:13" ht="32.25" customHeight="1" x14ac:dyDescent="0.25">
      <c r="A19" s="248" t="s">
        <v>263</v>
      </c>
      <c r="B19" s="249">
        <f>+B15-B17</f>
        <v>2.9840000000000373</v>
      </c>
      <c r="C19" s="249">
        <f t="shared" ref="C19:M20" si="4">+C15-C17</f>
        <v>-0.92799999999999727</v>
      </c>
      <c r="D19" s="249">
        <f t="shared" si="4"/>
        <v>-0.14199999999999591</v>
      </c>
      <c r="E19" s="249">
        <f t="shared" si="4"/>
        <v>0</v>
      </c>
      <c r="F19" s="249">
        <f t="shared" si="4"/>
        <v>0.18099999999998317</v>
      </c>
      <c r="G19" s="262">
        <f t="shared" si="4"/>
        <v>3.8729999999999905</v>
      </c>
      <c r="H19" s="266">
        <f>+H15-H17</f>
        <v>10.242999999999995</v>
      </c>
      <c r="I19" s="251">
        <f t="shared" si="4"/>
        <v>1.0019999999999989</v>
      </c>
      <c r="J19" s="249">
        <f t="shared" si="4"/>
        <v>-2.5</v>
      </c>
      <c r="K19" s="249">
        <f t="shared" si="4"/>
        <v>0</v>
      </c>
      <c r="L19" s="249">
        <f t="shared" si="4"/>
        <v>8.0060000000000002</v>
      </c>
      <c r="M19" s="250">
        <f t="shared" si="4"/>
        <v>3.7350000000000065</v>
      </c>
    </row>
    <row r="20" spans="1:13" ht="39" customHeight="1" thickBot="1" x14ac:dyDescent="0.3">
      <c r="A20" s="252" t="s">
        <v>264</v>
      </c>
      <c r="B20" s="253"/>
      <c r="C20" s="253">
        <f>+C16-C18</f>
        <v>-0.2013645602224674</v>
      </c>
      <c r="D20" s="253">
        <f>+D16-D18</f>
        <v>-0.13101747974774014</v>
      </c>
      <c r="E20" s="253">
        <f t="shared" si="4"/>
        <v>0</v>
      </c>
      <c r="F20" s="253">
        <f t="shared" si="4"/>
        <v>-0.1805779896058155</v>
      </c>
      <c r="G20" s="263">
        <f t="shared" si="4"/>
        <v>0.51296002957600884</v>
      </c>
      <c r="H20" s="267">
        <f>+H16-H18</f>
        <v>1.3001468451193858</v>
      </c>
      <c r="I20" s="255">
        <f t="shared" si="4"/>
        <v>8.7775115377191071E-2</v>
      </c>
      <c r="J20" s="253">
        <f t="shared" si="4"/>
        <v>-1.4025168624874311</v>
      </c>
      <c r="K20" s="253">
        <f t="shared" si="4"/>
        <v>0</v>
      </c>
      <c r="L20" s="253">
        <f t="shared" si="4"/>
        <v>0.76201958102372203</v>
      </c>
      <c r="M20" s="254">
        <f>+M16-M18</f>
        <v>0.55272216608652158</v>
      </c>
    </row>
    <row r="21" spans="1:13" x14ac:dyDescent="0.25">
      <c r="A21" s="256" t="s">
        <v>220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</row>
    <row r="22" spans="1:13" x14ac:dyDescent="0.25">
      <c r="A22" s="225"/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</row>
  </sheetData>
  <mergeCells count="2">
    <mergeCell ref="A1:M1"/>
    <mergeCell ref="H2:M2"/>
  </mergeCells>
  <phoneticPr fontId="2" type="noConversion"/>
  <pageMargins left="0.75" right="0.75" top="0.5" bottom="1" header="0.4921259845" footer="0.4921259845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view="pageBreakPreview" topLeftCell="A13" zoomScaleNormal="100" zoomScaleSheetLayoutView="100" workbookViewId="0">
      <selection activeCell="F29" sqref="F29"/>
    </sheetView>
  </sheetViews>
  <sheetFormatPr defaultRowHeight="15.75" x14ac:dyDescent="0.25"/>
  <cols>
    <col min="1" max="2" width="12.625" customWidth="1"/>
    <col min="3" max="3" width="11.375" customWidth="1"/>
    <col min="4" max="11" width="12.625" customWidth="1"/>
  </cols>
  <sheetData>
    <row r="1" spans="1:11" ht="40.5" customHeight="1" x14ac:dyDescent="0.25">
      <c r="A1" s="564" t="s">
        <v>265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</row>
    <row r="2" spans="1:11" ht="16.5" thickBot="1" x14ac:dyDescent="0.3">
      <c r="A2" s="51" t="s">
        <v>255</v>
      </c>
      <c r="B2" s="51"/>
      <c r="C2" s="70"/>
      <c r="D2" s="70"/>
      <c r="E2" s="70"/>
      <c r="F2" s="70"/>
      <c r="G2" s="70"/>
      <c r="H2" s="70"/>
      <c r="I2" s="70"/>
      <c r="J2" s="70"/>
      <c r="K2" s="70"/>
    </row>
    <row r="3" spans="1:11" ht="15.75" customHeight="1" x14ac:dyDescent="0.25">
      <c r="A3" s="578" t="s">
        <v>52</v>
      </c>
      <c r="B3" s="574" t="s">
        <v>94</v>
      </c>
      <c r="C3" s="580" t="s">
        <v>215</v>
      </c>
      <c r="D3" s="569" t="s">
        <v>95</v>
      </c>
      <c r="E3" s="570"/>
      <c r="F3" s="571"/>
      <c r="G3" s="576" t="s">
        <v>96</v>
      </c>
      <c r="H3" s="580" t="s">
        <v>215</v>
      </c>
      <c r="I3" s="569" t="s">
        <v>97</v>
      </c>
      <c r="J3" s="570"/>
      <c r="K3" s="571"/>
    </row>
    <row r="4" spans="1:11" ht="32.25" thickBot="1" x14ac:dyDescent="0.3">
      <c r="A4" s="579"/>
      <c r="B4" s="575"/>
      <c r="C4" s="581"/>
      <c r="D4" s="116" t="s">
        <v>15</v>
      </c>
      <c r="E4" s="116" t="s">
        <v>16</v>
      </c>
      <c r="F4" s="117" t="s">
        <v>17</v>
      </c>
      <c r="G4" s="577"/>
      <c r="H4" s="581"/>
      <c r="I4" s="116" t="s">
        <v>15</v>
      </c>
      <c r="J4" s="116" t="s">
        <v>16</v>
      </c>
      <c r="K4" s="117" t="s">
        <v>17</v>
      </c>
    </row>
    <row r="5" spans="1:11" x14ac:dyDescent="0.25">
      <c r="A5" s="201" t="s">
        <v>1351</v>
      </c>
      <c r="B5" s="195">
        <v>50</v>
      </c>
      <c r="C5" s="115">
        <v>29</v>
      </c>
      <c r="D5" s="115">
        <v>170</v>
      </c>
      <c r="E5" s="115">
        <v>0</v>
      </c>
      <c r="F5" s="196">
        <v>152</v>
      </c>
      <c r="G5" s="195">
        <v>22</v>
      </c>
      <c r="H5" s="115">
        <v>5</v>
      </c>
      <c r="I5" s="115">
        <v>46</v>
      </c>
      <c r="J5" s="115">
        <v>0</v>
      </c>
      <c r="K5" s="196">
        <v>27</v>
      </c>
    </row>
    <row r="6" spans="1:11" x14ac:dyDescent="0.25">
      <c r="A6" s="202" t="s">
        <v>1352</v>
      </c>
      <c r="B6" s="197">
        <v>72</v>
      </c>
      <c r="C6" s="71">
        <v>55</v>
      </c>
      <c r="D6" s="71">
        <v>228</v>
      </c>
      <c r="E6" s="71">
        <v>0</v>
      </c>
      <c r="F6" s="198">
        <v>181</v>
      </c>
      <c r="G6" s="197">
        <v>40</v>
      </c>
      <c r="H6" s="71">
        <v>19</v>
      </c>
      <c r="I6" s="71">
        <v>146</v>
      </c>
      <c r="J6" s="71">
        <v>150</v>
      </c>
      <c r="K6" s="198">
        <v>17</v>
      </c>
    </row>
    <row r="7" spans="1:11" ht="31.5" x14ac:dyDescent="0.25">
      <c r="A7" s="202" t="s">
        <v>1353</v>
      </c>
      <c r="B7" s="197">
        <v>187</v>
      </c>
      <c r="C7" s="71">
        <v>62</v>
      </c>
      <c r="D7" s="71">
        <v>192</v>
      </c>
      <c r="E7" s="71">
        <v>0</v>
      </c>
      <c r="F7" s="198">
        <v>2657</v>
      </c>
      <c r="G7" s="591">
        <v>67</v>
      </c>
      <c r="H7" s="592">
        <v>15</v>
      </c>
      <c r="I7" s="592">
        <v>25</v>
      </c>
      <c r="J7" s="592">
        <v>1320</v>
      </c>
      <c r="K7" s="198">
        <v>1152</v>
      </c>
    </row>
    <row r="8" spans="1:11" x14ac:dyDescent="0.25">
      <c r="A8" s="203" t="s">
        <v>1354</v>
      </c>
      <c r="B8" s="199">
        <v>24</v>
      </c>
      <c r="C8" s="47">
        <v>14</v>
      </c>
      <c r="D8" s="47">
        <v>66</v>
      </c>
      <c r="E8" s="47">
        <v>0</v>
      </c>
      <c r="F8" s="200">
        <v>84</v>
      </c>
      <c r="G8" s="199">
        <v>8</v>
      </c>
      <c r="H8" s="47">
        <v>2</v>
      </c>
      <c r="I8" s="47">
        <v>42</v>
      </c>
      <c r="J8" s="47">
        <v>0</v>
      </c>
      <c r="K8" s="200">
        <v>1</v>
      </c>
    </row>
    <row r="9" spans="1:11" x14ac:dyDescent="0.25">
      <c r="A9" s="203" t="s">
        <v>580</v>
      </c>
      <c r="B9" s="199">
        <v>19</v>
      </c>
      <c r="C9" s="47">
        <v>15</v>
      </c>
      <c r="D9" s="47">
        <v>79</v>
      </c>
      <c r="E9" s="47">
        <v>0</v>
      </c>
      <c r="F9" s="200">
        <v>17</v>
      </c>
      <c r="G9" s="199">
        <v>0</v>
      </c>
      <c r="H9" s="47">
        <v>0</v>
      </c>
      <c r="I9" s="47">
        <v>0</v>
      </c>
      <c r="J9" s="47">
        <v>0</v>
      </c>
      <c r="K9" s="200">
        <v>0</v>
      </c>
    </row>
    <row r="10" spans="1:11" ht="16.5" thickBot="1" x14ac:dyDescent="0.3">
      <c r="A10" s="204" t="s">
        <v>1355</v>
      </c>
      <c r="B10" s="205">
        <v>0</v>
      </c>
      <c r="C10" s="206">
        <v>0</v>
      </c>
      <c r="D10" s="206">
        <v>0</v>
      </c>
      <c r="E10" s="206">
        <v>0</v>
      </c>
      <c r="F10" s="207">
        <v>0</v>
      </c>
      <c r="G10" s="209">
        <v>0</v>
      </c>
      <c r="H10" s="210">
        <v>0</v>
      </c>
      <c r="I10" s="210">
        <v>0</v>
      </c>
      <c r="J10" s="210">
        <v>0</v>
      </c>
      <c r="K10" s="211">
        <v>0</v>
      </c>
    </row>
    <row r="11" spans="1:11" ht="18" customHeight="1" thickBot="1" x14ac:dyDescent="0.3">
      <c r="A11" s="208" t="s">
        <v>56</v>
      </c>
      <c r="B11" s="188">
        <f>SUM(B5:B10)</f>
        <v>352</v>
      </c>
      <c r="C11" s="186">
        <f>SUM(C5:C10)</f>
        <v>175</v>
      </c>
      <c r="D11" s="186">
        <f>SUM(D5:D10)</f>
        <v>735</v>
      </c>
      <c r="E11" s="186">
        <f t="shared" ref="E11:K11" si="0">SUM(E5:E10)</f>
        <v>0</v>
      </c>
      <c r="F11" s="187">
        <f t="shared" si="0"/>
        <v>3091</v>
      </c>
      <c r="G11" s="185">
        <f t="shared" si="0"/>
        <v>137</v>
      </c>
      <c r="H11" s="186">
        <f t="shared" si="0"/>
        <v>41</v>
      </c>
      <c r="I11" s="186">
        <f t="shared" si="0"/>
        <v>259</v>
      </c>
      <c r="J11" s="186">
        <f t="shared" si="0"/>
        <v>1470</v>
      </c>
      <c r="K11" s="187">
        <f t="shared" si="0"/>
        <v>1197</v>
      </c>
    </row>
    <row r="12" spans="1:11" x14ac:dyDescent="0.25">
      <c r="A12" s="62"/>
      <c r="B12" s="64"/>
      <c r="C12" s="64"/>
      <c r="D12" s="64"/>
      <c r="E12" s="64"/>
      <c r="F12" s="64"/>
      <c r="G12" s="64"/>
      <c r="H12" s="64"/>
      <c r="I12" s="64"/>
      <c r="J12" s="64"/>
      <c r="K12" s="64"/>
    </row>
    <row r="13" spans="1:11" ht="16.5" thickBot="1" x14ac:dyDescent="0.3">
      <c r="A13" s="224" t="s">
        <v>222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1" ht="15.75" customHeight="1" x14ac:dyDescent="0.25">
      <c r="A14" s="565" t="s">
        <v>52</v>
      </c>
      <c r="B14" s="574" t="s">
        <v>94</v>
      </c>
      <c r="C14" s="567" t="s">
        <v>215</v>
      </c>
      <c r="D14" s="569" t="s">
        <v>95</v>
      </c>
      <c r="E14" s="570"/>
      <c r="F14" s="571"/>
      <c r="G14" s="576" t="s">
        <v>96</v>
      </c>
      <c r="H14" s="572" t="s">
        <v>215</v>
      </c>
      <c r="I14" s="569" t="s">
        <v>97</v>
      </c>
      <c r="J14" s="570"/>
      <c r="K14" s="571"/>
    </row>
    <row r="15" spans="1:11" ht="32.25" thickBot="1" x14ac:dyDescent="0.3">
      <c r="A15" s="566"/>
      <c r="B15" s="575"/>
      <c r="C15" s="568"/>
      <c r="D15" s="116" t="s">
        <v>15</v>
      </c>
      <c r="E15" s="116" t="s">
        <v>16</v>
      </c>
      <c r="F15" s="117" t="s">
        <v>17</v>
      </c>
      <c r="G15" s="577"/>
      <c r="H15" s="573"/>
      <c r="I15" s="116" t="s">
        <v>15</v>
      </c>
      <c r="J15" s="116" t="s">
        <v>16</v>
      </c>
      <c r="K15" s="117" t="s">
        <v>17</v>
      </c>
    </row>
    <row r="16" spans="1:11" x14ac:dyDescent="0.25">
      <c r="A16" s="201" t="s">
        <v>1351</v>
      </c>
      <c r="B16" s="437">
        <v>21</v>
      </c>
      <c r="C16" s="438">
        <v>16</v>
      </c>
      <c r="D16" s="439">
        <v>94</v>
      </c>
      <c r="E16" s="439">
        <v>0</v>
      </c>
      <c r="F16" s="440">
        <v>47</v>
      </c>
      <c r="G16" s="437">
        <v>4</v>
      </c>
      <c r="H16" s="441">
        <v>0</v>
      </c>
      <c r="I16" s="439">
        <v>16</v>
      </c>
      <c r="J16" s="439">
        <v>0</v>
      </c>
      <c r="K16" s="440">
        <v>0</v>
      </c>
    </row>
    <row r="17" spans="1:11" x14ac:dyDescent="0.25">
      <c r="A17" s="202" t="s">
        <v>1352</v>
      </c>
      <c r="B17" s="437">
        <v>45</v>
      </c>
      <c r="C17" s="438">
        <v>23</v>
      </c>
      <c r="D17" s="439">
        <v>187</v>
      </c>
      <c r="E17" s="439">
        <v>60</v>
      </c>
      <c r="F17" s="440">
        <v>49</v>
      </c>
      <c r="G17" s="437">
        <v>12</v>
      </c>
      <c r="H17" s="441">
        <v>6</v>
      </c>
      <c r="I17" s="439">
        <v>43</v>
      </c>
      <c r="J17" s="439">
        <v>240</v>
      </c>
      <c r="K17" s="440">
        <v>0</v>
      </c>
    </row>
    <row r="18" spans="1:11" ht="31.5" x14ac:dyDescent="0.25">
      <c r="A18" s="202" t="s">
        <v>1353</v>
      </c>
      <c r="B18" s="197">
        <v>51</v>
      </c>
      <c r="C18" s="72">
        <v>19</v>
      </c>
      <c r="D18" s="71">
        <v>105</v>
      </c>
      <c r="E18" s="71">
        <v>30</v>
      </c>
      <c r="F18" s="198">
        <v>520</v>
      </c>
      <c r="G18" s="197">
        <v>16</v>
      </c>
      <c r="H18" s="71">
        <v>4</v>
      </c>
      <c r="I18" s="71">
        <v>63</v>
      </c>
      <c r="J18" s="71">
        <v>1110</v>
      </c>
      <c r="K18" s="198">
        <v>245</v>
      </c>
    </row>
    <row r="19" spans="1:11" x14ac:dyDescent="0.25">
      <c r="A19" s="203" t="s">
        <v>1354</v>
      </c>
      <c r="B19" s="199">
        <v>22</v>
      </c>
      <c r="C19" s="47">
        <v>13</v>
      </c>
      <c r="D19" s="47">
        <v>80</v>
      </c>
      <c r="E19" s="47">
        <v>0</v>
      </c>
      <c r="F19" s="200">
        <v>37</v>
      </c>
      <c r="G19" s="199">
        <v>9</v>
      </c>
      <c r="H19" s="47">
        <v>4</v>
      </c>
      <c r="I19" s="47">
        <v>43</v>
      </c>
      <c r="J19" s="47">
        <v>0</v>
      </c>
      <c r="K19" s="200">
        <v>0</v>
      </c>
    </row>
    <row r="20" spans="1:11" x14ac:dyDescent="0.25">
      <c r="A20" s="203" t="s">
        <v>580</v>
      </c>
      <c r="B20" s="199">
        <v>7</v>
      </c>
      <c r="C20" s="47">
        <v>6</v>
      </c>
      <c r="D20" s="47">
        <v>35</v>
      </c>
      <c r="E20" s="47">
        <v>0</v>
      </c>
      <c r="F20" s="200">
        <v>0</v>
      </c>
      <c r="G20" s="199">
        <v>6</v>
      </c>
      <c r="H20" s="47">
        <v>5</v>
      </c>
      <c r="I20" s="47">
        <v>16</v>
      </c>
      <c r="J20" s="47">
        <v>2</v>
      </c>
      <c r="K20" s="200">
        <v>0</v>
      </c>
    </row>
    <row r="21" spans="1:11" ht="16.5" thickBot="1" x14ac:dyDescent="0.3">
      <c r="A21" s="204" t="s">
        <v>1355</v>
      </c>
      <c r="B21" s="205">
        <v>30</v>
      </c>
      <c r="C21" s="206">
        <v>28</v>
      </c>
      <c r="D21" s="206">
        <v>148</v>
      </c>
      <c r="E21" s="206">
        <v>0</v>
      </c>
      <c r="F21" s="207">
        <v>0</v>
      </c>
      <c r="G21" s="205">
        <v>3</v>
      </c>
      <c r="H21" s="206">
        <v>1</v>
      </c>
      <c r="I21" s="206">
        <v>7</v>
      </c>
      <c r="J21" s="206">
        <v>0</v>
      </c>
      <c r="K21" s="207">
        <v>6</v>
      </c>
    </row>
    <row r="22" spans="1:11" ht="16.5" thickBot="1" x14ac:dyDescent="0.3">
      <c r="A22" s="208" t="s">
        <v>56</v>
      </c>
      <c r="B22" s="188">
        <f>SUM(B16:B21)</f>
        <v>176</v>
      </c>
      <c r="C22" s="186">
        <f>SUM(C16:C21)</f>
        <v>105</v>
      </c>
      <c r="D22" s="186">
        <f t="shared" ref="D22:K22" si="1">SUM(D16:D21)</f>
        <v>649</v>
      </c>
      <c r="E22" s="186">
        <f t="shared" si="1"/>
        <v>90</v>
      </c>
      <c r="F22" s="187">
        <f t="shared" si="1"/>
        <v>653</v>
      </c>
      <c r="G22" s="188">
        <f t="shared" si="1"/>
        <v>50</v>
      </c>
      <c r="H22" s="186">
        <f t="shared" si="1"/>
        <v>20</v>
      </c>
      <c r="I22" s="186">
        <f t="shared" si="1"/>
        <v>188</v>
      </c>
      <c r="J22" s="186">
        <f t="shared" si="1"/>
        <v>1352</v>
      </c>
      <c r="K22" s="187">
        <f t="shared" si="1"/>
        <v>251</v>
      </c>
    </row>
    <row r="23" spans="1:11" ht="16.5" thickBot="1" x14ac:dyDescent="0.3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</row>
    <row r="24" spans="1:11" ht="18.75" customHeight="1" x14ac:dyDescent="0.25">
      <c r="A24" s="212" t="s">
        <v>5</v>
      </c>
      <c r="B24" s="193">
        <f t="shared" ref="B24:K24" si="2">+B11-B22</f>
        <v>176</v>
      </c>
      <c r="C24" s="189">
        <f t="shared" si="2"/>
        <v>70</v>
      </c>
      <c r="D24" s="189">
        <f t="shared" si="2"/>
        <v>86</v>
      </c>
      <c r="E24" s="189">
        <f t="shared" si="2"/>
        <v>-90</v>
      </c>
      <c r="F24" s="190">
        <f t="shared" si="2"/>
        <v>2438</v>
      </c>
      <c r="G24" s="193">
        <f t="shared" si="2"/>
        <v>87</v>
      </c>
      <c r="H24" s="189">
        <f t="shared" si="2"/>
        <v>21</v>
      </c>
      <c r="I24" s="189">
        <f t="shared" si="2"/>
        <v>71</v>
      </c>
      <c r="J24" s="189">
        <f t="shared" si="2"/>
        <v>118</v>
      </c>
      <c r="K24" s="190">
        <f t="shared" si="2"/>
        <v>946</v>
      </c>
    </row>
    <row r="25" spans="1:11" ht="20.25" customHeight="1" thickBot="1" x14ac:dyDescent="0.3">
      <c r="A25" s="213" t="s">
        <v>74</v>
      </c>
      <c r="B25" s="194">
        <f t="shared" ref="B25:K25" si="3">+IFERROR(B24/B22,0)*100</f>
        <v>100</v>
      </c>
      <c r="C25" s="191">
        <f t="shared" si="3"/>
        <v>66.666666666666657</v>
      </c>
      <c r="D25" s="191">
        <f t="shared" si="3"/>
        <v>13.251155624036981</v>
      </c>
      <c r="E25" s="191">
        <f t="shared" si="3"/>
        <v>-100</v>
      </c>
      <c r="F25" s="192">
        <f t="shared" si="3"/>
        <v>373.35375191424191</v>
      </c>
      <c r="G25" s="194">
        <f t="shared" si="3"/>
        <v>174</v>
      </c>
      <c r="H25" s="191">
        <f t="shared" si="3"/>
        <v>105</v>
      </c>
      <c r="I25" s="191">
        <f t="shared" si="3"/>
        <v>37.765957446808514</v>
      </c>
      <c r="J25" s="191">
        <f t="shared" si="3"/>
        <v>8.7278106508875748</v>
      </c>
      <c r="K25" s="192">
        <f t="shared" si="3"/>
        <v>376.89243027888449</v>
      </c>
    </row>
    <row r="26" spans="1:11" x14ac:dyDescent="0.25">
      <c r="J26" s="17"/>
      <c r="K26" s="17"/>
    </row>
  </sheetData>
  <mergeCells count="15">
    <mergeCell ref="A1:K1"/>
    <mergeCell ref="A14:A15"/>
    <mergeCell ref="C14:C15"/>
    <mergeCell ref="D14:F14"/>
    <mergeCell ref="H14:H15"/>
    <mergeCell ref="I14:K14"/>
    <mergeCell ref="B14:B15"/>
    <mergeCell ref="G14:G15"/>
    <mergeCell ref="I3:K3"/>
    <mergeCell ref="A3:A4"/>
    <mergeCell ref="C3:C4"/>
    <mergeCell ref="D3:F3"/>
    <mergeCell ref="H3:H4"/>
    <mergeCell ref="B3:B4"/>
    <mergeCell ref="G3:G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view="pageBreakPreview" zoomScaleNormal="100" zoomScaleSheetLayoutView="100" workbookViewId="0">
      <selection activeCell="G16" sqref="F16:G16"/>
    </sheetView>
  </sheetViews>
  <sheetFormatPr defaultRowHeight="15.75" x14ac:dyDescent="0.25"/>
  <cols>
    <col min="1" max="1" width="12.625" customWidth="1"/>
    <col min="2" max="2" width="12.375" customWidth="1"/>
    <col min="3" max="3" width="10" customWidth="1"/>
    <col min="4" max="4" width="9.875" customWidth="1"/>
    <col min="5" max="5" width="8.5" customWidth="1"/>
    <col min="6" max="6" width="13" customWidth="1"/>
    <col min="7" max="7" width="9.875" customWidth="1"/>
    <col min="8" max="8" width="10.5" customWidth="1"/>
    <col min="9" max="9" width="9.75" customWidth="1"/>
    <col min="10" max="10" width="13.5" customWidth="1"/>
    <col min="11" max="11" width="11.375" customWidth="1"/>
  </cols>
  <sheetData>
    <row r="1" spans="1:12" ht="45" customHeight="1" x14ac:dyDescent="0.25">
      <c r="A1" s="528" t="s">
        <v>266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</row>
    <row r="2" spans="1:12" ht="107.25" customHeight="1" x14ac:dyDescent="0.25">
      <c r="A2" s="43" t="s">
        <v>98</v>
      </c>
      <c r="B2" s="43" t="s">
        <v>99</v>
      </c>
      <c r="C2" s="43" t="s">
        <v>219</v>
      </c>
      <c r="D2" s="43" t="s">
        <v>218</v>
      </c>
      <c r="E2" s="43" t="s">
        <v>219</v>
      </c>
      <c r="F2" s="43" t="s">
        <v>152</v>
      </c>
      <c r="G2" s="43" t="s">
        <v>215</v>
      </c>
      <c r="H2" s="43" t="s">
        <v>153</v>
      </c>
      <c r="I2" s="43" t="s">
        <v>215</v>
      </c>
      <c r="J2" s="43" t="s">
        <v>154</v>
      </c>
      <c r="K2" s="43" t="s">
        <v>215</v>
      </c>
      <c r="L2" s="1"/>
    </row>
    <row r="3" spans="1:12" ht="21" customHeight="1" x14ac:dyDescent="0.25">
      <c r="A3" s="48" t="s">
        <v>171</v>
      </c>
      <c r="B3">
        <v>669</v>
      </c>
      <c r="C3">
        <v>477</v>
      </c>
      <c r="D3">
        <v>650</v>
      </c>
      <c r="E3">
        <v>466</v>
      </c>
      <c r="F3">
        <v>299</v>
      </c>
      <c r="G3">
        <v>151</v>
      </c>
      <c r="H3">
        <v>37</v>
      </c>
      <c r="I3">
        <v>18</v>
      </c>
      <c r="J3">
        <v>6</v>
      </c>
      <c r="K3">
        <v>4</v>
      </c>
    </row>
    <row r="4" spans="1:12" ht="24.75" customHeight="1" x14ac:dyDescent="0.25">
      <c r="A4" s="48" t="s">
        <v>172</v>
      </c>
      <c r="B4" s="2">
        <v>1071</v>
      </c>
      <c r="C4" s="2">
        <v>738</v>
      </c>
      <c r="D4" s="2">
        <v>1042</v>
      </c>
      <c r="E4" s="2">
        <v>722</v>
      </c>
      <c r="F4" s="2">
        <v>404</v>
      </c>
      <c r="G4" s="2">
        <v>188</v>
      </c>
      <c r="H4" s="2">
        <v>7</v>
      </c>
      <c r="I4" s="2">
        <v>1</v>
      </c>
      <c r="J4" s="2">
        <v>7</v>
      </c>
      <c r="K4" s="2">
        <v>1</v>
      </c>
    </row>
    <row r="5" spans="1:12" ht="19.5" customHeight="1" x14ac:dyDescent="0.25">
      <c r="A5" s="48" t="s">
        <v>173</v>
      </c>
      <c r="B5">
        <v>111</v>
      </c>
      <c r="C5">
        <v>64</v>
      </c>
      <c r="D5">
        <v>110</v>
      </c>
      <c r="E5">
        <v>63</v>
      </c>
      <c r="F5">
        <v>89</v>
      </c>
      <c r="G5">
        <v>32</v>
      </c>
      <c r="H5">
        <v>3</v>
      </c>
      <c r="I5">
        <v>2</v>
      </c>
      <c r="J5">
        <v>0</v>
      </c>
      <c r="K5">
        <v>0</v>
      </c>
    </row>
    <row r="6" spans="1:12" ht="21" customHeight="1" x14ac:dyDescent="0.25">
      <c r="A6" s="48" t="s">
        <v>174</v>
      </c>
      <c r="B6">
        <v>231</v>
      </c>
      <c r="C6">
        <v>156</v>
      </c>
      <c r="D6">
        <v>223</v>
      </c>
      <c r="E6">
        <v>152</v>
      </c>
      <c r="F6">
        <v>66</v>
      </c>
      <c r="G6">
        <v>21</v>
      </c>
      <c r="H6">
        <v>0</v>
      </c>
      <c r="I6">
        <v>0</v>
      </c>
      <c r="J6">
        <v>17</v>
      </c>
      <c r="K6">
        <v>3</v>
      </c>
    </row>
    <row r="7" spans="1:12" ht="18.75" customHeight="1" x14ac:dyDescent="0.25">
      <c r="A7" s="133" t="s">
        <v>56</v>
      </c>
      <c r="B7" s="53">
        <v>2082</v>
      </c>
      <c r="C7" s="53">
        <v>1435</v>
      </c>
      <c r="D7" s="53">
        <v>2025</v>
      </c>
      <c r="E7" s="53">
        <v>1403</v>
      </c>
      <c r="F7" s="53">
        <v>858</v>
      </c>
      <c r="G7" s="53">
        <v>392</v>
      </c>
      <c r="H7" s="53">
        <v>47</v>
      </c>
      <c r="I7" s="53">
        <v>21</v>
      </c>
      <c r="J7" s="53">
        <v>30</v>
      </c>
      <c r="K7" s="53">
        <v>8</v>
      </c>
    </row>
    <row r="8" spans="1:12" x14ac:dyDescent="0.25">
      <c r="H8" s="17"/>
      <c r="I8" s="17"/>
      <c r="J8" s="17"/>
      <c r="K8" s="17"/>
    </row>
    <row r="9" spans="1:12" x14ac:dyDescent="0.25">
      <c r="A9" s="17"/>
    </row>
  </sheetData>
  <mergeCells count="1">
    <mergeCell ref="A1:K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BreakPreview" zoomScaleNormal="100" zoomScaleSheetLayoutView="100" workbookViewId="0">
      <selection activeCell="P13" sqref="P13"/>
    </sheetView>
  </sheetViews>
  <sheetFormatPr defaultRowHeight="15.75" x14ac:dyDescent="0.25"/>
  <cols>
    <col min="1" max="2" width="10.625" customWidth="1"/>
    <col min="3" max="3" width="12" customWidth="1"/>
    <col min="4" max="11" width="10.625" customWidth="1"/>
  </cols>
  <sheetData>
    <row r="1" spans="1:11" ht="32.25" customHeight="1" x14ac:dyDescent="0.25">
      <c r="A1" s="582" t="s">
        <v>267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</row>
    <row r="2" spans="1:11" ht="17.25" customHeight="1" thickBot="1" x14ac:dyDescent="0.3">
      <c r="A2" s="74" t="s">
        <v>268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81.75" customHeight="1" x14ac:dyDescent="0.25">
      <c r="A3" s="424" t="s">
        <v>100</v>
      </c>
      <c r="B3" s="425" t="s">
        <v>6</v>
      </c>
      <c r="C3" s="425" t="s">
        <v>7</v>
      </c>
      <c r="D3" s="426" t="s">
        <v>8</v>
      </c>
      <c r="E3" s="425" t="s">
        <v>9</v>
      </c>
      <c r="F3" s="425" t="s">
        <v>10</v>
      </c>
      <c r="G3" s="425" t="s">
        <v>11</v>
      </c>
      <c r="H3" s="425" t="s">
        <v>210</v>
      </c>
      <c r="I3" s="425" t="s">
        <v>211</v>
      </c>
      <c r="J3" s="427" t="s">
        <v>101</v>
      </c>
      <c r="K3" s="428" t="s">
        <v>56</v>
      </c>
    </row>
    <row r="4" spans="1:11" x14ac:dyDescent="0.25">
      <c r="A4" s="47" t="s">
        <v>1311</v>
      </c>
      <c r="B4" s="2">
        <v>16</v>
      </c>
      <c r="C4" s="2">
        <v>9</v>
      </c>
      <c r="D4" s="2">
        <v>14</v>
      </c>
      <c r="E4" s="2">
        <v>3</v>
      </c>
      <c r="F4" s="2">
        <v>12</v>
      </c>
      <c r="G4" s="2"/>
      <c r="H4" s="2">
        <v>13</v>
      </c>
      <c r="I4" s="2">
        <v>4</v>
      </c>
      <c r="J4" s="2">
        <v>439</v>
      </c>
      <c r="K4" s="47">
        <f t="shared" ref="K4:K9" si="0">SUM(B4:J4)</f>
        <v>510</v>
      </c>
    </row>
    <row r="5" spans="1:11" x14ac:dyDescent="0.25">
      <c r="A5" s="47" t="s">
        <v>1312</v>
      </c>
      <c r="B5" s="2">
        <v>3</v>
      </c>
      <c r="C5" s="2">
        <v>2</v>
      </c>
      <c r="D5" s="2">
        <v>3</v>
      </c>
      <c r="E5" s="2">
        <v>2</v>
      </c>
      <c r="F5" s="2">
        <v>1</v>
      </c>
      <c r="G5" s="2"/>
      <c r="H5" s="2">
        <v>5</v>
      </c>
      <c r="I5" s="2"/>
      <c r="J5" s="2">
        <v>98</v>
      </c>
      <c r="K5" s="47">
        <f t="shared" si="0"/>
        <v>114</v>
      </c>
    </row>
    <row r="6" spans="1:11" x14ac:dyDescent="0.25">
      <c r="A6" s="2" t="s">
        <v>1313</v>
      </c>
      <c r="B6" s="2">
        <v>8</v>
      </c>
      <c r="C6" s="2">
        <v>11</v>
      </c>
      <c r="D6" s="2">
        <v>3</v>
      </c>
      <c r="E6" s="2">
        <v>89</v>
      </c>
      <c r="F6" s="2">
        <v>2</v>
      </c>
      <c r="G6" s="2"/>
      <c r="H6" s="2">
        <v>43</v>
      </c>
      <c r="I6" s="2">
        <v>1</v>
      </c>
      <c r="J6" s="2">
        <v>788</v>
      </c>
      <c r="K6" s="47">
        <f t="shared" si="0"/>
        <v>945</v>
      </c>
    </row>
    <row r="7" spans="1:11" x14ac:dyDescent="0.25">
      <c r="A7" s="47" t="s">
        <v>1314</v>
      </c>
      <c r="B7" s="47">
        <v>3</v>
      </c>
      <c r="C7" s="47">
        <v>10</v>
      </c>
      <c r="D7" s="47">
        <v>2</v>
      </c>
      <c r="E7" s="47">
        <v>387</v>
      </c>
      <c r="F7" s="47">
        <v>8</v>
      </c>
      <c r="G7" s="47"/>
      <c r="H7" s="47">
        <v>56</v>
      </c>
      <c r="I7" s="47"/>
      <c r="J7" s="47">
        <v>456</v>
      </c>
      <c r="K7" s="47">
        <f t="shared" si="0"/>
        <v>922</v>
      </c>
    </row>
    <row r="8" spans="1:11" x14ac:dyDescent="0.25">
      <c r="A8" s="47" t="s">
        <v>1315</v>
      </c>
      <c r="B8" s="2">
        <v>6</v>
      </c>
      <c r="C8" s="2">
        <v>2</v>
      </c>
      <c r="D8" s="2">
        <v>8</v>
      </c>
      <c r="E8" s="2"/>
      <c r="F8" s="2"/>
      <c r="G8" s="2"/>
      <c r="H8" s="2">
        <v>2</v>
      </c>
      <c r="I8" s="2"/>
      <c r="J8" s="2">
        <v>243</v>
      </c>
      <c r="K8" s="47">
        <f t="shared" si="0"/>
        <v>261</v>
      </c>
    </row>
    <row r="9" spans="1:11" x14ac:dyDescent="0.25">
      <c r="A9" s="47" t="s">
        <v>1316</v>
      </c>
      <c r="B9" s="2">
        <v>2</v>
      </c>
      <c r="C9" s="2">
        <v>1</v>
      </c>
      <c r="D9" s="2"/>
      <c r="E9" s="2">
        <v>3</v>
      </c>
      <c r="F9" s="2"/>
      <c r="G9" s="2"/>
      <c r="H9" s="2">
        <v>6</v>
      </c>
      <c r="I9" s="2"/>
      <c r="J9" s="2">
        <v>36</v>
      </c>
      <c r="K9" s="47">
        <f t="shared" si="0"/>
        <v>48</v>
      </c>
    </row>
    <row r="10" spans="1:11" x14ac:dyDescent="0.25">
      <c r="A10" s="53" t="s">
        <v>56</v>
      </c>
      <c r="B10" s="53">
        <f>SUM(B4:B9)</f>
        <v>38</v>
      </c>
      <c r="C10" s="53">
        <f t="shared" ref="C10:J10" si="1">SUM(C4:C9)</f>
        <v>35</v>
      </c>
      <c r="D10" s="53">
        <f t="shared" si="1"/>
        <v>30</v>
      </c>
      <c r="E10" s="53">
        <f t="shared" si="1"/>
        <v>484</v>
      </c>
      <c r="F10" s="53">
        <f t="shared" si="1"/>
        <v>23</v>
      </c>
      <c r="G10" s="53">
        <f t="shared" si="1"/>
        <v>0</v>
      </c>
      <c r="H10" s="53">
        <f t="shared" si="1"/>
        <v>125</v>
      </c>
      <c r="I10" s="53">
        <f t="shared" si="1"/>
        <v>5</v>
      </c>
      <c r="J10" s="53">
        <f t="shared" si="1"/>
        <v>2060</v>
      </c>
      <c r="K10" s="53">
        <f>SUM(K4:K9)</f>
        <v>2800</v>
      </c>
    </row>
    <row r="11" spans="1:11" ht="9.75" customHeight="1" x14ac:dyDescent="0.25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1:11" ht="16.5" thickBot="1" x14ac:dyDescent="0.3">
      <c r="A12" s="74" t="s">
        <v>223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</row>
    <row r="13" spans="1:11" ht="79.5" thickBot="1" x14ac:dyDescent="0.3">
      <c r="A13" s="122" t="s">
        <v>100</v>
      </c>
      <c r="B13" s="123" t="s">
        <v>6</v>
      </c>
      <c r="C13" s="123" t="s">
        <v>7</v>
      </c>
      <c r="D13" s="124" t="s">
        <v>8</v>
      </c>
      <c r="E13" s="123" t="s">
        <v>9</v>
      </c>
      <c r="F13" s="123" t="s">
        <v>10</v>
      </c>
      <c r="G13" s="123" t="s">
        <v>11</v>
      </c>
      <c r="H13" s="123" t="s">
        <v>210</v>
      </c>
      <c r="I13" s="123" t="s">
        <v>211</v>
      </c>
      <c r="J13" s="125" t="s">
        <v>101</v>
      </c>
      <c r="K13" s="126" t="s">
        <v>56</v>
      </c>
    </row>
    <row r="14" spans="1:11" x14ac:dyDescent="0.25">
      <c r="A14" s="47" t="s">
        <v>1311</v>
      </c>
      <c r="B14" s="75">
        <v>9</v>
      </c>
      <c r="C14" s="75">
        <v>13</v>
      </c>
      <c r="D14" s="75">
        <v>12</v>
      </c>
      <c r="E14" s="75">
        <v>5</v>
      </c>
      <c r="F14" s="75">
        <v>4</v>
      </c>
      <c r="G14" s="75"/>
      <c r="H14" s="75">
        <v>7</v>
      </c>
      <c r="I14" s="75"/>
      <c r="J14" s="75">
        <v>350</v>
      </c>
      <c r="K14" s="75">
        <f>SUM(B14:J14)</f>
        <v>400</v>
      </c>
    </row>
    <row r="15" spans="1:11" x14ac:dyDescent="0.25">
      <c r="A15" s="47" t="s">
        <v>1312</v>
      </c>
      <c r="B15" s="47">
        <v>4</v>
      </c>
      <c r="C15" s="47">
        <v>2</v>
      </c>
      <c r="D15" s="47">
        <v>2</v>
      </c>
      <c r="E15" s="47">
        <v>1</v>
      </c>
      <c r="F15" s="47"/>
      <c r="G15" s="47"/>
      <c r="H15" s="47">
        <v>2</v>
      </c>
      <c r="I15" s="47"/>
      <c r="J15" s="47">
        <v>109</v>
      </c>
      <c r="K15" s="47">
        <v>120</v>
      </c>
    </row>
    <row r="16" spans="1:11" x14ac:dyDescent="0.25">
      <c r="A16" s="2" t="s">
        <v>1313</v>
      </c>
      <c r="B16" s="47">
        <v>5</v>
      </c>
      <c r="C16" s="47">
        <v>13</v>
      </c>
      <c r="D16" s="47">
        <v>5</v>
      </c>
      <c r="E16" s="47">
        <v>76</v>
      </c>
      <c r="F16" s="47">
        <v>2</v>
      </c>
      <c r="G16" s="47"/>
      <c r="H16" s="47">
        <v>44</v>
      </c>
      <c r="I16" s="47"/>
      <c r="J16" s="47">
        <v>703</v>
      </c>
      <c r="K16" s="47">
        <f>SUM(B16:J16)</f>
        <v>848</v>
      </c>
    </row>
    <row r="17" spans="1:11" x14ac:dyDescent="0.25">
      <c r="A17" s="47" t="s">
        <v>1314</v>
      </c>
      <c r="B17" s="47">
        <v>5</v>
      </c>
      <c r="C17" s="47">
        <v>7</v>
      </c>
      <c r="D17" s="47">
        <v>3</v>
      </c>
      <c r="E17" s="47">
        <v>260</v>
      </c>
      <c r="F17" s="47">
        <v>6</v>
      </c>
      <c r="G17" s="47"/>
      <c r="H17" s="47">
        <v>43</v>
      </c>
      <c r="I17" s="47"/>
      <c r="J17" s="47">
        <v>528</v>
      </c>
      <c r="K17" s="47">
        <f>SUM(B17:J17)</f>
        <v>852</v>
      </c>
    </row>
    <row r="18" spans="1:11" x14ac:dyDescent="0.25">
      <c r="A18" s="47" t="s">
        <v>1315</v>
      </c>
      <c r="B18" s="47">
        <v>20</v>
      </c>
      <c r="C18" s="47">
        <v>1</v>
      </c>
      <c r="D18" s="47">
        <v>9</v>
      </c>
      <c r="E18" s="47"/>
      <c r="F18" s="47"/>
      <c r="G18" s="47"/>
      <c r="H18" s="47">
        <v>2</v>
      </c>
      <c r="I18" s="47"/>
      <c r="J18" s="47">
        <v>227</v>
      </c>
      <c r="K18" s="47">
        <v>259</v>
      </c>
    </row>
    <row r="19" spans="1:11" x14ac:dyDescent="0.25">
      <c r="A19" s="47" t="s">
        <v>1316</v>
      </c>
      <c r="B19" s="47"/>
      <c r="C19" s="47">
        <v>3</v>
      </c>
      <c r="D19" s="47">
        <v>1</v>
      </c>
      <c r="E19" s="47">
        <v>1</v>
      </c>
      <c r="F19" s="47">
        <v>2</v>
      </c>
      <c r="G19" s="47"/>
      <c r="H19" s="47">
        <v>5</v>
      </c>
      <c r="I19" s="47"/>
      <c r="J19" s="47">
        <v>29</v>
      </c>
      <c r="K19" s="47">
        <f>SUM(B19:J19)</f>
        <v>41</v>
      </c>
    </row>
    <row r="20" spans="1:11" x14ac:dyDescent="0.25">
      <c r="A20" s="53" t="s">
        <v>56</v>
      </c>
      <c r="B20" s="53">
        <f>SUM(B14:B19)</f>
        <v>43</v>
      </c>
      <c r="C20" s="53">
        <f t="shared" ref="C20:K20" si="2">SUM(C14:C19)</f>
        <v>39</v>
      </c>
      <c r="D20" s="53">
        <f t="shared" si="2"/>
        <v>32</v>
      </c>
      <c r="E20" s="53">
        <f t="shared" si="2"/>
        <v>343</v>
      </c>
      <c r="F20" s="53">
        <f t="shared" si="2"/>
        <v>14</v>
      </c>
      <c r="G20" s="53">
        <f t="shared" si="2"/>
        <v>0</v>
      </c>
      <c r="H20" s="53">
        <f>SUM(H14:H19)</f>
        <v>103</v>
      </c>
      <c r="I20" s="53"/>
      <c r="J20" s="53">
        <f t="shared" si="2"/>
        <v>1946</v>
      </c>
      <c r="K20" s="53">
        <f t="shared" si="2"/>
        <v>2520</v>
      </c>
    </row>
    <row r="21" spans="1:11" ht="6" customHeight="1" x14ac:dyDescent="0.2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</row>
    <row r="22" spans="1:11" ht="17.25" customHeight="1" x14ac:dyDescent="0.25">
      <c r="A22" s="53" t="s">
        <v>175</v>
      </c>
      <c r="B22" s="53">
        <f>+B10-B20</f>
        <v>-5</v>
      </c>
      <c r="C22" s="53">
        <f t="shared" ref="C22:K22" si="3">+C10-C20</f>
        <v>-4</v>
      </c>
      <c r="D22" s="53">
        <f t="shared" si="3"/>
        <v>-2</v>
      </c>
      <c r="E22" s="53">
        <f t="shared" si="3"/>
        <v>141</v>
      </c>
      <c r="F22" s="53">
        <f t="shared" si="3"/>
        <v>9</v>
      </c>
      <c r="G22" s="53">
        <f t="shared" si="3"/>
        <v>0</v>
      </c>
      <c r="H22" s="53"/>
      <c r="I22" s="53"/>
      <c r="J22" s="53">
        <f t="shared" si="3"/>
        <v>114</v>
      </c>
      <c r="K22" s="53">
        <f t="shared" si="3"/>
        <v>280</v>
      </c>
    </row>
    <row r="23" spans="1:11" ht="18" customHeight="1" x14ac:dyDescent="0.25">
      <c r="A23" s="76" t="s">
        <v>170</v>
      </c>
      <c r="B23" s="138">
        <f t="shared" ref="B23:K23" si="4">+IFERROR(B22/B20,0)*100</f>
        <v>-11.627906976744185</v>
      </c>
      <c r="C23" s="138">
        <f t="shared" si="4"/>
        <v>-10.256410256410255</v>
      </c>
      <c r="D23" s="138">
        <f t="shared" si="4"/>
        <v>-6.25</v>
      </c>
      <c r="E23" s="138">
        <f t="shared" si="4"/>
        <v>41.10787172011662</v>
      </c>
      <c r="F23" s="138">
        <f t="shared" si="4"/>
        <v>64.285714285714292</v>
      </c>
      <c r="G23" s="138">
        <f t="shared" si="4"/>
        <v>0</v>
      </c>
      <c r="H23" s="138"/>
      <c r="I23" s="138"/>
      <c r="J23" s="138">
        <f t="shared" si="4"/>
        <v>5.8581706063720453</v>
      </c>
      <c r="K23" s="138">
        <f t="shared" si="4"/>
        <v>11.111111111111111</v>
      </c>
    </row>
    <row r="24" spans="1:11" x14ac:dyDescent="0.25">
      <c r="J24" s="17"/>
      <c r="K24" s="17"/>
    </row>
  </sheetData>
  <mergeCells count="1">
    <mergeCell ref="A1:K1"/>
  </mergeCells>
  <phoneticPr fontId="2" type="noConversion"/>
  <pageMargins left="0.75" right="0.75" top="1" bottom="1" header="0.4921259845" footer="0.4921259845"/>
  <pageSetup paperSize="9" scale="94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view="pageBreakPreview" zoomScaleNormal="100" zoomScaleSheetLayoutView="100" workbookViewId="0">
      <pane xSplit="18840" topLeftCell="O1"/>
      <selection activeCell="H16" sqref="H16"/>
      <selection pane="topRight" activeCell="A10" sqref="A10"/>
    </sheetView>
  </sheetViews>
  <sheetFormatPr defaultRowHeight="15.75" x14ac:dyDescent="0.25"/>
  <cols>
    <col min="1" max="1" width="22.5" customWidth="1"/>
    <col min="2" max="4" width="12.625" customWidth="1"/>
  </cols>
  <sheetData>
    <row r="1" spans="1:11" ht="38.25" customHeight="1" x14ac:dyDescent="0.3">
      <c r="A1" s="584" t="s">
        <v>269</v>
      </c>
      <c r="B1" s="584"/>
      <c r="C1" s="584"/>
      <c r="D1" s="584"/>
      <c r="E1" s="22"/>
      <c r="F1" s="22"/>
      <c r="G1" s="22"/>
      <c r="H1" s="22"/>
      <c r="I1" s="22"/>
    </row>
    <row r="2" spans="1:11" ht="19.5" thickBot="1" x14ac:dyDescent="0.35">
      <c r="A2" s="51" t="s">
        <v>268</v>
      </c>
      <c r="B2" s="22"/>
      <c r="C2" s="22"/>
      <c r="D2" s="22"/>
      <c r="E2" s="22"/>
      <c r="F2" s="22"/>
      <c r="G2" s="22"/>
      <c r="H2" s="22"/>
      <c r="I2" s="22"/>
    </row>
    <row r="3" spans="1:11" ht="16.5" thickBot="1" x14ac:dyDescent="0.3">
      <c r="A3" s="127" t="s">
        <v>102</v>
      </c>
      <c r="B3" s="93" t="s">
        <v>12</v>
      </c>
      <c r="C3" s="93" t="s">
        <v>14</v>
      </c>
      <c r="D3" s="119" t="s">
        <v>13</v>
      </c>
      <c r="E3" s="10"/>
      <c r="F3" s="10"/>
      <c r="G3" s="10"/>
      <c r="H3" s="11"/>
      <c r="I3" s="11"/>
      <c r="K3" s="7"/>
    </row>
    <row r="4" spans="1:11" x14ac:dyDescent="0.25">
      <c r="A4" s="79" t="s">
        <v>1311</v>
      </c>
      <c r="B4" s="79"/>
      <c r="C4" s="79" t="s">
        <v>1317</v>
      </c>
      <c r="D4" s="79"/>
      <c r="E4" s="7"/>
      <c r="F4" s="7"/>
      <c r="G4" s="7"/>
      <c r="H4" s="7"/>
      <c r="I4" s="7"/>
      <c r="K4" s="7"/>
    </row>
    <row r="5" spans="1:11" x14ac:dyDescent="0.25">
      <c r="A5" s="79" t="s">
        <v>1311</v>
      </c>
      <c r="B5" s="2"/>
      <c r="C5" s="2" t="s">
        <v>1318</v>
      </c>
      <c r="D5" s="2"/>
      <c r="E5" s="7"/>
      <c r="F5" s="7"/>
      <c r="G5" s="7"/>
      <c r="H5" s="7"/>
      <c r="I5" s="7"/>
      <c r="K5" s="8"/>
    </row>
    <row r="6" spans="1:11" x14ac:dyDescent="0.25">
      <c r="A6" s="79" t="s">
        <v>1311</v>
      </c>
      <c r="B6" s="2"/>
      <c r="C6" s="2" t="s">
        <v>1319</v>
      </c>
      <c r="D6" s="2"/>
      <c r="E6" s="7"/>
      <c r="F6" s="7"/>
      <c r="G6" s="7"/>
      <c r="H6" s="7"/>
      <c r="I6" s="7"/>
      <c r="K6" s="8"/>
    </row>
    <row r="7" spans="1:11" x14ac:dyDescent="0.25">
      <c r="A7" s="79" t="s">
        <v>1311</v>
      </c>
      <c r="B7" s="2"/>
      <c r="C7" s="2" t="s">
        <v>1320</v>
      </c>
      <c r="D7" s="2"/>
      <c r="E7" s="7"/>
      <c r="F7" s="7"/>
      <c r="G7" s="7"/>
      <c r="H7" s="7"/>
      <c r="I7" s="7"/>
      <c r="K7" s="8"/>
    </row>
    <row r="8" spans="1:11" x14ac:dyDescent="0.25">
      <c r="A8" s="2"/>
      <c r="B8" s="2"/>
      <c r="C8" s="2"/>
      <c r="D8" s="2"/>
      <c r="E8" s="7"/>
      <c r="F8" s="7"/>
      <c r="G8" s="7"/>
      <c r="H8" s="7"/>
      <c r="I8" s="7"/>
      <c r="K8" s="8"/>
    </row>
    <row r="9" spans="1:11" x14ac:dyDescent="0.25">
      <c r="A9" s="2"/>
      <c r="B9" s="2"/>
      <c r="C9" s="2"/>
      <c r="D9" s="2"/>
      <c r="E9" s="7"/>
      <c r="F9" s="7"/>
      <c r="G9" s="7"/>
      <c r="H9" s="7"/>
      <c r="I9" s="7"/>
      <c r="K9" s="8"/>
    </row>
    <row r="10" spans="1:11" x14ac:dyDescent="0.25">
      <c r="A10" s="53" t="s">
        <v>56</v>
      </c>
      <c r="B10" s="53">
        <f>SUM(B4:B9)</f>
        <v>0</v>
      </c>
      <c r="C10" s="53">
        <v>40</v>
      </c>
      <c r="D10" s="53">
        <f>SUM(D4:D9)</f>
        <v>0</v>
      </c>
      <c r="E10" s="7"/>
      <c r="F10" s="7"/>
      <c r="G10" s="7"/>
      <c r="H10" s="7"/>
      <c r="I10" s="7"/>
      <c r="K10" s="8"/>
    </row>
    <row r="11" spans="1:11" x14ac:dyDescent="0.25">
      <c r="A11" s="7"/>
      <c r="B11" s="7"/>
      <c r="C11" s="7"/>
      <c r="D11" s="7"/>
      <c r="E11" s="7"/>
      <c r="F11" s="7"/>
      <c r="G11" s="7"/>
      <c r="H11" s="7"/>
      <c r="I11" s="7"/>
      <c r="K11" s="8"/>
    </row>
    <row r="12" spans="1:11" ht="16.5" thickBot="1" x14ac:dyDescent="0.3">
      <c r="A12" s="51" t="s">
        <v>223</v>
      </c>
      <c r="B12" s="7"/>
      <c r="C12" s="7"/>
      <c r="D12" s="7"/>
      <c r="E12" s="7"/>
      <c r="F12" s="7"/>
      <c r="G12" s="7"/>
      <c r="H12" s="7"/>
      <c r="I12" s="7"/>
      <c r="K12" s="8"/>
    </row>
    <row r="13" spans="1:11" ht="16.5" thickBot="1" x14ac:dyDescent="0.3">
      <c r="A13" s="127" t="s">
        <v>102</v>
      </c>
      <c r="B13" s="93" t="s">
        <v>12</v>
      </c>
      <c r="C13" s="93" t="s">
        <v>14</v>
      </c>
      <c r="D13" s="119" t="s">
        <v>13</v>
      </c>
      <c r="E13" s="7"/>
      <c r="F13" s="7"/>
      <c r="G13" s="7"/>
      <c r="H13" s="7"/>
      <c r="I13" s="7"/>
      <c r="K13" s="8"/>
    </row>
    <row r="14" spans="1:11" x14ac:dyDescent="0.25">
      <c r="A14" s="79" t="s">
        <v>1311</v>
      </c>
      <c r="B14" s="79"/>
      <c r="C14" s="79" t="s">
        <v>1321</v>
      </c>
      <c r="D14" s="79"/>
      <c r="E14" s="7"/>
      <c r="F14" s="7"/>
      <c r="G14" s="7"/>
      <c r="H14" s="7"/>
      <c r="I14" s="7"/>
      <c r="K14" s="8"/>
    </row>
    <row r="15" spans="1:11" x14ac:dyDescent="0.25">
      <c r="A15" s="2"/>
      <c r="B15" s="2"/>
      <c r="C15" s="2"/>
      <c r="D15" s="2"/>
      <c r="E15" s="7"/>
      <c r="F15" s="7"/>
      <c r="G15" s="7"/>
      <c r="H15" s="7"/>
      <c r="I15" s="7"/>
      <c r="K15" s="8"/>
    </row>
    <row r="16" spans="1:11" x14ac:dyDescent="0.25">
      <c r="A16" s="2"/>
      <c r="B16" s="2"/>
      <c r="C16" s="2"/>
      <c r="D16" s="2"/>
      <c r="E16" s="7"/>
      <c r="F16" s="7"/>
      <c r="G16" s="7"/>
      <c r="H16" s="7"/>
      <c r="I16" s="7"/>
      <c r="K16" s="8"/>
    </row>
    <row r="17" spans="1:11" x14ac:dyDescent="0.25">
      <c r="A17" s="2"/>
      <c r="B17" s="2"/>
      <c r="C17" s="2"/>
      <c r="D17" s="2"/>
      <c r="E17" s="7"/>
      <c r="F17" s="7"/>
      <c r="G17" s="7"/>
      <c r="H17" s="7"/>
      <c r="I17" s="7"/>
      <c r="K17" s="8"/>
    </row>
    <row r="18" spans="1:11" x14ac:dyDescent="0.25">
      <c r="A18" s="2"/>
      <c r="B18" s="2"/>
      <c r="C18" s="2"/>
      <c r="D18" s="2"/>
      <c r="E18" s="7"/>
      <c r="F18" s="7"/>
      <c r="G18" s="7"/>
      <c r="H18" s="7"/>
      <c r="I18" s="7"/>
      <c r="K18" s="8"/>
    </row>
    <row r="19" spans="1:11" x14ac:dyDescent="0.25">
      <c r="A19" s="2"/>
      <c r="B19" s="2"/>
      <c r="C19" s="2"/>
      <c r="D19" s="2"/>
      <c r="E19" s="7"/>
      <c r="F19" s="7"/>
      <c r="G19" s="7"/>
      <c r="H19" s="7"/>
      <c r="I19" s="7"/>
      <c r="K19" s="8"/>
    </row>
    <row r="20" spans="1:11" x14ac:dyDescent="0.25">
      <c r="A20" s="53" t="s">
        <v>56</v>
      </c>
      <c r="B20" s="53">
        <f>SUM(B14:B19)</f>
        <v>0</v>
      </c>
      <c r="C20" s="53">
        <v>27</v>
      </c>
      <c r="D20" s="53">
        <f>SUM(D14:D19)</f>
        <v>0</v>
      </c>
      <c r="E20" s="7"/>
      <c r="F20" s="7"/>
      <c r="G20" s="7"/>
      <c r="H20" s="7"/>
      <c r="I20" s="7"/>
      <c r="K20" s="8"/>
    </row>
    <row r="21" spans="1:11" x14ac:dyDescent="0.25">
      <c r="B21" s="7"/>
      <c r="C21" s="7"/>
      <c r="D21" s="7"/>
      <c r="E21" s="7"/>
      <c r="F21" s="7"/>
      <c r="G21" s="7"/>
      <c r="H21" s="7"/>
      <c r="I21" s="7"/>
      <c r="K21" s="8"/>
    </row>
    <row r="22" spans="1:11" x14ac:dyDescent="0.25">
      <c r="A22" s="53" t="s">
        <v>175</v>
      </c>
      <c r="B22" s="53">
        <f>+B10-B20</f>
        <v>0</v>
      </c>
      <c r="C22" s="53">
        <f>+C10-C20</f>
        <v>13</v>
      </c>
      <c r="D22" s="53">
        <f>+D10-D20</f>
        <v>0</v>
      </c>
      <c r="E22" s="7"/>
      <c r="F22" s="7"/>
      <c r="G22" s="7"/>
      <c r="H22" s="7"/>
      <c r="I22" s="7"/>
      <c r="K22" s="8"/>
    </row>
    <row r="23" spans="1:11" x14ac:dyDescent="0.25">
      <c r="A23" s="76" t="s">
        <v>170</v>
      </c>
      <c r="B23" s="138">
        <f>+IFERROR(B22/B20,0)*100</f>
        <v>0</v>
      </c>
      <c r="C23" s="138">
        <f>+IFERROR(C22/C20,0)*100</f>
        <v>48.148148148148145</v>
      </c>
      <c r="D23" s="138">
        <f>+IFERROR(D22/D20,0)*100</f>
        <v>0</v>
      </c>
      <c r="E23" s="7"/>
      <c r="F23" s="7"/>
      <c r="G23" s="7"/>
      <c r="H23" s="7"/>
      <c r="I23" s="7"/>
      <c r="K23" s="8"/>
    </row>
    <row r="24" spans="1:11" x14ac:dyDescent="0.25">
      <c r="K24" s="8"/>
    </row>
    <row r="25" spans="1:11" x14ac:dyDescent="0.25">
      <c r="K25" s="8"/>
    </row>
    <row r="26" spans="1:11" x14ac:dyDescent="0.25">
      <c r="K26" s="8"/>
    </row>
    <row r="27" spans="1:11" x14ac:dyDescent="0.25">
      <c r="K27" s="8"/>
    </row>
    <row r="28" spans="1:11" x14ac:dyDescent="0.25">
      <c r="K28" s="8"/>
    </row>
    <row r="29" spans="1:11" x14ac:dyDescent="0.25">
      <c r="K29" s="8"/>
    </row>
    <row r="30" spans="1:11" x14ac:dyDescent="0.25">
      <c r="K30" s="8"/>
    </row>
    <row r="31" spans="1:11" x14ac:dyDescent="0.25">
      <c r="K31" s="8"/>
    </row>
    <row r="32" spans="1:11" x14ac:dyDescent="0.25">
      <c r="K32" s="8"/>
    </row>
    <row r="33" spans="11:11" x14ac:dyDescent="0.25">
      <c r="K33" s="8"/>
    </row>
    <row r="34" spans="11:11" x14ac:dyDescent="0.25">
      <c r="K34" s="8"/>
    </row>
    <row r="35" spans="11:11" x14ac:dyDescent="0.25">
      <c r="K35" s="8"/>
    </row>
    <row r="36" spans="11:11" x14ac:dyDescent="0.25">
      <c r="K36" s="8"/>
    </row>
    <row r="37" spans="11:11" x14ac:dyDescent="0.25">
      <c r="K37" s="8"/>
    </row>
    <row r="38" spans="11:11" x14ac:dyDescent="0.25">
      <c r="K38" s="9"/>
    </row>
    <row r="39" spans="11:11" x14ac:dyDescent="0.25">
      <c r="K39" s="7"/>
    </row>
  </sheetData>
  <mergeCells count="1">
    <mergeCell ref="A1:D1"/>
  </mergeCells>
  <phoneticPr fontId="2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workbookViewId="0">
      <selection activeCell="B9" sqref="B9:F9"/>
    </sheetView>
  </sheetViews>
  <sheetFormatPr defaultRowHeight="15.75" x14ac:dyDescent="0.25"/>
  <cols>
    <col min="1" max="1" width="12.125" style="158" customWidth="1"/>
    <col min="2" max="2" width="26.625" style="158" customWidth="1"/>
    <col min="3" max="5" width="8" style="158" customWidth="1"/>
    <col min="6" max="6" width="11.5" style="158" customWidth="1"/>
    <col min="7" max="8" width="8" style="158" customWidth="1"/>
    <col min="9" max="9" width="7.75" style="158" customWidth="1"/>
    <col min="11" max="11" width="9.75" customWidth="1"/>
    <col min="257" max="257" width="12.125" customWidth="1"/>
    <col min="258" max="264" width="8" customWidth="1"/>
    <col min="265" max="265" width="7.75" customWidth="1"/>
    <col min="267" max="267" width="9.75" customWidth="1"/>
    <col min="513" max="513" width="12.125" customWidth="1"/>
    <col min="514" max="520" width="8" customWidth="1"/>
    <col min="521" max="521" width="7.75" customWidth="1"/>
    <col min="523" max="523" width="9.75" customWidth="1"/>
    <col min="769" max="769" width="12.125" customWidth="1"/>
    <col min="770" max="776" width="8" customWidth="1"/>
    <col min="777" max="777" width="7.75" customWidth="1"/>
    <col min="779" max="779" width="9.75" customWidth="1"/>
    <col min="1025" max="1025" width="12.125" customWidth="1"/>
    <col min="1026" max="1032" width="8" customWidth="1"/>
    <col min="1033" max="1033" width="7.75" customWidth="1"/>
    <col min="1035" max="1035" width="9.75" customWidth="1"/>
    <col min="1281" max="1281" width="12.125" customWidth="1"/>
    <col min="1282" max="1288" width="8" customWidth="1"/>
    <col min="1289" max="1289" width="7.75" customWidth="1"/>
    <col min="1291" max="1291" width="9.75" customWidth="1"/>
    <col min="1537" max="1537" width="12.125" customWidth="1"/>
    <col min="1538" max="1544" width="8" customWidth="1"/>
    <col min="1545" max="1545" width="7.75" customWidth="1"/>
    <col min="1547" max="1547" width="9.75" customWidth="1"/>
    <col min="1793" max="1793" width="12.125" customWidth="1"/>
    <col min="1794" max="1800" width="8" customWidth="1"/>
    <col min="1801" max="1801" width="7.75" customWidth="1"/>
    <col min="1803" max="1803" width="9.75" customWidth="1"/>
    <col min="2049" max="2049" width="12.125" customWidth="1"/>
    <col min="2050" max="2056" width="8" customWidth="1"/>
    <col min="2057" max="2057" width="7.75" customWidth="1"/>
    <col min="2059" max="2059" width="9.75" customWidth="1"/>
    <col min="2305" max="2305" width="12.125" customWidth="1"/>
    <col min="2306" max="2312" width="8" customWidth="1"/>
    <col min="2313" max="2313" width="7.75" customWidth="1"/>
    <col min="2315" max="2315" width="9.75" customWidth="1"/>
    <col min="2561" max="2561" width="12.125" customWidth="1"/>
    <col min="2562" max="2568" width="8" customWidth="1"/>
    <col min="2569" max="2569" width="7.75" customWidth="1"/>
    <col min="2571" max="2571" width="9.75" customWidth="1"/>
    <col min="2817" max="2817" width="12.125" customWidth="1"/>
    <col min="2818" max="2824" width="8" customWidth="1"/>
    <col min="2825" max="2825" width="7.75" customWidth="1"/>
    <col min="2827" max="2827" width="9.75" customWidth="1"/>
    <col min="3073" max="3073" width="12.125" customWidth="1"/>
    <col min="3074" max="3080" width="8" customWidth="1"/>
    <col min="3081" max="3081" width="7.75" customWidth="1"/>
    <col min="3083" max="3083" width="9.75" customWidth="1"/>
    <col min="3329" max="3329" width="12.125" customWidth="1"/>
    <col min="3330" max="3336" width="8" customWidth="1"/>
    <col min="3337" max="3337" width="7.75" customWidth="1"/>
    <col min="3339" max="3339" width="9.75" customWidth="1"/>
    <col min="3585" max="3585" width="12.125" customWidth="1"/>
    <col min="3586" max="3592" width="8" customWidth="1"/>
    <col min="3593" max="3593" width="7.75" customWidth="1"/>
    <col min="3595" max="3595" width="9.75" customWidth="1"/>
    <col min="3841" max="3841" width="12.125" customWidth="1"/>
    <col min="3842" max="3848" width="8" customWidth="1"/>
    <col min="3849" max="3849" width="7.75" customWidth="1"/>
    <col min="3851" max="3851" width="9.75" customWidth="1"/>
    <col min="4097" max="4097" width="12.125" customWidth="1"/>
    <col min="4098" max="4104" width="8" customWidth="1"/>
    <col min="4105" max="4105" width="7.75" customWidth="1"/>
    <col min="4107" max="4107" width="9.75" customWidth="1"/>
    <col min="4353" max="4353" width="12.125" customWidth="1"/>
    <col min="4354" max="4360" width="8" customWidth="1"/>
    <col min="4361" max="4361" width="7.75" customWidth="1"/>
    <col min="4363" max="4363" width="9.75" customWidth="1"/>
    <col min="4609" max="4609" width="12.125" customWidth="1"/>
    <col min="4610" max="4616" width="8" customWidth="1"/>
    <col min="4617" max="4617" width="7.75" customWidth="1"/>
    <col min="4619" max="4619" width="9.75" customWidth="1"/>
    <col min="4865" max="4865" width="12.125" customWidth="1"/>
    <col min="4866" max="4872" width="8" customWidth="1"/>
    <col min="4873" max="4873" width="7.75" customWidth="1"/>
    <col min="4875" max="4875" width="9.75" customWidth="1"/>
    <col min="5121" max="5121" width="12.125" customWidth="1"/>
    <col min="5122" max="5128" width="8" customWidth="1"/>
    <col min="5129" max="5129" width="7.75" customWidth="1"/>
    <col min="5131" max="5131" width="9.75" customWidth="1"/>
    <col min="5377" max="5377" width="12.125" customWidth="1"/>
    <col min="5378" max="5384" width="8" customWidth="1"/>
    <col min="5385" max="5385" width="7.75" customWidth="1"/>
    <col min="5387" max="5387" width="9.75" customWidth="1"/>
    <col min="5633" max="5633" width="12.125" customWidth="1"/>
    <col min="5634" max="5640" width="8" customWidth="1"/>
    <col min="5641" max="5641" width="7.75" customWidth="1"/>
    <col min="5643" max="5643" width="9.75" customWidth="1"/>
    <col min="5889" max="5889" width="12.125" customWidth="1"/>
    <col min="5890" max="5896" width="8" customWidth="1"/>
    <col min="5897" max="5897" width="7.75" customWidth="1"/>
    <col min="5899" max="5899" width="9.75" customWidth="1"/>
    <col min="6145" max="6145" width="12.125" customWidth="1"/>
    <col min="6146" max="6152" width="8" customWidth="1"/>
    <col min="6153" max="6153" width="7.75" customWidth="1"/>
    <col min="6155" max="6155" width="9.75" customWidth="1"/>
    <col min="6401" max="6401" width="12.125" customWidth="1"/>
    <col min="6402" max="6408" width="8" customWidth="1"/>
    <col min="6409" max="6409" width="7.75" customWidth="1"/>
    <col min="6411" max="6411" width="9.75" customWidth="1"/>
    <col min="6657" max="6657" width="12.125" customWidth="1"/>
    <col min="6658" max="6664" width="8" customWidth="1"/>
    <col min="6665" max="6665" width="7.75" customWidth="1"/>
    <col min="6667" max="6667" width="9.75" customWidth="1"/>
    <col min="6913" max="6913" width="12.125" customWidth="1"/>
    <col min="6914" max="6920" width="8" customWidth="1"/>
    <col min="6921" max="6921" width="7.75" customWidth="1"/>
    <col min="6923" max="6923" width="9.75" customWidth="1"/>
    <col min="7169" max="7169" width="12.125" customWidth="1"/>
    <col min="7170" max="7176" width="8" customWidth="1"/>
    <col min="7177" max="7177" width="7.75" customWidth="1"/>
    <col min="7179" max="7179" width="9.75" customWidth="1"/>
    <col min="7425" max="7425" width="12.125" customWidth="1"/>
    <col min="7426" max="7432" width="8" customWidth="1"/>
    <col min="7433" max="7433" width="7.75" customWidth="1"/>
    <col min="7435" max="7435" width="9.75" customWidth="1"/>
    <col min="7681" max="7681" width="12.125" customWidth="1"/>
    <col min="7682" max="7688" width="8" customWidth="1"/>
    <col min="7689" max="7689" width="7.75" customWidth="1"/>
    <col min="7691" max="7691" width="9.75" customWidth="1"/>
    <col min="7937" max="7937" width="12.125" customWidth="1"/>
    <col min="7938" max="7944" width="8" customWidth="1"/>
    <col min="7945" max="7945" width="7.75" customWidth="1"/>
    <col min="7947" max="7947" width="9.75" customWidth="1"/>
    <col min="8193" max="8193" width="12.125" customWidth="1"/>
    <col min="8194" max="8200" width="8" customWidth="1"/>
    <col min="8201" max="8201" width="7.75" customWidth="1"/>
    <col min="8203" max="8203" width="9.75" customWidth="1"/>
    <col min="8449" max="8449" width="12.125" customWidth="1"/>
    <col min="8450" max="8456" width="8" customWidth="1"/>
    <col min="8457" max="8457" width="7.75" customWidth="1"/>
    <col min="8459" max="8459" width="9.75" customWidth="1"/>
    <col min="8705" max="8705" width="12.125" customWidth="1"/>
    <col min="8706" max="8712" width="8" customWidth="1"/>
    <col min="8713" max="8713" width="7.75" customWidth="1"/>
    <col min="8715" max="8715" width="9.75" customWidth="1"/>
    <col min="8961" max="8961" width="12.125" customWidth="1"/>
    <col min="8962" max="8968" width="8" customWidth="1"/>
    <col min="8969" max="8969" width="7.75" customWidth="1"/>
    <col min="8971" max="8971" width="9.75" customWidth="1"/>
    <col min="9217" max="9217" width="12.125" customWidth="1"/>
    <col min="9218" max="9224" width="8" customWidth="1"/>
    <col min="9225" max="9225" width="7.75" customWidth="1"/>
    <col min="9227" max="9227" width="9.75" customWidth="1"/>
    <col min="9473" max="9473" width="12.125" customWidth="1"/>
    <col min="9474" max="9480" width="8" customWidth="1"/>
    <col min="9481" max="9481" width="7.75" customWidth="1"/>
    <col min="9483" max="9483" width="9.75" customWidth="1"/>
    <col min="9729" max="9729" width="12.125" customWidth="1"/>
    <col min="9730" max="9736" width="8" customWidth="1"/>
    <col min="9737" max="9737" width="7.75" customWidth="1"/>
    <col min="9739" max="9739" width="9.75" customWidth="1"/>
    <col min="9985" max="9985" width="12.125" customWidth="1"/>
    <col min="9986" max="9992" width="8" customWidth="1"/>
    <col min="9993" max="9993" width="7.75" customWidth="1"/>
    <col min="9995" max="9995" width="9.75" customWidth="1"/>
    <col min="10241" max="10241" width="12.125" customWidth="1"/>
    <col min="10242" max="10248" width="8" customWidth="1"/>
    <col min="10249" max="10249" width="7.75" customWidth="1"/>
    <col min="10251" max="10251" width="9.75" customWidth="1"/>
    <col min="10497" max="10497" width="12.125" customWidth="1"/>
    <col min="10498" max="10504" width="8" customWidth="1"/>
    <col min="10505" max="10505" width="7.75" customWidth="1"/>
    <col min="10507" max="10507" width="9.75" customWidth="1"/>
    <col min="10753" max="10753" width="12.125" customWidth="1"/>
    <col min="10754" max="10760" width="8" customWidth="1"/>
    <col min="10761" max="10761" width="7.75" customWidth="1"/>
    <col min="10763" max="10763" width="9.75" customWidth="1"/>
    <col min="11009" max="11009" width="12.125" customWidth="1"/>
    <col min="11010" max="11016" width="8" customWidth="1"/>
    <col min="11017" max="11017" width="7.75" customWidth="1"/>
    <col min="11019" max="11019" width="9.75" customWidth="1"/>
    <col min="11265" max="11265" width="12.125" customWidth="1"/>
    <col min="11266" max="11272" width="8" customWidth="1"/>
    <col min="11273" max="11273" width="7.75" customWidth="1"/>
    <col min="11275" max="11275" width="9.75" customWidth="1"/>
    <col min="11521" max="11521" width="12.125" customWidth="1"/>
    <col min="11522" max="11528" width="8" customWidth="1"/>
    <col min="11529" max="11529" width="7.75" customWidth="1"/>
    <col min="11531" max="11531" width="9.75" customWidth="1"/>
    <col min="11777" max="11777" width="12.125" customWidth="1"/>
    <col min="11778" max="11784" width="8" customWidth="1"/>
    <col min="11785" max="11785" width="7.75" customWidth="1"/>
    <col min="11787" max="11787" width="9.75" customWidth="1"/>
    <col min="12033" max="12033" width="12.125" customWidth="1"/>
    <col min="12034" max="12040" width="8" customWidth="1"/>
    <col min="12041" max="12041" width="7.75" customWidth="1"/>
    <col min="12043" max="12043" width="9.75" customWidth="1"/>
    <col min="12289" max="12289" width="12.125" customWidth="1"/>
    <col min="12290" max="12296" width="8" customWidth="1"/>
    <col min="12297" max="12297" width="7.75" customWidth="1"/>
    <col min="12299" max="12299" width="9.75" customWidth="1"/>
    <col min="12545" max="12545" width="12.125" customWidth="1"/>
    <col min="12546" max="12552" width="8" customWidth="1"/>
    <col min="12553" max="12553" width="7.75" customWidth="1"/>
    <col min="12555" max="12555" width="9.75" customWidth="1"/>
    <col min="12801" max="12801" width="12.125" customWidth="1"/>
    <col min="12802" max="12808" width="8" customWidth="1"/>
    <col min="12809" max="12809" width="7.75" customWidth="1"/>
    <col min="12811" max="12811" width="9.75" customWidth="1"/>
    <col min="13057" max="13057" width="12.125" customWidth="1"/>
    <col min="13058" max="13064" width="8" customWidth="1"/>
    <col min="13065" max="13065" width="7.75" customWidth="1"/>
    <col min="13067" max="13067" width="9.75" customWidth="1"/>
    <col min="13313" max="13313" width="12.125" customWidth="1"/>
    <col min="13314" max="13320" width="8" customWidth="1"/>
    <col min="13321" max="13321" width="7.75" customWidth="1"/>
    <col min="13323" max="13323" width="9.75" customWidth="1"/>
    <col min="13569" max="13569" width="12.125" customWidth="1"/>
    <col min="13570" max="13576" width="8" customWidth="1"/>
    <col min="13577" max="13577" width="7.75" customWidth="1"/>
    <col min="13579" max="13579" width="9.75" customWidth="1"/>
    <col min="13825" max="13825" width="12.125" customWidth="1"/>
    <col min="13826" max="13832" width="8" customWidth="1"/>
    <col min="13833" max="13833" width="7.75" customWidth="1"/>
    <col min="13835" max="13835" width="9.75" customWidth="1"/>
    <col min="14081" max="14081" width="12.125" customWidth="1"/>
    <col min="14082" max="14088" width="8" customWidth="1"/>
    <col min="14089" max="14089" width="7.75" customWidth="1"/>
    <col min="14091" max="14091" width="9.75" customWidth="1"/>
    <col min="14337" max="14337" width="12.125" customWidth="1"/>
    <col min="14338" max="14344" width="8" customWidth="1"/>
    <col min="14345" max="14345" width="7.75" customWidth="1"/>
    <col min="14347" max="14347" width="9.75" customWidth="1"/>
    <col min="14593" max="14593" width="12.125" customWidth="1"/>
    <col min="14594" max="14600" width="8" customWidth="1"/>
    <col min="14601" max="14601" width="7.75" customWidth="1"/>
    <col min="14603" max="14603" width="9.75" customWidth="1"/>
    <col min="14849" max="14849" width="12.125" customWidth="1"/>
    <col min="14850" max="14856" width="8" customWidth="1"/>
    <col min="14857" max="14857" width="7.75" customWidth="1"/>
    <col min="14859" max="14859" width="9.75" customWidth="1"/>
    <col min="15105" max="15105" width="12.125" customWidth="1"/>
    <col min="15106" max="15112" width="8" customWidth="1"/>
    <col min="15113" max="15113" width="7.75" customWidth="1"/>
    <col min="15115" max="15115" width="9.75" customWidth="1"/>
    <col min="15361" max="15361" width="12.125" customWidth="1"/>
    <col min="15362" max="15368" width="8" customWidth="1"/>
    <col min="15369" max="15369" width="7.75" customWidth="1"/>
    <col min="15371" max="15371" width="9.75" customWidth="1"/>
    <col min="15617" max="15617" width="12.125" customWidth="1"/>
    <col min="15618" max="15624" width="8" customWidth="1"/>
    <col min="15625" max="15625" width="7.75" customWidth="1"/>
    <col min="15627" max="15627" width="9.75" customWidth="1"/>
    <col min="15873" max="15873" width="12.125" customWidth="1"/>
    <col min="15874" max="15880" width="8" customWidth="1"/>
    <col min="15881" max="15881" width="7.75" customWidth="1"/>
    <col min="15883" max="15883" width="9.75" customWidth="1"/>
    <col min="16129" max="16129" width="12.125" customWidth="1"/>
    <col min="16130" max="16136" width="8" customWidth="1"/>
    <col min="16137" max="16137" width="7.75" customWidth="1"/>
    <col min="16139" max="16139" width="9.75" customWidth="1"/>
  </cols>
  <sheetData>
    <row r="1" spans="1:20" x14ac:dyDescent="0.25">
      <c r="A1" s="179" t="s">
        <v>181</v>
      </c>
      <c r="B1" s="180"/>
      <c r="C1" s="180"/>
      <c r="D1" s="180"/>
      <c r="E1" s="180"/>
      <c r="F1" s="180"/>
    </row>
    <row r="2" spans="1:20" ht="20.100000000000001" customHeight="1" x14ac:dyDescent="0.25">
      <c r="A2" s="178" t="s">
        <v>182</v>
      </c>
      <c r="B2" s="484" t="s">
        <v>225</v>
      </c>
      <c r="C2" s="484"/>
      <c r="D2" s="484"/>
      <c r="E2" s="484"/>
      <c r="F2" s="484"/>
      <c r="G2" s="160"/>
      <c r="H2" s="160"/>
      <c r="I2" s="159"/>
      <c r="J2" s="161"/>
      <c r="K2" s="161"/>
    </row>
    <row r="3" spans="1:20" ht="20.100000000000001" customHeight="1" x14ac:dyDescent="0.25">
      <c r="A3" s="178" t="s">
        <v>201</v>
      </c>
      <c r="B3" s="483" t="s">
        <v>200</v>
      </c>
      <c r="C3" s="483"/>
      <c r="D3" s="483"/>
      <c r="E3" s="483"/>
      <c r="F3" s="483"/>
      <c r="G3" s="159"/>
      <c r="H3" s="159"/>
      <c r="I3" s="159"/>
      <c r="J3" s="161"/>
      <c r="K3" s="161"/>
    </row>
    <row r="4" spans="1:20" ht="27.75" customHeight="1" x14ac:dyDescent="0.25">
      <c r="A4" s="178" t="s">
        <v>202</v>
      </c>
      <c r="B4" s="485" t="s">
        <v>226</v>
      </c>
      <c r="C4" s="485"/>
      <c r="D4" s="485"/>
      <c r="E4" s="485"/>
      <c r="F4" s="485"/>
    </row>
    <row r="5" spans="1:20" ht="34.5" customHeight="1" x14ac:dyDescent="0.25">
      <c r="A5" s="178" t="s">
        <v>203</v>
      </c>
      <c r="B5" s="479" t="s">
        <v>227</v>
      </c>
      <c r="C5" s="479"/>
      <c r="D5" s="479"/>
      <c r="E5" s="479"/>
      <c r="F5" s="479"/>
      <c r="G5" s="159"/>
      <c r="H5" s="159"/>
      <c r="I5" s="159"/>
      <c r="J5" s="161"/>
      <c r="K5" s="161"/>
    </row>
    <row r="6" spans="1:20" ht="24.75" customHeight="1" x14ac:dyDescent="0.25">
      <c r="A6" s="178" t="s">
        <v>204</v>
      </c>
      <c r="B6" s="483" t="s">
        <v>228</v>
      </c>
      <c r="C6" s="483"/>
      <c r="D6" s="483"/>
      <c r="E6" s="483"/>
      <c r="F6" s="483"/>
      <c r="G6" s="159"/>
      <c r="H6" s="159"/>
      <c r="I6" s="159"/>
      <c r="J6" s="161"/>
      <c r="K6" s="161"/>
    </row>
    <row r="7" spans="1:20" ht="20.100000000000001" customHeight="1" x14ac:dyDescent="0.25">
      <c r="A7" s="178" t="s">
        <v>205</v>
      </c>
      <c r="B7" s="483" t="s">
        <v>229</v>
      </c>
      <c r="C7" s="483"/>
      <c r="D7" s="483"/>
      <c r="E7" s="483"/>
      <c r="F7" s="483"/>
      <c r="G7" s="159"/>
      <c r="H7" s="159"/>
      <c r="I7" s="159"/>
      <c r="J7" s="161"/>
      <c r="K7" s="161"/>
    </row>
    <row r="8" spans="1:20" ht="20.100000000000001" customHeight="1" x14ac:dyDescent="0.25">
      <c r="A8" s="178" t="s">
        <v>183</v>
      </c>
      <c r="B8" s="483" t="s">
        <v>251</v>
      </c>
      <c r="C8" s="483"/>
      <c r="D8" s="483"/>
      <c r="E8" s="483"/>
      <c r="F8" s="483"/>
      <c r="G8" s="159"/>
      <c r="H8" s="159"/>
      <c r="I8" s="159"/>
      <c r="J8" s="161"/>
      <c r="K8" s="161"/>
      <c r="L8" s="7"/>
      <c r="M8" s="7"/>
      <c r="N8" s="7"/>
    </row>
    <row r="9" spans="1:20" ht="37.5" customHeight="1" x14ac:dyDescent="0.25">
      <c r="A9" s="178" t="s">
        <v>196</v>
      </c>
      <c r="B9" s="479" t="s">
        <v>230</v>
      </c>
      <c r="C9" s="479"/>
      <c r="D9" s="479"/>
      <c r="E9" s="479"/>
      <c r="F9" s="479"/>
      <c r="G9" s="159"/>
      <c r="H9" s="159"/>
      <c r="I9" s="159"/>
      <c r="J9" s="161"/>
      <c r="K9" s="161"/>
      <c r="L9" s="7"/>
      <c r="M9" s="7"/>
      <c r="N9" s="7"/>
    </row>
    <row r="10" spans="1:20" ht="37.5" customHeight="1" x14ac:dyDescent="0.25">
      <c r="A10" s="178" t="s">
        <v>197</v>
      </c>
      <c r="B10" s="479" t="s">
        <v>231</v>
      </c>
      <c r="C10" s="479"/>
      <c r="D10" s="479"/>
      <c r="E10" s="479"/>
      <c r="F10" s="479"/>
      <c r="G10" s="159"/>
      <c r="H10" s="159"/>
      <c r="I10" s="159"/>
      <c r="J10" s="161"/>
      <c r="K10" s="161"/>
      <c r="L10" s="7"/>
      <c r="M10" s="7"/>
      <c r="N10" s="7"/>
    </row>
    <row r="11" spans="1:20" ht="20.100000000000001" customHeight="1" x14ac:dyDescent="0.25">
      <c r="A11" s="178" t="s">
        <v>184</v>
      </c>
      <c r="B11" s="483" t="s">
        <v>232</v>
      </c>
      <c r="C11" s="483"/>
      <c r="D11" s="483"/>
      <c r="E11" s="483"/>
      <c r="F11" s="483"/>
      <c r="G11" s="162"/>
      <c r="H11" s="162"/>
      <c r="I11" s="162"/>
      <c r="J11" s="162"/>
      <c r="K11" s="162"/>
      <c r="L11" s="7"/>
      <c r="M11" s="7"/>
      <c r="N11" s="7"/>
    </row>
    <row r="12" spans="1:20" ht="20.100000000000001" customHeight="1" x14ac:dyDescent="0.25">
      <c r="A12" s="178" t="s">
        <v>198</v>
      </c>
      <c r="B12" s="479" t="s">
        <v>233</v>
      </c>
      <c r="C12" s="479"/>
      <c r="D12" s="479"/>
      <c r="E12" s="479"/>
      <c r="F12" s="479"/>
      <c r="G12" s="162"/>
      <c r="H12" s="162"/>
      <c r="I12" s="162"/>
      <c r="J12" s="162"/>
      <c r="K12" s="162"/>
      <c r="L12" s="7"/>
      <c r="M12" s="7"/>
      <c r="N12" s="7"/>
    </row>
    <row r="13" spans="1:20" ht="31.5" customHeight="1" x14ac:dyDescent="0.25">
      <c r="A13" s="178" t="s">
        <v>199</v>
      </c>
      <c r="B13" s="489" t="s">
        <v>234</v>
      </c>
      <c r="C13" s="489"/>
      <c r="D13" s="489"/>
      <c r="E13" s="489"/>
      <c r="F13" s="489"/>
      <c r="G13" s="174"/>
      <c r="H13" s="174"/>
      <c r="I13" s="174"/>
      <c r="J13" s="161"/>
      <c r="K13" s="161"/>
      <c r="L13" s="7"/>
      <c r="M13" s="7"/>
      <c r="N13" s="7"/>
    </row>
    <row r="14" spans="1:20" ht="23.25" customHeight="1" x14ac:dyDescent="0.25">
      <c r="A14" s="178" t="s">
        <v>185</v>
      </c>
      <c r="B14" s="490" t="s">
        <v>206</v>
      </c>
      <c r="C14" s="490"/>
      <c r="D14" s="490"/>
      <c r="E14" s="490"/>
      <c r="F14" s="490"/>
      <c r="G14" s="163"/>
      <c r="H14" s="163"/>
      <c r="I14" s="163"/>
      <c r="J14" s="163"/>
      <c r="K14" s="163"/>
    </row>
    <row r="15" spans="1:20" ht="32.25" customHeight="1" x14ac:dyDescent="0.25">
      <c r="A15" s="178" t="s">
        <v>186</v>
      </c>
      <c r="B15" s="491" t="s">
        <v>245</v>
      </c>
      <c r="C15" s="491"/>
      <c r="D15" s="491"/>
      <c r="E15" s="491"/>
      <c r="F15" s="491"/>
      <c r="G15" s="164"/>
      <c r="H15" s="164"/>
      <c r="I15" s="164"/>
      <c r="J15" s="164"/>
      <c r="K15" s="164"/>
      <c r="L15" s="7"/>
      <c r="M15" s="7"/>
      <c r="N15" s="7"/>
    </row>
    <row r="16" spans="1:20" ht="33.75" customHeight="1" x14ac:dyDescent="0.25">
      <c r="A16" s="178" t="s">
        <v>209</v>
      </c>
      <c r="B16" s="492" t="s">
        <v>244</v>
      </c>
      <c r="C16" s="492"/>
      <c r="D16" s="492"/>
      <c r="E16" s="492"/>
      <c r="F16" s="492"/>
      <c r="G16" s="165"/>
      <c r="H16" s="165"/>
      <c r="I16" s="165"/>
      <c r="J16" s="165"/>
      <c r="K16" s="166"/>
      <c r="L16" s="166"/>
      <c r="M16" s="166"/>
      <c r="N16" s="166"/>
      <c r="O16" s="166"/>
      <c r="P16" s="166"/>
      <c r="Q16" s="166"/>
      <c r="R16" s="166"/>
      <c r="S16" s="166"/>
      <c r="T16" s="166"/>
    </row>
    <row r="17" spans="1:11" ht="27" customHeight="1" x14ac:dyDescent="0.25">
      <c r="A17" s="178" t="s">
        <v>187</v>
      </c>
      <c r="B17" s="480" t="s">
        <v>243</v>
      </c>
      <c r="C17" s="480"/>
      <c r="D17" s="480"/>
      <c r="E17" s="480"/>
      <c r="F17" s="480"/>
      <c r="G17" s="167"/>
      <c r="H17" s="167"/>
      <c r="I17" s="167"/>
      <c r="J17" s="167"/>
      <c r="K17" s="167"/>
    </row>
    <row r="18" spans="1:11" ht="20.100000000000001" customHeight="1" x14ac:dyDescent="0.25">
      <c r="A18" s="178" t="s">
        <v>207</v>
      </c>
      <c r="B18" s="480" t="s">
        <v>242</v>
      </c>
      <c r="C18" s="480"/>
      <c r="D18" s="480"/>
      <c r="E18" s="480"/>
      <c r="F18" s="480"/>
      <c r="G18" s="167"/>
      <c r="H18" s="167"/>
      <c r="I18" s="167"/>
      <c r="J18" s="168"/>
      <c r="K18" s="168"/>
    </row>
    <row r="19" spans="1:11" ht="24.75" customHeight="1" x14ac:dyDescent="0.25">
      <c r="A19" s="178" t="s">
        <v>188</v>
      </c>
      <c r="B19" s="481" t="s">
        <v>241</v>
      </c>
      <c r="C19" s="481"/>
      <c r="D19" s="481"/>
      <c r="E19" s="481"/>
      <c r="F19" s="481"/>
      <c r="G19" s="175"/>
      <c r="H19" s="175"/>
      <c r="I19" s="175"/>
      <c r="J19" s="169"/>
      <c r="K19" s="169"/>
    </row>
    <row r="20" spans="1:11" ht="42" customHeight="1" x14ac:dyDescent="0.25">
      <c r="A20" s="178" t="s">
        <v>189</v>
      </c>
      <c r="B20" s="482" t="s">
        <v>240</v>
      </c>
      <c r="C20" s="482"/>
      <c r="D20" s="482"/>
      <c r="E20" s="482"/>
      <c r="F20" s="482"/>
      <c r="G20" s="176"/>
      <c r="H20" s="176"/>
      <c r="I20" s="176"/>
      <c r="J20" s="170"/>
      <c r="K20" s="170"/>
    </row>
    <row r="21" spans="1:11" ht="34.5" customHeight="1" x14ac:dyDescent="0.25">
      <c r="A21" s="178" t="s">
        <v>208</v>
      </c>
      <c r="B21" s="481" t="s">
        <v>239</v>
      </c>
      <c r="C21" s="481"/>
      <c r="D21" s="481"/>
      <c r="E21" s="481"/>
      <c r="F21" s="481"/>
      <c r="G21" s="175"/>
      <c r="H21" s="175"/>
      <c r="I21" s="175"/>
      <c r="J21" s="169"/>
      <c r="K21" s="169"/>
    </row>
    <row r="22" spans="1:11" ht="51.75" customHeight="1" x14ac:dyDescent="0.25">
      <c r="A22" s="178" t="s">
        <v>190</v>
      </c>
      <c r="B22" s="481" t="s">
        <v>238</v>
      </c>
      <c r="C22" s="481"/>
      <c r="D22" s="481"/>
      <c r="E22" s="481"/>
      <c r="F22" s="481"/>
      <c r="G22" s="175"/>
      <c r="H22" s="175"/>
      <c r="I22" s="175"/>
      <c r="J22" s="169"/>
      <c r="K22" s="169"/>
    </row>
    <row r="23" spans="1:11" ht="20.100000000000001" customHeight="1" x14ac:dyDescent="0.25">
      <c r="A23" s="178" t="s">
        <v>191</v>
      </c>
      <c r="B23" s="487" t="s">
        <v>237</v>
      </c>
      <c r="C23" s="487"/>
      <c r="D23" s="487"/>
      <c r="E23" s="487"/>
      <c r="F23" s="487"/>
      <c r="G23" s="177"/>
      <c r="H23" s="177"/>
      <c r="I23" s="177"/>
      <c r="J23" s="171"/>
      <c r="K23" s="171"/>
    </row>
    <row r="24" spans="1:11" ht="20.100000000000001" customHeight="1" x14ac:dyDescent="0.25">
      <c r="A24" s="178" t="s">
        <v>192</v>
      </c>
      <c r="B24" s="488" t="s">
        <v>236</v>
      </c>
      <c r="C24" s="488"/>
      <c r="D24" s="488"/>
      <c r="E24" s="488"/>
      <c r="F24" s="488"/>
      <c r="G24" s="164"/>
      <c r="H24" s="164"/>
      <c r="I24" s="164"/>
      <c r="J24" s="172"/>
      <c r="K24" s="172"/>
    </row>
    <row r="25" spans="1:11" ht="20.100000000000001" customHeight="1" x14ac:dyDescent="0.25">
      <c r="A25" s="178" t="s">
        <v>193</v>
      </c>
      <c r="B25" s="486" t="s">
        <v>235</v>
      </c>
      <c r="C25" s="486"/>
      <c r="D25" s="486"/>
      <c r="E25" s="486"/>
      <c r="F25" s="486"/>
      <c r="G25" s="164"/>
      <c r="H25" s="164"/>
      <c r="I25" s="164"/>
      <c r="J25" s="172"/>
      <c r="K25" s="172"/>
    </row>
  </sheetData>
  <mergeCells count="24">
    <mergeCell ref="B25:F25"/>
    <mergeCell ref="B23:F23"/>
    <mergeCell ref="B24:F24"/>
    <mergeCell ref="B13:F13"/>
    <mergeCell ref="B14:F14"/>
    <mergeCell ref="B15:F15"/>
    <mergeCell ref="B16:F16"/>
    <mergeCell ref="B22:F22"/>
    <mergeCell ref="B21:F21"/>
    <mergeCell ref="B2:F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7:F17"/>
    <mergeCell ref="B18:F18"/>
    <mergeCell ref="B19:F19"/>
    <mergeCell ref="B20:F20"/>
  </mergeCells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9"/>
  <sheetViews>
    <sheetView view="pageBreakPreview" topLeftCell="A2" zoomScaleNormal="100" zoomScaleSheetLayoutView="100" workbookViewId="0">
      <selection activeCell="A33" sqref="A33:XFD33"/>
    </sheetView>
  </sheetViews>
  <sheetFormatPr defaultRowHeight="15.75" x14ac:dyDescent="0.25"/>
  <cols>
    <col min="1" max="1" width="20.75" customWidth="1"/>
    <col min="2" max="2" width="31.375" customWidth="1"/>
    <col min="3" max="3" width="30.625" customWidth="1"/>
    <col min="4" max="4" width="12.25" customWidth="1"/>
    <col min="5" max="5" width="15" customWidth="1"/>
  </cols>
  <sheetData>
    <row r="1" spans="1:8" ht="41.25" customHeight="1" x14ac:dyDescent="0.25">
      <c r="A1" s="585" t="s">
        <v>270</v>
      </c>
      <c r="B1" s="585"/>
      <c r="C1" s="585"/>
      <c r="D1" s="585"/>
      <c r="E1" s="585"/>
      <c r="F1" s="585"/>
    </row>
    <row r="2" spans="1:8" ht="16.5" thickBot="1" x14ac:dyDescent="0.3">
      <c r="A2" s="312" t="s">
        <v>49</v>
      </c>
      <c r="B2" s="313"/>
      <c r="C2" s="313"/>
      <c r="D2" s="313"/>
      <c r="E2" s="313"/>
      <c r="F2" s="313"/>
    </row>
    <row r="3" spans="1:8" ht="32.25" thickBot="1" x14ac:dyDescent="0.3">
      <c r="A3" s="314" t="s">
        <v>52</v>
      </c>
      <c r="B3" s="315" t="s">
        <v>76</v>
      </c>
      <c r="C3" s="315" t="s">
        <v>128</v>
      </c>
      <c r="D3" s="315" t="s">
        <v>124</v>
      </c>
      <c r="E3" s="315" t="s">
        <v>103</v>
      </c>
      <c r="F3" s="316" t="s">
        <v>104</v>
      </c>
      <c r="H3" s="317" t="s">
        <v>303</v>
      </c>
    </row>
    <row r="4" spans="1:8" ht="21.75" customHeight="1" x14ac:dyDescent="0.25">
      <c r="A4" s="318" t="s">
        <v>278</v>
      </c>
      <c r="B4" s="319" t="s">
        <v>304</v>
      </c>
      <c r="C4" s="319" t="s">
        <v>304</v>
      </c>
      <c r="D4" s="319" t="s">
        <v>305</v>
      </c>
      <c r="E4" s="320" t="s">
        <v>306</v>
      </c>
      <c r="F4" s="321" t="s">
        <v>307</v>
      </c>
      <c r="H4" s="317" t="s">
        <v>308</v>
      </c>
    </row>
    <row r="5" spans="1:8" ht="18.75" customHeight="1" x14ac:dyDescent="0.25">
      <c r="A5" s="318" t="s">
        <v>278</v>
      </c>
      <c r="B5" s="319" t="s">
        <v>309</v>
      </c>
      <c r="C5" s="319" t="s">
        <v>309</v>
      </c>
      <c r="D5" s="319" t="s">
        <v>305</v>
      </c>
      <c r="E5" s="320" t="s">
        <v>306</v>
      </c>
      <c r="F5" s="321" t="s">
        <v>307</v>
      </c>
      <c r="H5" s="317" t="s">
        <v>310</v>
      </c>
    </row>
    <row r="6" spans="1:8" x14ac:dyDescent="0.25">
      <c r="A6" s="318" t="s">
        <v>278</v>
      </c>
      <c r="B6" s="319" t="s">
        <v>311</v>
      </c>
      <c r="C6" s="319" t="s">
        <v>311</v>
      </c>
      <c r="D6" s="319" t="s">
        <v>305</v>
      </c>
      <c r="E6" s="320" t="s">
        <v>306</v>
      </c>
      <c r="F6" s="321" t="s">
        <v>307</v>
      </c>
    </row>
    <row r="7" spans="1:8" x14ac:dyDescent="0.25">
      <c r="A7" s="318" t="s">
        <v>280</v>
      </c>
      <c r="B7" s="319" t="s">
        <v>312</v>
      </c>
      <c r="C7" s="319" t="s">
        <v>312</v>
      </c>
      <c r="D7" s="319" t="s">
        <v>305</v>
      </c>
      <c r="E7" s="320" t="s">
        <v>306</v>
      </c>
      <c r="F7" s="321" t="s">
        <v>307</v>
      </c>
    </row>
    <row r="8" spans="1:8" x14ac:dyDescent="0.25">
      <c r="A8" s="318" t="s">
        <v>280</v>
      </c>
      <c r="B8" s="319" t="s">
        <v>312</v>
      </c>
      <c r="C8" s="319" t="s">
        <v>312</v>
      </c>
      <c r="D8" s="319" t="s">
        <v>305</v>
      </c>
      <c r="E8" s="320" t="s">
        <v>313</v>
      </c>
      <c r="F8" s="321" t="s">
        <v>307</v>
      </c>
    </row>
    <row r="9" spans="1:8" x14ac:dyDescent="0.25">
      <c r="A9" s="318" t="s">
        <v>280</v>
      </c>
      <c r="B9" s="319" t="s">
        <v>314</v>
      </c>
      <c r="C9" s="319" t="s">
        <v>315</v>
      </c>
      <c r="D9" s="319" t="s">
        <v>305</v>
      </c>
      <c r="E9" s="320" t="s">
        <v>306</v>
      </c>
      <c r="F9" s="321" t="s">
        <v>307</v>
      </c>
    </row>
    <row r="10" spans="1:8" ht="33" customHeight="1" x14ac:dyDescent="0.25">
      <c r="A10" s="318" t="s">
        <v>280</v>
      </c>
      <c r="B10" s="319" t="s">
        <v>316</v>
      </c>
      <c r="C10" s="319" t="s">
        <v>316</v>
      </c>
      <c r="D10" s="319" t="s">
        <v>305</v>
      </c>
      <c r="E10" s="320" t="s">
        <v>306</v>
      </c>
      <c r="F10" s="321" t="s">
        <v>307</v>
      </c>
    </row>
    <row r="11" spans="1:8" x14ac:dyDescent="0.25">
      <c r="A11" s="318" t="s">
        <v>280</v>
      </c>
      <c r="B11" s="319" t="s">
        <v>317</v>
      </c>
      <c r="C11" s="319" t="s">
        <v>317</v>
      </c>
      <c r="D11" s="319" t="s">
        <v>305</v>
      </c>
      <c r="E11" s="320" t="s">
        <v>306</v>
      </c>
      <c r="F11" s="321" t="s">
        <v>307</v>
      </c>
    </row>
    <row r="12" spans="1:8" x14ac:dyDescent="0.25">
      <c r="A12" s="318" t="s">
        <v>280</v>
      </c>
      <c r="B12" s="319" t="s">
        <v>318</v>
      </c>
      <c r="C12" s="319" t="s">
        <v>318</v>
      </c>
      <c r="D12" s="319" t="s">
        <v>305</v>
      </c>
      <c r="E12" s="320" t="s">
        <v>306</v>
      </c>
      <c r="F12" s="321" t="s">
        <v>307</v>
      </c>
    </row>
    <row r="13" spans="1:8" ht="23.25" customHeight="1" x14ac:dyDescent="0.25">
      <c r="A13" s="318" t="s">
        <v>280</v>
      </c>
      <c r="B13" s="319" t="s">
        <v>319</v>
      </c>
      <c r="C13" s="319" t="s">
        <v>320</v>
      </c>
      <c r="D13" s="319" t="s">
        <v>305</v>
      </c>
      <c r="E13" s="320" t="s">
        <v>306</v>
      </c>
      <c r="F13" s="321" t="s">
        <v>307</v>
      </c>
    </row>
    <row r="14" spans="1:8" ht="20.25" customHeight="1" x14ac:dyDescent="0.25">
      <c r="A14" s="318" t="s">
        <v>280</v>
      </c>
      <c r="B14" s="319" t="s">
        <v>319</v>
      </c>
      <c r="C14" s="319" t="s">
        <v>320</v>
      </c>
      <c r="D14" s="319" t="s">
        <v>321</v>
      </c>
      <c r="E14" s="320" t="s">
        <v>306</v>
      </c>
      <c r="F14" s="321" t="s">
        <v>307</v>
      </c>
    </row>
    <row r="15" spans="1:8" x14ac:dyDescent="0.25">
      <c r="A15" s="318" t="s">
        <v>280</v>
      </c>
      <c r="B15" s="319" t="s">
        <v>322</v>
      </c>
      <c r="C15" s="319" t="s">
        <v>322</v>
      </c>
      <c r="D15" s="319" t="s">
        <v>305</v>
      </c>
      <c r="E15" s="320" t="s">
        <v>306</v>
      </c>
      <c r="F15" s="321" t="s">
        <v>307</v>
      </c>
    </row>
    <row r="16" spans="1:8" ht="25.5" customHeight="1" x14ac:dyDescent="0.25">
      <c r="A16" s="318" t="s">
        <v>280</v>
      </c>
      <c r="B16" s="319" t="s">
        <v>323</v>
      </c>
      <c r="C16" s="319" t="s">
        <v>324</v>
      </c>
      <c r="D16" s="319" t="s">
        <v>305</v>
      </c>
      <c r="E16" s="320" t="s">
        <v>306</v>
      </c>
      <c r="F16" s="321" t="s">
        <v>307</v>
      </c>
    </row>
    <row r="17" spans="1:6" x14ac:dyDescent="0.25">
      <c r="A17" s="318" t="s">
        <v>280</v>
      </c>
      <c r="B17" s="319" t="s">
        <v>323</v>
      </c>
      <c r="C17" s="319" t="s">
        <v>325</v>
      </c>
      <c r="D17" s="319" t="s">
        <v>305</v>
      </c>
      <c r="E17" s="320" t="s">
        <v>306</v>
      </c>
      <c r="F17" s="321" t="s">
        <v>307</v>
      </c>
    </row>
    <row r="18" spans="1:6" ht="18" customHeight="1" x14ac:dyDescent="0.25">
      <c r="A18" s="318" t="s">
        <v>280</v>
      </c>
      <c r="B18" s="319" t="s">
        <v>326</v>
      </c>
      <c r="C18" s="319" t="s">
        <v>326</v>
      </c>
      <c r="D18" s="319" t="s">
        <v>305</v>
      </c>
      <c r="E18" s="320" t="s">
        <v>306</v>
      </c>
      <c r="F18" s="321" t="s">
        <v>307</v>
      </c>
    </row>
    <row r="19" spans="1:6" ht="21.75" customHeight="1" x14ac:dyDescent="0.25">
      <c r="A19" s="318" t="s">
        <v>280</v>
      </c>
      <c r="B19" s="319" t="s">
        <v>327</v>
      </c>
      <c r="C19" s="319" t="s">
        <v>327</v>
      </c>
      <c r="D19" s="319" t="s">
        <v>305</v>
      </c>
      <c r="E19" s="320" t="s">
        <v>306</v>
      </c>
      <c r="F19" s="321" t="s">
        <v>307</v>
      </c>
    </row>
    <row r="20" spans="1:6" ht="18.75" customHeight="1" x14ac:dyDescent="0.25">
      <c r="A20" s="318" t="s">
        <v>280</v>
      </c>
      <c r="B20" s="319" t="s">
        <v>328</v>
      </c>
      <c r="C20" s="319" t="s">
        <v>328</v>
      </c>
      <c r="D20" s="319" t="s">
        <v>305</v>
      </c>
      <c r="E20" s="320" t="s">
        <v>306</v>
      </c>
      <c r="F20" s="321" t="s">
        <v>307</v>
      </c>
    </row>
    <row r="21" spans="1:6" ht="20.25" customHeight="1" x14ac:dyDescent="0.25">
      <c r="A21" s="318" t="s">
        <v>280</v>
      </c>
      <c r="B21" s="319" t="s">
        <v>329</v>
      </c>
      <c r="C21" s="319" t="s">
        <v>329</v>
      </c>
      <c r="D21" s="319" t="s">
        <v>305</v>
      </c>
      <c r="E21" s="320" t="s">
        <v>306</v>
      </c>
      <c r="F21" s="321" t="s">
        <v>307</v>
      </c>
    </row>
    <row r="22" spans="1:6" ht="22.5" customHeight="1" x14ac:dyDescent="0.25">
      <c r="A22" s="318" t="s">
        <v>280</v>
      </c>
      <c r="B22" s="319" t="s">
        <v>330</v>
      </c>
      <c r="C22" s="319" t="s">
        <v>330</v>
      </c>
      <c r="D22" s="319" t="s">
        <v>305</v>
      </c>
      <c r="E22" s="320" t="s">
        <v>306</v>
      </c>
      <c r="F22" s="321" t="s">
        <v>307</v>
      </c>
    </row>
    <row r="23" spans="1:6" ht="19.5" customHeight="1" x14ac:dyDescent="0.25">
      <c r="A23" s="318" t="s">
        <v>280</v>
      </c>
      <c r="B23" s="319" t="s">
        <v>331</v>
      </c>
      <c r="C23" s="319" t="s">
        <v>331</v>
      </c>
      <c r="D23" s="319" t="s">
        <v>305</v>
      </c>
      <c r="E23" s="320" t="s">
        <v>306</v>
      </c>
      <c r="F23" s="321" t="s">
        <v>307</v>
      </c>
    </row>
    <row r="24" spans="1:6" ht="15.75" customHeight="1" x14ac:dyDescent="0.25">
      <c r="A24" s="318" t="s">
        <v>280</v>
      </c>
      <c r="B24" s="319" t="s">
        <v>332</v>
      </c>
      <c r="C24" s="319" t="s">
        <v>332</v>
      </c>
      <c r="D24" s="319" t="s">
        <v>305</v>
      </c>
      <c r="E24" s="320" t="s">
        <v>306</v>
      </c>
      <c r="F24" s="321" t="s">
        <v>307</v>
      </c>
    </row>
    <row r="25" spans="1:6" ht="22.5" customHeight="1" x14ac:dyDescent="0.25">
      <c r="A25" s="318" t="s">
        <v>280</v>
      </c>
      <c r="B25" s="319" t="s">
        <v>333</v>
      </c>
      <c r="C25" s="319" t="s">
        <v>333</v>
      </c>
      <c r="D25" s="319" t="s">
        <v>305</v>
      </c>
      <c r="E25" s="320" t="s">
        <v>306</v>
      </c>
      <c r="F25" s="321" t="s">
        <v>307</v>
      </c>
    </row>
    <row r="26" spans="1:6" ht="23.25" customHeight="1" x14ac:dyDescent="0.25">
      <c r="A26" s="318" t="s">
        <v>280</v>
      </c>
      <c r="B26" s="319" t="s">
        <v>334</v>
      </c>
      <c r="C26" s="319" t="s">
        <v>334</v>
      </c>
      <c r="D26" s="319" t="s">
        <v>305</v>
      </c>
      <c r="E26" s="320" t="s">
        <v>306</v>
      </c>
      <c r="F26" s="321" t="s">
        <v>307</v>
      </c>
    </row>
    <row r="27" spans="1:6" ht="21.75" customHeight="1" x14ac:dyDescent="0.25">
      <c r="A27" s="318" t="s">
        <v>280</v>
      </c>
      <c r="B27" s="319" t="s">
        <v>335</v>
      </c>
      <c r="C27" s="319" t="s">
        <v>335</v>
      </c>
      <c r="D27" s="319" t="s">
        <v>305</v>
      </c>
      <c r="E27" s="320" t="s">
        <v>306</v>
      </c>
      <c r="F27" s="321" t="s">
        <v>307</v>
      </c>
    </row>
    <row r="28" spans="1:6" ht="18.75" customHeight="1" x14ac:dyDescent="0.25">
      <c r="A28" s="318" t="s">
        <v>280</v>
      </c>
      <c r="B28" s="319" t="s">
        <v>336</v>
      </c>
      <c r="C28" s="319" t="s">
        <v>336</v>
      </c>
      <c r="D28" s="319" t="s">
        <v>305</v>
      </c>
      <c r="E28" s="320" t="s">
        <v>306</v>
      </c>
      <c r="F28" s="321" t="s">
        <v>307</v>
      </c>
    </row>
    <row r="29" spans="1:6" ht="18" customHeight="1" x14ac:dyDescent="0.25">
      <c r="A29" s="318" t="s">
        <v>280</v>
      </c>
      <c r="B29" s="319" t="s">
        <v>337</v>
      </c>
      <c r="C29" s="319" t="s">
        <v>337</v>
      </c>
      <c r="D29" s="319" t="s">
        <v>305</v>
      </c>
      <c r="E29" s="320" t="s">
        <v>306</v>
      </c>
      <c r="F29" s="321" t="s">
        <v>307</v>
      </c>
    </row>
    <row r="30" spans="1:6" ht="18.75" customHeight="1" x14ac:dyDescent="0.25">
      <c r="A30" s="318" t="s">
        <v>280</v>
      </c>
      <c r="B30" s="319" t="s">
        <v>338</v>
      </c>
      <c r="C30" s="319" t="s">
        <v>338</v>
      </c>
      <c r="D30" s="319" t="s">
        <v>305</v>
      </c>
      <c r="E30" s="320" t="s">
        <v>306</v>
      </c>
      <c r="F30" s="321" t="s">
        <v>307</v>
      </c>
    </row>
    <row r="31" spans="1:6" ht="19.5" customHeight="1" x14ac:dyDescent="0.25">
      <c r="A31" s="318" t="s">
        <v>280</v>
      </c>
      <c r="B31" s="319" t="s">
        <v>339</v>
      </c>
      <c r="C31" s="319" t="s">
        <v>339</v>
      </c>
      <c r="D31" s="319" t="s">
        <v>305</v>
      </c>
      <c r="E31" s="320" t="s">
        <v>306</v>
      </c>
      <c r="F31" s="321" t="s">
        <v>307</v>
      </c>
    </row>
    <row r="32" spans="1:6" ht="21" customHeight="1" x14ac:dyDescent="0.25">
      <c r="A32" s="318" t="s">
        <v>280</v>
      </c>
      <c r="B32" s="319" t="s">
        <v>340</v>
      </c>
      <c r="C32" s="319" t="s">
        <v>340</v>
      </c>
      <c r="D32" s="319" t="s">
        <v>305</v>
      </c>
      <c r="E32" s="320" t="s">
        <v>306</v>
      </c>
      <c r="F32" s="321" t="s">
        <v>307</v>
      </c>
    </row>
    <row r="33" spans="1:7" ht="24.75" customHeight="1" x14ac:dyDescent="0.25">
      <c r="A33" s="318" t="s">
        <v>280</v>
      </c>
      <c r="B33" s="319" t="s">
        <v>341</v>
      </c>
      <c r="C33" s="319" t="s">
        <v>341</v>
      </c>
      <c r="D33" s="319" t="s">
        <v>305</v>
      </c>
      <c r="E33" s="320" t="s">
        <v>306</v>
      </c>
      <c r="F33" s="321" t="s">
        <v>307</v>
      </c>
    </row>
    <row r="34" spans="1:7" ht="18" customHeight="1" x14ac:dyDescent="0.25">
      <c r="A34" s="318" t="s">
        <v>280</v>
      </c>
      <c r="B34" s="319" t="s">
        <v>342</v>
      </c>
      <c r="C34" s="319" t="s">
        <v>342</v>
      </c>
      <c r="D34" s="319" t="s">
        <v>305</v>
      </c>
      <c r="E34" s="320" t="s">
        <v>306</v>
      </c>
      <c r="F34" s="321" t="s">
        <v>307</v>
      </c>
    </row>
    <row r="35" spans="1:7" ht="22.5" customHeight="1" x14ac:dyDescent="0.25">
      <c r="A35" s="318" t="s">
        <v>280</v>
      </c>
      <c r="B35" s="319" t="s">
        <v>343</v>
      </c>
      <c r="C35" s="319" t="s">
        <v>343</v>
      </c>
      <c r="D35" s="319" t="s">
        <v>305</v>
      </c>
      <c r="E35" s="320" t="s">
        <v>306</v>
      </c>
      <c r="F35" s="321" t="s">
        <v>307</v>
      </c>
    </row>
    <row r="36" spans="1:7" ht="20.25" customHeight="1" x14ac:dyDescent="0.25">
      <c r="A36" s="318" t="s">
        <v>280</v>
      </c>
      <c r="B36" s="319" t="s">
        <v>344</v>
      </c>
      <c r="C36" s="319" t="s">
        <v>344</v>
      </c>
      <c r="D36" s="319" t="s">
        <v>305</v>
      </c>
      <c r="E36" s="320" t="s">
        <v>306</v>
      </c>
      <c r="F36" s="321" t="s">
        <v>307</v>
      </c>
    </row>
    <row r="37" spans="1:7" x14ac:dyDescent="0.25">
      <c r="A37" s="318" t="s">
        <v>282</v>
      </c>
      <c r="B37" s="319" t="s">
        <v>26</v>
      </c>
      <c r="C37" s="319" t="s">
        <v>26</v>
      </c>
      <c r="D37" s="319" t="s">
        <v>305</v>
      </c>
      <c r="E37" s="320" t="s">
        <v>306</v>
      </c>
      <c r="F37" s="321" t="s">
        <v>307</v>
      </c>
    </row>
    <row r="38" spans="1:7" x14ac:dyDescent="0.25">
      <c r="A38" s="318" t="s">
        <v>282</v>
      </c>
      <c r="B38" s="319" t="s">
        <v>345</v>
      </c>
      <c r="C38" s="319" t="s">
        <v>26</v>
      </c>
      <c r="D38" s="319" t="s">
        <v>321</v>
      </c>
      <c r="E38" s="320" t="s">
        <v>306</v>
      </c>
      <c r="F38" s="321" t="s">
        <v>307</v>
      </c>
    </row>
    <row r="39" spans="1:7" x14ac:dyDescent="0.25">
      <c r="A39" s="318" t="s">
        <v>282</v>
      </c>
      <c r="B39" s="319" t="s">
        <v>345</v>
      </c>
      <c r="C39" s="319" t="s">
        <v>26</v>
      </c>
      <c r="D39" s="319" t="s">
        <v>305</v>
      </c>
      <c r="E39" s="320" t="s">
        <v>346</v>
      </c>
      <c r="F39" s="321" t="s">
        <v>307</v>
      </c>
      <c r="G39" s="322" t="s">
        <v>347</v>
      </c>
    </row>
    <row r="40" spans="1:7" ht="21.75" customHeight="1" x14ac:dyDescent="0.25">
      <c r="A40" s="318" t="s">
        <v>284</v>
      </c>
      <c r="B40" s="319" t="s">
        <v>348</v>
      </c>
      <c r="C40" s="319" t="s">
        <v>349</v>
      </c>
      <c r="D40" s="319" t="s">
        <v>305</v>
      </c>
      <c r="E40" s="320" t="s">
        <v>306</v>
      </c>
      <c r="F40" s="321" t="s">
        <v>307</v>
      </c>
    </row>
    <row r="41" spans="1:7" ht="22.5" customHeight="1" x14ac:dyDescent="0.25">
      <c r="A41" s="318" t="s">
        <v>284</v>
      </c>
      <c r="B41" s="319" t="s">
        <v>348</v>
      </c>
      <c r="C41" s="319" t="s">
        <v>349</v>
      </c>
      <c r="D41" s="319" t="s">
        <v>321</v>
      </c>
      <c r="E41" s="320" t="s">
        <v>306</v>
      </c>
      <c r="F41" s="321" t="s">
        <v>307</v>
      </c>
    </row>
    <row r="42" spans="1:7" ht="21.75" customHeight="1" x14ac:dyDescent="0.25">
      <c r="A42" s="318" t="s">
        <v>284</v>
      </c>
      <c r="B42" s="319" t="s">
        <v>348</v>
      </c>
      <c r="C42" s="319" t="s">
        <v>350</v>
      </c>
      <c r="D42" s="319" t="s">
        <v>305</v>
      </c>
      <c r="E42" s="320" t="s">
        <v>306</v>
      </c>
      <c r="F42" s="321" t="s">
        <v>307</v>
      </c>
    </row>
    <row r="43" spans="1:7" ht="24" customHeight="1" x14ac:dyDescent="0.25">
      <c r="A43" s="318" t="s">
        <v>286</v>
      </c>
      <c r="B43" s="319" t="s">
        <v>351</v>
      </c>
      <c r="C43" s="319" t="s">
        <v>352</v>
      </c>
      <c r="D43" s="319" t="s">
        <v>305</v>
      </c>
      <c r="E43" s="320" t="s">
        <v>313</v>
      </c>
      <c r="F43" s="321" t="s">
        <v>307</v>
      </c>
    </row>
    <row r="44" spans="1:7" ht="24" customHeight="1" x14ac:dyDescent="0.25">
      <c r="A44" s="318" t="s">
        <v>286</v>
      </c>
      <c r="B44" s="319" t="s">
        <v>353</v>
      </c>
      <c r="C44" s="319" t="s">
        <v>354</v>
      </c>
      <c r="D44" s="319" t="s">
        <v>305</v>
      </c>
      <c r="E44" s="320" t="s">
        <v>306</v>
      </c>
      <c r="F44" s="321" t="s">
        <v>307</v>
      </c>
    </row>
    <row r="45" spans="1:7" ht="21.75" customHeight="1" x14ac:dyDescent="0.25">
      <c r="A45" s="318" t="s">
        <v>286</v>
      </c>
      <c r="B45" s="319" t="s">
        <v>353</v>
      </c>
      <c r="C45" s="319" t="s">
        <v>354</v>
      </c>
      <c r="D45" s="319" t="s">
        <v>321</v>
      </c>
      <c r="E45" s="320" t="s">
        <v>306</v>
      </c>
      <c r="F45" s="321" t="s">
        <v>307</v>
      </c>
    </row>
    <row r="46" spans="1:7" ht="24.75" customHeight="1" x14ac:dyDescent="0.25">
      <c r="A46" s="318" t="s">
        <v>286</v>
      </c>
      <c r="B46" s="319" t="s">
        <v>355</v>
      </c>
      <c r="C46" s="319" t="s">
        <v>356</v>
      </c>
      <c r="D46" s="319" t="s">
        <v>305</v>
      </c>
      <c r="E46" s="320" t="s">
        <v>306</v>
      </c>
      <c r="F46" s="321" t="s">
        <v>307</v>
      </c>
    </row>
    <row r="47" spans="1:7" ht="24.75" customHeight="1" x14ac:dyDescent="0.25">
      <c r="A47" s="318" t="s">
        <v>286</v>
      </c>
      <c r="B47" s="319" t="s">
        <v>357</v>
      </c>
      <c r="C47" s="319" t="s">
        <v>358</v>
      </c>
      <c r="D47" s="319" t="s">
        <v>305</v>
      </c>
      <c r="E47" s="320" t="s">
        <v>306</v>
      </c>
      <c r="F47" s="321" t="s">
        <v>307</v>
      </c>
    </row>
    <row r="48" spans="1:7" ht="31.5" customHeight="1" x14ac:dyDescent="0.25">
      <c r="A48" s="318" t="s">
        <v>286</v>
      </c>
      <c r="B48" s="319" t="s">
        <v>359</v>
      </c>
      <c r="C48" s="319" t="s">
        <v>360</v>
      </c>
      <c r="D48" s="319" t="s">
        <v>305</v>
      </c>
      <c r="E48" s="320" t="s">
        <v>306</v>
      </c>
      <c r="F48" s="321" t="s">
        <v>307</v>
      </c>
    </row>
    <row r="49" spans="1:6" ht="21.75" customHeight="1" x14ac:dyDescent="0.25">
      <c r="A49" s="318" t="s">
        <v>286</v>
      </c>
      <c r="B49" s="319" t="s">
        <v>361</v>
      </c>
      <c r="C49" s="319" t="s">
        <v>362</v>
      </c>
      <c r="D49" s="319" t="s">
        <v>305</v>
      </c>
      <c r="E49" s="320" t="s">
        <v>306</v>
      </c>
      <c r="F49" s="321" t="s">
        <v>307</v>
      </c>
    </row>
    <row r="50" spans="1:6" x14ac:dyDescent="0.25">
      <c r="A50" s="318" t="s">
        <v>286</v>
      </c>
      <c r="B50" s="319" t="s">
        <v>363</v>
      </c>
      <c r="C50" s="319" t="s">
        <v>364</v>
      </c>
      <c r="D50" s="319" t="s">
        <v>305</v>
      </c>
      <c r="E50" s="320" t="s">
        <v>306</v>
      </c>
      <c r="F50" s="321" t="s">
        <v>307</v>
      </c>
    </row>
    <row r="51" spans="1:6" ht="22.5" customHeight="1" x14ac:dyDescent="0.25">
      <c r="A51" s="318" t="s">
        <v>286</v>
      </c>
      <c r="B51" s="319" t="s">
        <v>365</v>
      </c>
      <c r="C51" s="319" t="s">
        <v>366</v>
      </c>
      <c r="D51" s="319" t="s">
        <v>305</v>
      </c>
      <c r="E51" s="320" t="s">
        <v>306</v>
      </c>
      <c r="F51" s="321" t="s">
        <v>307</v>
      </c>
    </row>
    <row r="52" spans="1:6" ht="27" customHeight="1" x14ac:dyDescent="0.25">
      <c r="A52" s="318" t="s">
        <v>286</v>
      </c>
      <c r="B52" s="319" t="s">
        <v>367</v>
      </c>
      <c r="C52" s="319" t="s">
        <v>368</v>
      </c>
      <c r="D52" s="319" t="s">
        <v>305</v>
      </c>
      <c r="E52" s="320" t="s">
        <v>306</v>
      </c>
      <c r="F52" s="321" t="s">
        <v>307</v>
      </c>
    </row>
    <row r="53" spans="1:6" ht="31.5" customHeight="1" x14ac:dyDescent="0.25">
      <c r="A53" s="318" t="s">
        <v>286</v>
      </c>
      <c r="B53" s="319" t="s">
        <v>369</v>
      </c>
      <c r="C53" s="319" t="s">
        <v>370</v>
      </c>
      <c r="D53" s="319" t="s">
        <v>305</v>
      </c>
      <c r="E53" s="320" t="s">
        <v>371</v>
      </c>
      <c r="F53" s="321" t="s">
        <v>307</v>
      </c>
    </row>
    <row r="54" spans="1:6" ht="24.75" customHeight="1" x14ac:dyDescent="0.25">
      <c r="A54" s="318" t="s">
        <v>286</v>
      </c>
      <c r="B54" s="319" t="s">
        <v>372</v>
      </c>
      <c r="C54" s="319" t="s">
        <v>373</v>
      </c>
      <c r="D54" s="319" t="s">
        <v>305</v>
      </c>
      <c r="E54" s="320" t="s">
        <v>306</v>
      </c>
      <c r="F54" s="321" t="s">
        <v>307</v>
      </c>
    </row>
    <row r="55" spans="1:6" ht="27" customHeight="1" x14ac:dyDescent="0.25">
      <c r="A55" s="318" t="s">
        <v>286</v>
      </c>
      <c r="B55" s="319" t="s">
        <v>374</v>
      </c>
      <c r="C55" s="319" t="s">
        <v>375</v>
      </c>
      <c r="D55" s="319" t="s">
        <v>305</v>
      </c>
      <c r="E55" s="320" t="s">
        <v>306</v>
      </c>
      <c r="F55" s="321" t="s">
        <v>307</v>
      </c>
    </row>
    <row r="56" spans="1:6" ht="41.25" customHeight="1" x14ac:dyDescent="0.25">
      <c r="A56" s="318" t="s">
        <v>286</v>
      </c>
      <c r="B56" s="319" t="s">
        <v>376</v>
      </c>
      <c r="C56" s="319" t="s">
        <v>377</v>
      </c>
      <c r="D56" s="319" t="s">
        <v>305</v>
      </c>
      <c r="E56" s="320" t="s">
        <v>378</v>
      </c>
      <c r="F56" s="321" t="s">
        <v>307</v>
      </c>
    </row>
    <row r="57" spans="1:6" ht="42.75" customHeight="1" x14ac:dyDescent="0.25">
      <c r="A57" s="318" t="s">
        <v>286</v>
      </c>
      <c r="B57" s="319" t="s">
        <v>379</v>
      </c>
      <c r="C57" s="319" t="s">
        <v>380</v>
      </c>
      <c r="D57" s="319" t="s">
        <v>305</v>
      </c>
      <c r="E57" s="320" t="s">
        <v>306</v>
      </c>
      <c r="F57" s="321" t="s">
        <v>307</v>
      </c>
    </row>
    <row r="58" spans="1:6" ht="19.5" customHeight="1" x14ac:dyDescent="0.25">
      <c r="A58" s="318" t="s">
        <v>286</v>
      </c>
      <c r="B58" s="319" t="s">
        <v>381</v>
      </c>
      <c r="C58" s="319" t="s">
        <v>382</v>
      </c>
      <c r="D58" s="319" t="s">
        <v>305</v>
      </c>
      <c r="E58" s="320" t="s">
        <v>306</v>
      </c>
      <c r="F58" s="321" t="s">
        <v>307</v>
      </c>
    </row>
    <row r="59" spans="1:6" ht="21" customHeight="1" x14ac:dyDescent="0.25">
      <c r="A59" s="318" t="s">
        <v>286</v>
      </c>
      <c r="B59" s="319" t="s">
        <v>381</v>
      </c>
      <c r="C59" s="319" t="s">
        <v>382</v>
      </c>
      <c r="D59" s="319" t="s">
        <v>321</v>
      </c>
      <c r="E59" s="320" t="s">
        <v>306</v>
      </c>
      <c r="F59" s="321" t="s">
        <v>307</v>
      </c>
    </row>
    <row r="60" spans="1:6" ht="25.5" customHeight="1" x14ac:dyDescent="0.25">
      <c r="A60" s="318" t="s">
        <v>286</v>
      </c>
      <c r="B60" s="319" t="s">
        <v>383</v>
      </c>
      <c r="C60" s="319" t="s">
        <v>384</v>
      </c>
      <c r="D60" s="319" t="s">
        <v>305</v>
      </c>
      <c r="E60" s="320" t="s">
        <v>313</v>
      </c>
      <c r="F60" s="321" t="s">
        <v>307</v>
      </c>
    </row>
    <row r="61" spans="1:6" ht="26.25" customHeight="1" x14ac:dyDescent="0.25">
      <c r="A61" s="318" t="s">
        <v>286</v>
      </c>
      <c r="B61" s="319" t="s">
        <v>383</v>
      </c>
      <c r="C61" s="319" t="s">
        <v>384</v>
      </c>
      <c r="D61" s="319" t="s">
        <v>321</v>
      </c>
      <c r="E61" s="320" t="s">
        <v>313</v>
      </c>
      <c r="F61" s="321" t="s">
        <v>307</v>
      </c>
    </row>
    <row r="62" spans="1:6" ht="27" customHeight="1" x14ac:dyDescent="0.25">
      <c r="A62" s="318" t="s">
        <v>286</v>
      </c>
      <c r="B62" s="319" t="s">
        <v>385</v>
      </c>
      <c r="C62" s="319" t="s">
        <v>386</v>
      </c>
      <c r="D62" s="319" t="s">
        <v>305</v>
      </c>
      <c r="E62" s="320" t="s">
        <v>371</v>
      </c>
      <c r="F62" s="321" t="s">
        <v>307</v>
      </c>
    </row>
    <row r="63" spans="1:6" ht="34.5" customHeight="1" x14ac:dyDescent="0.25">
      <c r="A63" s="318" t="s">
        <v>286</v>
      </c>
      <c r="B63" s="319" t="s">
        <v>387</v>
      </c>
      <c r="C63" s="319" t="s">
        <v>388</v>
      </c>
      <c r="D63" s="319" t="s">
        <v>305</v>
      </c>
      <c r="E63" s="320" t="s">
        <v>389</v>
      </c>
      <c r="F63" s="321" t="s">
        <v>307</v>
      </c>
    </row>
    <row r="64" spans="1:6" ht="26.25" customHeight="1" x14ac:dyDescent="0.25">
      <c r="A64" s="318" t="s">
        <v>286</v>
      </c>
      <c r="B64" s="319" t="s">
        <v>390</v>
      </c>
      <c r="C64" s="319" t="s">
        <v>391</v>
      </c>
      <c r="D64" s="319" t="s">
        <v>305</v>
      </c>
      <c r="E64" s="320" t="s">
        <v>371</v>
      </c>
      <c r="F64" s="321" t="s">
        <v>307</v>
      </c>
    </row>
    <row r="65" spans="1:6" ht="35.25" customHeight="1" x14ac:dyDescent="0.25">
      <c r="A65" s="318" t="s">
        <v>286</v>
      </c>
      <c r="B65" s="319" t="s">
        <v>392</v>
      </c>
      <c r="C65" s="319" t="s">
        <v>393</v>
      </c>
      <c r="D65" s="319" t="s">
        <v>305</v>
      </c>
      <c r="E65" s="320" t="s">
        <v>313</v>
      </c>
      <c r="F65" s="321" t="s">
        <v>307</v>
      </c>
    </row>
    <row r="66" spans="1:6" ht="30.75" customHeight="1" x14ac:dyDescent="0.25">
      <c r="A66" s="318" t="s">
        <v>286</v>
      </c>
      <c r="B66" s="319" t="s">
        <v>394</v>
      </c>
      <c r="C66" s="319" t="s">
        <v>395</v>
      </c>
      <c r="D66" s="319" t="s">
        <v>305</v>
      </c>
      <c r="E66" s="320" t="s">
        <v>306</v>
      </c>
      <c r="F66" s="321" t="s">
        <v>307</v>
      </c>
    </row>
    <row r="67" spans="1:6" ht="35.25" customHeight="1" x14ac:dyDescent="0.25">
      <c r="A67" s="318" t="s">
        <v>286</v>
      </c>
      <c r="B67" s="319" t="s">
        <v>396</v>
      </c>
      <c r="C67" s="319" t="s">
        <v>397</v>
      </c>
      <c r="D67" s="319" t="s">
        <v>305</v>
      </c>
      <c r="E67" s="320" t="s">
        <v>378</v>
      </c>
      <c r="F67" s="321" t="s">
        <v>307</v>
      </c>
    </row>
    <row r="68" spans="1:6" ht="39" customHeight="1" x14ac:dyDescent="0.25">
      <c r="A68" s="318" t="s">
        <v>286</v>
      </c>
      <c r="B68" s="319" t="s">
        <v>390</v>
      </c>
      <c r="C68" s="319" t="s">
        <v>398</v>
      </c>
      <c r="D68" s="319" t="s">
        <v>305</v>
      </c>
      <c r="E68" s="320" t="s">
        <v>378</v>
      </c>
      <c r="F68" s="321" t="s">
        <v>307</v>
      </c>
    </row>
    <row r="69" spans="1:6" ht="33.75" customHeight="1" x14ac:dyDescent="0.25">
      <c r="A69" s="318" t="s">
        <v>286</v>
      </c>
      <c r="B69" s="319" t="s">
        <v>399</v>
      </c>
      <c r="C69" s="319" t="s">
        <v>400</v>
      </c>
      <c r="D69" s="319" t="s">
        <v>305</v>
      </c>
      <c r="E69" s="320" t="s">
        <v>378</v>
      </c>
      <c r="F69" s="321" t="s">
        <v>307</v>
      </c>
    </row>
    <row r="70" spans="1:6" ht="34.5" customHeight="1" x14ac:dyDescent="0.25">
      <c r="A70" s="318" t="s">
        <v>286</v>
      </c>
      <c r="B70" s="319" t="s">
        <v>401</v>
      </c>
      <c r="C70" s="319" t="s">
        <v>402</v>
      </c>
      <c r="D70" s="319" t="s">
        <v>305</v>
      </c>
      <c r="E70" s="320" t="s">
        <v>378</v>
      </c>
      <c r="F70" s="321" t="s">
        <v>307</v>
      </c>
    </row>
    <row r="71" spans="1:6" ht="35.25" customHeight="1" x14ac:dyDescent="0.25">
      <c r="A71" s="318" t="s">
        <v>286</v>
      </c>
      <c r="B71" s="319" t="s">
        <v>403</v>
      </c>
      <c r="C71" s="319" t="s">
        <v>404</v>
      </c>
      <c r="D71" s="319" t="s">
        <v>305</v>
      </c>
      <c r="E71" s="320" t="s">
        <v>405</v>
      </c>
      <c r="F71" s="321" t="s">
        <v>307</v>
      </c>
    </row>
    <row r="72" spans="1:6" ht="27.75" customHeight="1" x14ac:dyDescent="0.25">
      <c r="A72" s="318" t="s">
        <v>286</v>
      </c>
      <c r="B72" s="319" t="s">
        <v>406</v>
      </c>
      <c r="C72" s="319" t="s">
        <v>407</v>
      </c>
      <c r="D72" s="319" t="s">
        <v>305</v>
      </c>
      <c r="E72" s="320" t="s">
        <v>405</v>
      </c>
      <c r="F72" s="321" t="s">
        <v>307</v>
      </c>
    </row>
    <row r="73" spans="1:6" ht="30.75" customHeight="1" x14ac:dyDescent="0.25">
      <c r="A73" s="318" t="s">
        <v>286</v>
      </c>
      <c r="B73" s="319" t="s">
        <v>408</v>
      </c>
      <c r="C73" s="319" t="s">
        <v>409</v>
      </c>
      <c r="D73" s="319" t="s">
        <v>305</v>
      </c>
      <c r="E73" s="320" t="s">
        <v>371</v>
      </c>
      <c r="F73" s="321" t="s">
        <v>307</v>
      </c>
    </row>
    <row r="74" spans="1:6" ht="30.75" customHeight="1" x14ac:dyDescent="0.25">
      <c r="A74" s="318" t="s">
        <v>286</v>
      </c>
      <c r="B74" s="319" t="s">
        <v>410</v>
      </c>
      <c r="C74" s="319" t="s">
        <v>411</v>
      </c>
      <c r="D74" s="319" t="s">
        <v>305</v>
      </c>
      <c r="E74" s="320" t="s">
        <v>371</v>
      </c>
      <c r="F74" s="321" t="s">
        <v>307</v>
      </c>
    </row>
    <row r="75" spans="1:6" ht="39" customHeight="1" x14ac:dyDescent="0.25">
      <c r="A75" s="318" t="s">
        <v>286</v>
      </c>
      <c r="B75" s="319" t="s">
        <v>410</v>
      </c>
      <c r="C75" s="319" t="s">
        <v>412</v>
      </c>
      <c r="D75" s="319" t="s">
        <v>305</v>
      </c>
      <c r="E75" s="320" t="s">
        <v>346</v>
      </c>
      <c r="F75" s="321" t="s">
        <v>307</v>
      </c>
    </row>
    <row r="76" spans="1:6" ht="39" customHeight="1" x14ac:dyDescent="0.25">
      <c r="A76" s="318" t="s">
        <v>286</v>
      </c>
      <c r="B76" s="319" t="s">
        <v>410</v>
      </c>
      <c r="C76" s="319" t="s">
        <v>413</v>
      </c>
      <c r="D76" s="319" t="s">
        <v>305</v>
      </c>
      <c r="E76" s="320" t="s">
        <v>389</v>
      </c>
      <c r="F76" s="321" t="s">
        <v>307</v>
      </c>
    </row>
    <row r="77" spans="1:6" ht="36" customHeight="1" x14ac:dyDescent="0.25">
      <c r="A77" s="318" t="s">
        <v>286</v>
      </c>
      <c r="B77" s="319" t="s">
        <v>414</v>
      </c>
      <c r="C77" s="319" t="s">
        <v>415</v>
      </c>
      <c r="D77" s="319" t="s">
        <v>305</v>
      </c>
      <c r="E77" s="320" t="s">
        <v>306</v>
      </c>
      <c r="F77" s="321" t="s">
        <v>307</v>
      </c>
    </row>
    <row r="78" spans="1:6" ht="40.5" customHeight="1" x14ac:dyDescent="0.25">
      <c r="A78" s="318" t="s">
        <v>286</v>
      </c>
      <c r="B78" s="319" t="s">
        <v>416</v>
      </c>
      <c r="C78" s="319" t="s">
        <v>417</v>
      </c>
      <c r="D78" s="319" t="s">
        <v>305</v>
      </c>
      <c r="E78" s="320" t="s">
        <v>371</v>
      </c>
      <c r="F78" s="321" t="s">
        <v>307</v>
      </c>
    </row>
    <row r="79" spans="1:6" ht="24" customHeight="1" x14ac:dyDescent="0.25">
      <c r="A79" s="318" t="s">
        <v>286</v>
      </c>
      <c r="B79" s="319" t="s">
        <v>418</v>
      </c>
      <c r="C79" s="319" t="s">
        <v>419</v>
      </c>
      <c r="D79" s="319" t="s">
        <v>305</v>
      </c>
      <c r="E79" s="320" t="s">
        <v>306</v>
      </c>
      <c r="F79" s="321" t="s">
        <v>307</v>
      </c>
    </row>
    <row r="80" spans="1:6" ht="27.75" customHeight="1" x14ac:dyDescent="0.25">
      <c r="A80" s="318" t="s">
        <v>286</v>
      </c>
      <c r="B80" s="319" t="s">
        <v>420</v>
      </c>
      <c r="C80" s="319" t="s">
        <v>421</v>
      </c>
      <c r="D80" s="319" t="s">
        <v>305</v>
      </c>
      <c r="E80" s="320" t="s">
        <v>306</v>
      </c>
      <c r="F80" s="321" t="s">
        <v>307</v>
      </c>
    </row>
    <row r="81" spans="1:6" ht="31.5" customHeight="1" x14ac:dyDescent="0.25">
      <c r="A81" s="318" t="s">
        <v>286</v>
      </c>
      <c r="B81" s="319" t="s">
        <v>416</v>
      </c>
      <c r="C81" s="319" t="s">
        <v>422</v>
      </c>
      <c r="D81" s="319" t="s">
        <v>305</v>
      </c>
      <c r="E81" s="320" t="s">
        <v>378</v>
      </c>
      <c r="F81" s="321" t="s">
        <v>307</v>
      </c>
    </row>
    <row r="82" spans="1:6" ht="30.75" customHeight="1" x14ac:dyDescent="0.25">
      <c r="A82" s="318" t="s">
        <v>286</v>
      </c>
      <c r="B82" s="319" t="s">
        <v>423</v>
      </c>
      <c r="C82" s="319" t="s">
        <v>424</v>
      </c>
      <c r="D82" s="319" t="s">
        <v>305</v>
      </c>
      <c r="E82" s="320" t="s">
        <v>306</v>
      </c>
      <c r="F82" s="321" t="s">
        <v>307</v>
      </c>
    </row>
    <row r="83" spans="1:6" ht="23.25" customHeight="1" x14ac:dyDescent="0.25">
      <c r="A83" s="318" t="s">
        <v>286</v>
      </c>
      <c r="B83" s="319" t="s">
        <v>425</v>
      </c>
      <c r="C83" s="319" t="s">
        <v>426</v>
      </c>
      <c r="D83" s="319" t="s">
        <v>305</v>
      </c>
      <c r="E83" s="320" t="s">
        <v>306</v>
      </c>
      <c r="F83" s="321" t="s">
        <v>307</v>
      </c>
    </row>
    <row r="84" spans="1:6" ht="23.25" customHeight="1" x14ac:dyDescent="0.25">
      <c r="A84" s="318" t="s">
        <v>286</v>
      </c>
      <c r="B84" s="319" t="s">
        <v>427</v>
      </c>
      <c r="C84" s="319" t="s">
        <v>428</v>
      </c>
      <c r="D84" s="319" t="s">
        <v>305</v>
      </c>
      <c r="E84" s="320" t="s">
        <v>306</v>
      </c>
      <c r="F84" s="321" t="s">
        <v>307</v>
      </c>
    </row>
    <row r="85" spans="1:6" ht="26.25" customHeight="1" x14ac:dyDescent="0.25">
      <c r="A85" s="318" t="s">
        <v>286</v>
      </c>
      <c r="B85" s="319" t="s">
        <v>429</v>
      </c>
      <c r="C85" s="319" t="s">
        <v>430</v>
      </c>
      <c r="D85" s="319" t="s">
        <v>305</v>
      </c>
      <c r="E85" s="320" t="s">
        <v>306</v>
      </c>
      <c r="F85" s="321" t="s">
        <v>307</v>
      </c>
    </row>
    <row r="86" spans="1:6" x14ac:dyDescent="0.25">
      <c r="A86" s="318" t="s">
        <v>286</v>
      </c>
      <c r="B86" s="319" t="s">
        <v>431</v>
      </c>
      <c r="C86" s="319" t="s">
        <v>432</v>
      </c>
      <c r="D86" s="319" t="s">
        <v>305</v>
      </c>
      <c r="E86" s="320" t="s">
        <v>306</v>
      </c>
      <c r="F86" s="321" t="s">
        <v>307</v>
      </c>
    </row>
    <row r="87" spans="1:6" ht="17.25" customHeight="1" x14ac:dyDescent="0.25">
      <c r="A87" s="318" t="s">
        <v>286</v>
      </c>
      <c r="B87" s="319" t="s">
        <v>433</v>
      </c>
      <c r="C87" s="319" t="s">
        <v>434</v>
      </c>
      <c r="D87" s="319" t="s">
        <v>305</v>
      </c>
      <c r="E87" s="320" t="s">
        <v>306</v>
      </c>
      <c r="F87" s="321" t="s">
        <v>307</v>
      </c>
    </row>
    <row r="88" spans="1:6" ht="27" customHeight="1" x14ac:dyDescent="0.25">
      <c r="A88" s="318" t="s">
        <v>286</v>
      </c>
      <c r="B88" s="319" t="s">
        <v>435</v>
      </c>
      <c r="C88" s="319" t="s">
        <v>436</v>
      </c>
      <c r="D88" s="319" t="s">
        <v>305</v>
      </c>
      <c r="E88" s="320" t="s">
        <v>306</v>
      </c>
      <c r="F88" s="321" t="s">
        <v>307</v>
      </c>
    </row>
    <row r="89" spans="1:6" ht="18.75" customHeight="1" x14ac:dyDescent="0.25">
      <c r="A89" s="318" t="s">
        <v>286</v>
      </c>
      <c r="B89" s="319" t="s">
        <v>437</v>
      </c>
      <c r="C89" s="319" t="s">
        <v>438</v>
      </c>
      <c r="D89" s="319" t="s">
        <v>305</v>
      </c>
      <c r="E89" s="320" t="s">
        <v>306</v>
      </c>
      <c r="F89" s="321" t="s">
        <v>307</v>
      </c>
    </row>
    <row r="90" spans="1:6" ht="20.25" customHeight="1" x14ac:dyDescent="0.25">
      <c r="A90" s="318" t="s">
        <v>286</v>
      </c>
      <c r="B90" s="319" t="s">
        <v>439</v>
      </c>
      <c r="C90" s="319" t="s">
        <v>440</v>
      </c>
      <c r="D90" s="319" t="s">
        <v>305</v>
      </c>
      <c r="E90" s="320" t="s">
        <v>306</v>
      </c>
      <c r="F90" s="321" t="s">
        <v>307</v>
      </c>
    </row>
    <row r="91" spans="1:6" ht="21.75" customHeight="1" x14ac:dyDescent="0.25">
      <c r="A91" s="318" t="s">
        <v>286</v>
      </c>
      <c r="B91" s="319" t="s">
        <v>435</v>
      </c>
      <c r="C91" s="319" t="s">
        <v>441</v>
      </c>
      <c r="D91" s="319" t="s">
        <v>305</v>
      </c>
      <c r="E91" s="320" t="s">
        <v>378</v>
      </c>
      <c r="F91" s="321" t="s">
        <v>307</v>
      </c>
    </row>
    <row r="92" spans="1:6" ht="21.75" customHeight="1" x14ac:dyDescent="0.25">
      <c r="A92" s="318" t="s">
        <v>286</v>
      </c>
      <c r="B92" s="319" t="s">
        <v>442</v>
      </c>
      <c r="C92" s="319" t="s">
        <v>443</v>
      </c>
      <c r="D92" s="319" t="s">
        <v>305</v>
      </c>
      <c r="E92" s="320" t="s">
        <v>306</v>
      </c>
      <c r="F92" s="321" t="s">
        <v>307</v>
      </c>
    </row>
    <row r="93" spans="1:6" ht="24.75" customHeight="1" x14ac:dyDescent="0.25">
      <c r="A93" s="318" t="s">
        <v>286</v>
      </c>
      <c r="B93" s="319" t="s">
        <v>444</v>
      </c>
      <c r="C93" s="319" t="s">
        <v>445</v>
      </c>
      <c r="D93" s="319" t="s">
        <v>305</v>
      </c>
      <c r="E93" s="320" t="s">
        <v>306</v>
      </c>
      <c r="F93" s="321" t="s">
        <v>307</v>
      </c>
    </row>
    <row r="94" spans="1:6" x14ac:dyDescent="0.25">
      <c r="A94" s="318" t="s">
        <v>286</v>
      </c>
      <c r="B94" s="319" t="s">
        <v>446</v>
      </c>
      <c r="C94" s="319" t="s">
        <v>447</v>
      </c>
      <c r="D94" s="319" t="s">
        <v>305</v>
      </c>
      <c r="E94" s="320" t="s">
        <v>306</v>
      </c>
      <c r="F94" s="321" t="s">
        <v>307</v>
      </c>
    </row>
    <row r="95" spans="1:6" x14ac:dyDescent="0.25">
      <c r="A95" s="318" t="s">
        <v>286</v>
      </c>
      <c r="B95" s="319" t="s">
        <v>446</v>
      </c>
      <c r="C95" s="319" t="s">
        <v>447</v>
      </c>
      <c r="D95" s="319" t="s">
        <v>321</v>
      </c>
      <c r="E95" s="320" t="s">
        <v>306</v>
      </c>
      <c r="F95" s="321" t="s">
        <v>307</v>
      </c>
    </row>
    <row r="96" spans="1:6" x14ac:dyDescent="0.25">
      <c r="A96" s="318" t="s">
        <v>286</v>
      </c>
      <c r="B96" s="319" t="s">
        <v>448</v>
      </c>
      <c r="C96" s="319" t="s">
        <v>449</v>
      </c>
      <c r="D96" s="319" t="s">
        <v>305</v>
      </c>
      <c r="E96" s="320" t="s">
        <v>306</v>
      </c>
      <c r="F96" s="321" t="s">
        <v>307</v>
      </c>
    </row>
    <row r="97" spans="1:6" x14ac:dyDescent="0.25">
      <c r="A97" s="323" t="s">
        <v>286</v>
      </c>
      <c r="B97" s="323" t="s">
        <v>450</v>
      </c>
      <c r="C97" s="323" t="s">
        <v>451</v>
      </c>
      <c r="D97" s="323" t="s">
        <v>305</v>
      </c>
      <c r="E97" s="324" t="s">
        <v>306</v>
      </c>
      <c r="F97" s="321" t="s">
        <v>307</v>
      </c>
    </row>
    <row r="98" spans="1:6" x14ac:dyDescent="0.25">
      <c r="A98" s="323" t="s">
        <v>286</v>
      </c>
      <c r="B98" s="323" t="s">
        <v>450</v>
      </c>
      <c r="C98" s="323" t="s">
        <v>451</v>
      </c>
      <c r="D98" s="323" t="s">
        <v>321</v>
      </c>
      <c r="E98" s="324" t="s">
        <v>306</v>
      </c>
      <c r="F98" s="321" t="s">
        <v>307</v>
      </c>
    </row>
    <row r="99" spans="1:6" x14ac:dyDescent="0.25">
      <c r="A99" s="325" t="s">
        <v>288</v>
      </c>
      <c r="B99" s="325" t="s">
        <v>452</v>
      </c>
      <c r="C99" s="325" t="s">
        <v>453</v>
      </c>
      <c r="D99" s="325" t="s">
        <v>305</v>
      </c>
      <c r="E99" s="326" t="s">
        <v>306</v>
      </c>
      <c r="F99" s="327" t="s">
        <v>307</v>
      </c>
    </row>
    <row r="100" spans="1:6" x14ac:dyDescent="0.25">
      <c r="A100" s="313"/>
      <c r="B100" s="313"/>
      <c r="C100" s="313"/>
      <c r="D100" s="313"/>
      <c r="E100" s="313"/>
      <c r="F100" s="313"/>
    </row>
    <row r="101" spans="1:6" ht="16.5" thickBot="1" x14ac:dyDescent="0.3">
      <c r="A101" s="312" t="s">
        <v>50</v>
      </c>
      <c r="B101" s="328"/>
      <c r="C101" s="328"/>
      <c r="D101" s="328"/>
      <c r="E101" s="328"/>
      <c r="F101" s="328"/>
    </row>
    <row r="102" spans="1:6" ht="32.25" thickBot="1" x14ac:dyDescent="0.3">
      <c r="A102" s="314" t="s">
        <v>52</v>
      </c>
      <c r="B102" s="315" t="s">
        <v>76</v>
      </c>
      <c r="C102" s="315" t="s">
        <v>128</v>
      </c>
      <c r="D102" s="315" t="s">
        <v>124</v>
      </c>
      <c r="E102" s="315" t="s">
        <v>103</v>
      </c>
      <c r="F102" s="316" t="s">
        <v>104</v>
      </c>
    </row>
    <row r="103" spans="1:6" ht="20.25" customHeight="1" x14ac:dyDescent="0.25">
      <c r="A103" s="318" t="s">
        <v>278</v>
      </c>
      <c r="B103" s="319" t="s">
        <v>309</v>
      </c>
      <c r="C103" s="319" t="s">
        <v>309</v>
      </c>
      <c r="D103" s="319" t="s">
        <v>305</v>
      </c>
      <c r="E103" s="320" t="s">
        <v>306</v>
      </c>
      <c r="F103" s="321" t="s">
        <v>454</v>
      </c>
    </row>
    <row r="104" spans="1:6" x14ac:dyDescent="0.25">
      <c r="A104" s="318" t="s">
        <v>278</v>
      </c>
      <c r="B104" s="319" t="s">
        <v>311</v>
      </c>
      <c r="C104" s="319" t="s">
        <v>311</v>
      </c>
      <c r="D104" s="319" t="s">
        <v>305</v>
      </c>
      <c r="E104" s="320" t="s">
        <v>306</v>
      </c>
      <c r="F104" s="321" t="s">
        <v>454</v>
      </c>
    </row>
    <row r="105" spans="1:6" ht="24.75" customHeight="1" x14ac:dyDescent="0.25">
      <c r="A105" s="318" t="s">
        <v>280</v>
      </c>
      <c r="B105" s="319" t="s">
        <v>455</v>
      </c>
      <c r="C105" s="319" t="s">
        <v>456</v>
      </c>
      <c r="D105" s="319" t="s">
        <v>305</v>
      </c>
      <c r="E105" s="320" t="s">
        <v>306</v>
      </c>
      <c r="F105" s="321" t="s">
        <v>454</v>
      </c>
    </row>
    <row r="106" spans="1:6" ht="22.5" customHeight="1" x14ac:dyDescent="0.25">
      <c r="A106" s="318" t="s">
        <v>280</v>
      </c>
      <c r="B106" s="319" t="s">
        <v>455</v>
      </c>
      <c r="C106" s="319" t="s">
        <v>457</v>
      </c>
      <c r="D106" s="319" t="s">
        <v>305</v>
      </c>
      <c r="E106" s="320" t="s">
        <v>306</v>
      </c>
      <c r="F106" s="321" t="s">
        <v>454</v>
      </c>
    </row>
    <row r="107" spans="1:6" ht="24" customHeight="1" x14ac:dyDescent="0.25">
      <c r="A107" s="318" t="s">
        <v>280</v>
      </c>
      <c r="B107" s="319" t="s">
        <v>455</v>
      </c>
      <c r="C107" s="319" t="s">
        <v>458</v>
      </c>
      <c r="D107" s="319" t="s">
        <v>305</v>
      </c>
      <c r="E107" s="320" t="s">
        <v>306</v>
      </c>
      <c r="F107" s="321" t="s">
        <v>454</v>
      </c>
    </row>
    <row r="108" spans="1:6" ht="23.25" customHeight="1" x14ac:dyDescent="0.25">
      <c r="A108" s="318" t="s">
        <v>280</v>
      </c>
      <c r="B108" s="319" t="s">
        <v>455</v>
      </c>
      <c r="C108" s="319" t="s">
        <v>459</v>
      </c>
      <c r="D108" s="319" t="s">
        <v>305</v>
      </c>
      <c r="E108" s="320" t="s">
        <v>306</v>
      </c>
      <c r="F108" s="321" t="s">
        <v>454</v>
      </c>
    </row>
    <row r="109" spans="1:6" ht="21.75" customHeight="1" x14ac:dyDescent="0.25">
      <c r="A109" s="318" t="s">
        <v>280</v>
      </c>
      <c r="B109" s="319" t="s">
        <v>455</v>
      </c>
      <c r="C109" s="319" t="s">
        <v>460</v>
      </c>
      <c r="D109" s="319" t="s">
        <v>305</v>
      </c>
      <c r="E109" s="320" t="s">
        <v>306</v>
      </c>
      <c r="F109" s="321" t="s">
        <v>454</v>
      </c>
    </row>
    <row r="110" spans="1:6" ht="22.5" customHeight="1" x14ac:dyDescent="0.25">
      <c r="A110" s="318" t="s">
        <v>280</v>
      </c>
      <c r="B110" s="319" t="s">
        <v>455</v>
      </c>
      <c r="C110" s="319" t="s">
        <v>461</v>
      </c>
      <c r="D110" s="319" t="s">
        <v>305</v>
      </c>
      <c r="E110" s="320" t="s">
        <v>306</v>
      </c>
      <c r="F110" s="321" t="s">
        <v>454</v>
      </c>
    </row>
    <row r="111" spans="1:6" x14ac:dyDescent="0.25">
      <c r="A111" s="318" t="s">
        <v>280</v>
      </c>
      <c r="B111" s="319" t="s">
        <v>312</v>
      </c>
      <c r="C111" s="319" t="s">
        <v>462</v>
      </c>
      <c r="D111" s="319" t="s">
        <v>305</v>
      </c>
      <c r="E111" s="320" t="s">
        <v>306</v>
      </c>
      <c r="F111" s="321" t="s">
        <v>454</v>
      </c>
    </row>
    <row r="112" spans="1:6" ht="27" customHeight="1" x14ac:dyDescent="0.25">
      <c r="A112" s="318" t="s">
        <v>280</v>
      </c>
      <c r="B112" s="319" t="s">
        <v>312</v>
      </c>
      <c r="C112" s="319" t="s">
        <v>463</v>
      </c>
      <c r="D112" s="319" t="s">
        <v>305</v>
      </c>
      <c r="E112" s="320" t="s">
        <v>306</v>
      </c>
      <c r="F112" s="321" t="s">
        <v>454</v>
      </c>
    </row>
    <row r="113" spans="1:6" ht="24.75" customHeight="1" x14ac:dyDescent="0.25">
      <c r="A113" s="318" t="s">
        <v>280</v>
      </c>
      <c r="B113" s="319" t="s">
        <v>312</v>
      </c>
      <c r="C113" s="319" t="s">
        <v>463</v>
      </c>
      <c r="D113" s="319" t="s">
        <v>305</v>
      </c>
      <c r="E113" s="320" t="s">
        <v>313</v>
      </c>
      <c r="F113" s="321" t="s">
        <v>454</v>
      </c>
    </row>
    <row r="114" spans="1:6" ht="24.75" customHeight="1" x14ac:dyDescent="0.25">
      <c r="A114" s="318" t="s">
        <v>280</v>
      </c>
      <c r="B114" s="319" t="s">
        <v>312</v>
      </c>
      <c r="C114" s="319" t="s">
        <v>464</v>
      </c>
      <c r="D114" s="319" t="s">
        <v>305</v>
      </c>
      <c r="E114" s="320" t="s">
        <v>306</v>
      </c>
      <c r="F114" s="321" t="s">
        <v>454</v>
      </c>
    </row>
    <row r="115" spans="1:6" ht="24" customHeight="1" x14ac:dyDescent="0.25">
      <c r="A115" s="318" t="s">
        <v>280</v>
      </c>
      <c r="B115" s="319" t="s">
        <v>312</v>
      </c>
      <c r="C115" s="319" t="s">
        <v>465</v>
      </c>
      <c r="D115" s="319" t="s">
        <v>305</v>
      </c>
      <c r="E115" s="320" t="s">
        <v>306</v>
      </c>
      <c r="F115" s="321" t="s">
        <v>454</v>
      </c>
    </row>
    <row r="116" spans="1:6" ht="25.5" customHeight="1" x14ac:dyDescent="0.25">
      <c r="A116" s="318" t="s">
        <v>280</v>
      </c>
      <c r="B116" s="319" t="s">
        <v>312</v>
      </c>
      <c r="C116" s="319" t="s">
        <v>465</v>
      </c>
      <c r="D116" s="319" t="s">
        <v>305</v>
      </c>
      <c r="E116" s="320" t="s">
        <v>313</v>
      </c>
      <c r="F116" s="321" t="s">
        <v>454</v>
      </c>
    </row>
    <row r="117" spans="1:6" ht="23.25" customHeight="1" x14ac:dyDescent="0.25">
      <c r="A117" s="318" t="s">
        <v>280</v>
      </c>
      <c r="B117" s="319" t="s">
        <v>314</v>
      </c>
      <c r="C117" s="319" t="s">
        <v>466</v>
      </c>
      <c r="D117" s="319" t="s">
        <v>305</v>
      </c>
      <c r="E117" s="320" t="s">
        <v>306</v>
      </c>
      <c r="F117" s="321" t="s">
        <v>454</v>
      </c>
    </row>
    <row r="118" spans="1:6" ht="30" customHeight="1" x14ac:dyDescent="0.25">
      <c r="A118" s="318" t="s">
        <v>280</v>
      </c>
      <c r="B118" s="319" t="s">
        <v>316</v>
      </c>
      <c r="C118" s="319" t="s">
        <v>316</v>
      </c>
      <c r="D118" s="319" t="s">
        <v>305</v>
      </c>
      <c r="E118" s="320" t="s">
        <v>306</v>
      </c>
      <c r="F118" s="321" t="s">
        <v>454</v>
      </c>
    </row>
    <row r="119" spans="1:6" ht="27" customHeight="1" x14ac:dyDescent="0.25">
      <c r="A119" s="318" t="s">
        <v>280</v>
      </c>
      <c r="B119" s="319" t="s">
        <v>316</v>
      </c>
      <c r="C119" s="319" t="s">
        <v>316</v>
      </c>
      <c r="D119" s="319" t="s">
        <v>305</v>
      </c>
      <c r="E119" s="320" t="s">
        <v>313</v>
      </c>
      <c r="F119" s="321" t="s">
        <v>454</v>
      </c>
    </row>
    <row r="120" spans="1:6" ht="24.75" customHeight="1" x14ac:dyDescent="0.25">
      <c r="A120" s="318" t="s">
        <v>280</v>
      </c>
      <c r="B120" s="319" t="s">
        <v>317</v>
      </c>
      <c r="C120" s="319" t="s">
        <v>467</v>
      </c>
      <c r="D120" s="319" t="s">
        <v>305</v>
      </c>
      <c r="E120" s="320" t="s">
        <v>306</v>
      </c>
      <c r="F120" s="321" t="s">
        <v>454</v>
      </c>
    </row>
    <row r="121" spans="1:6" ht="21" customHeight="1" x14ac:dyDescent="0.25">
      <c r="A121" s="318" t="s">
        <v>280</v>
      </c>
      <c r="B121" s="319" t="s">
        <v>317</v>
      </c>
      <c r="C121" s="319" t="s">
        <v>468</v>
      </c>
      <c r="D121" s="319" t="s">
        <v>305</v>
      </c>
      <c r="E121" s="320" t="s">
        <v>306</v>
      </c>
      <c r="F121" s="321" t="s">
        <v>454</v>
      </c>
    </row>
    <row r="122" spans="1:6" ht="21.75" customHeight="1" x14ac:dyDescent="0.25">
      <c r="A122" s="318" t="s">
        <v>280</v>
      </c>
      <c r="B122" s="319" t="s">
        <v>317</v>
      </c>
      <c r="C122" s="319" t="s">
        <v>468</v>
      </c>
      <c r="D122" s="319" t="s">
        <v>305</v>
      </c>
      <c r="E122" s="320" t="s">
        <v>313</v>
      </c>
      <c r="F122" s="321" t="s">
        <v>454</v>
      </c>
    </row>
    <row r="123" spans="1:6" x14ac:dyDescent="0.25">
      <c r="A123" s="318" t="s">
        <v>280</v>
      </c>
      <c r="B123" s="319" t="s">
        <v>317</v>
      </c>
      <c r="C123" s="319" t="s">
        <v>469</v>
      </c>
      <c r="D123" s="319" t="s">
        <v>305</v>
      </c>
      <c r="E123" s="320" t="s">
        <v>306</v>
      </c>
      <c r="F123" s="321" t="s">
        <v>454</v>
      </c>
    </row>
    <row r="124" spans="1:6" x14ac:dyDescent="0.25">
      <c r="A124" s="318" t="s">
        <v>280</v>
      </c>
      <c r="B124" s="319" t="s">
        <v>317</v>
      </c>
      <c r="C124" s="319" t="s">
        <v>470</v>
      </c>
      <c r="D124" s="319" t="s">
        <v>305</v>
      </c>
      <c r="E124" s="320" t="s">
        <v>306</v>
      </c>
      <c r="F124" s="321" t="s">
        <v>454</v>
      </c>
    </row>
    <row r="125" spans="1:6" x14ac:dyDescent="0.25">
      <c r="A125" s="318" t="s">
        <v>280</v>
      </c>
      <c r="B125" s="319" t="s">
        <v>317</v>
      </c>
      <c r="C125" s="319" t="s">
        <v>471</v>
      </c>
      <c r="D125" s="319" t="s">
        <v>305</v>
      </c>
      <c r="E125" s="320" t="s">
        <v>306</v>
      </c>
      <c r="F125" s="321" t="s">
        <v>454</v>
      </c>
    </row>
    <row r="126" spans="1:6" ht="27" customHeight="1" x14ac:dyDescent="0.25">
      <c r="A126" s="318" t="s">
        <v>280</v>
      </c>
      <c r="B126" s="319" t="s">
        <v>318</v>
      </c>
      <c r="C126" s="319" t="s">
        <v>472</v>
      </c>
      <c r="D126" s="319" t="s">
        <v>305</v>
      </c>
      <c r="E126" s="320" t="s">
        <v>306</v>
      </c>
      <c r="F126" s="321" t="s">
        <v>454</v>
      </c>
    </row>
    <row r="127" spans="1:6" ht="25.5" customHeight="1" x14ac:dyDescent="0.25">
      <c r="A127" s="318" t="s">
        <v>280</v>
      </c>
      <c r="B127" s="319" t="s">
        <v>318</v>
      </c>
      <c r="C127" s="319" t="s">
        <v>472</v>
      </c>
      <c r="D127" s="319" t="s">
        <v>305</v>
      </c>
      <c r="E127" s="320" t="s">
        <v>313</v>
      </c>
      <c r="F127" s="321" t="s">
        <v>454</v>
      </c>
    </row>
    <row r="128" spans="1:6" ht="25.5" customHeight="1" x14ac:dyDescent="0.25">
      <c r="A128" s="318" t="s">
        <v>280</v>
      </c>
      <c r="B128" s="319" t="s">
        <v>318</v>
      </c>
      <c r="C128" s="319" t="s">
        <v>473</v>
      </c>
      <c r="D128" s="319" t="s">
        <v>305</v>
      </c>
      <c r="E128" s="320" t="s">
        <v>306</v>
      </c>
      <c r="F128" s="321" t="s">
        <v>454</v>
      </c>
    </row>
    <row r="129" spans="1:6" ht="22.5" customHeight="1" x14ac:dyDescent="0.25">
      <c r="A129" s="318" t="s">
        <v>280</v>
      </c>
      <c r="B129" s="319" t="s">
        <v>318</v>
      </c>
      <c r="C129" s="319" t="s">
        <v>473</v>
      </c>
      <c r="D129" s="319" t="s">
        <v>305</v>
      </c>
      <c r="E129" s="320" t="s">
        <v>313</v>
      </c>
      <c r="F129" s="321" t="s">
        <v>454</v>
      </c>
    </row>
    <row r="130" spans="1:6" ht="25.5" customHeight="1" x14ac:dyDescent="0.25">
      <c r="A130" s="318" t="s">
        <v>280</v>
      </c>
      <c r="B130" s="319" t="s">
        <v>318</v>
      </c>
      <c r="C130" s="319" t="s">
        <v>474</v>
      </c>
      <c r="D130" s="319" t="s">
        <v>305</v>
      </c>
      <c r="E130" s="320" t="s">
        <v>306</v>
      </c>
      <c r="F130" s="321" t="s">
        <v>454</v>
      </c>
    </row>
    <row r="131" spans="1:6" x14ac:dyDescent="0.25">
      <c r="A131" s="318" t="s">
        <v>280</v>
      </c>
      <c r="B131" s="319" t="s">
        <v>322</v>
      </c>
      <c r="C131" s="319" t="s">
        <v>322</v>
      </c>
      <c r="D131" s="319" t="s">
        <v>305</v>
      </c>
      <c r="E131" s="320" t="s">
        <v>306</v>
      </c>
      <c r="F131" s="321" t="s">
        <v>454</v>
      </c>
    </row>
    <row r="132" spans="1:6" ht="21.75" customHeight="1" x14ac:dyDescent="0.25">
      <c r="A132" s="318" t="s">
        <v>280</v>
      </c>
      <c r="B132" s="319" t="s">
        <v>322</v>
      </c>
      <c r="C132" s="319" t="s">
        <v>475</v>
      </c>
      <c r="D132" s="319" t="s">
        <v>305</v>
      </c>
      <c r="E132" s="320" t="s">
        <v>306</v>
      </c>
      <c r="F132" s="321" t="s">
        <v>454</v>
      </c>
    </row>
    <row r="133" spans="1:6" ht="24" customHeight="1" x14ac:dyDescent="0.25">
      <c r="A133" s="318" t="s">
        <v>280</v>
      </c>
      <c r="B133" s="319" t="s">
        <v>323</v>
      </c>
      <c r="C133" s="319" t="s">
        <v>324</v>
      </c>
      <c r="D133" s="319" t="s">
        <v>305</v>
      </c>
      <c r="E133" s="320" t="s">
        <v>306</v>
      </c>
      <c r="F133" s="321" t="s">
        <v>454</v>
      </c>
    </row>
    <row r="134" spans="1:6" ht="18" customHeight="1" x14ac:dyDescent="0.25">
      <c r="A134" s="318" t="s">
        <v>280</v>
      </c>
      <c r="B134" s="319" t="s">
        <v>323</v>
      </c>
      <c r="C134" s="319" t="s">
        <v>476</v>
      </c>
      <c r="D134" s="319" t="s">
        <v>305</v>
      </c>
      <c r="E134" s="320" t="s">
        <v>306</v>
      </c>
      <c r="F134" s="321" t="s">
        <v>454</v>
      </c>
    </row>
    <row r="135" spans="1:6" ht="22.5" customHeight="1" x14ac:dyDescent="0.25">
      <c r="A135" s="318" t="s">
        <v>280</v>
      </c>
      <c r="B135" s="319" t="s">
        <v>323</v>
      </c>
      <c r="C135" s="319" t="s">
        <v>477</v>
      </c>
      <c r="D135" s="319" t="s">
        <v>305</v>
      </c>
      <c r="E135" s="320" t="s">
        <v>306</v>
      </c>
      <c r="F135" s="321" t="s">
        <v>454</v>
      </c>
    </row>
    <row r="136" spans="1:6" x14ac:dyDescent="0.25">
      <c r="A136" s="318" t="s">
        <v>282</v>
      </c>
      <c r="B136" s="319" t="s">
        <v>26</v>
      </c>
      <c r="C136" s="319" t="s">
        <v>26</v>
      </c>
      <c r="D136" s="319" t="s">
        <v>305</v>
      </c>
      <c r="E136" s="320" t="s">
        <v>306</v>
      </c>
      <c r="F136" s="321" t="s">
        <v>454</v>
      </c>
    </row>
    <row r="137" spans="1:6" x14ac:dyDescent="0.25">
      <c r="A137" s="318" t="s">
        <v>282</v>
      </c>
      <c r="B137" s="319" t="s">
        <v>345</v>
      </c>
      <c r="C137" s="319" t="s">
        <v>26</v>
      </c>
      <c r="D137" s="319" t="s">
        <v>321</v>
      </c>
      <c r="E137" s="320" t="s">
        <v>306</v>
      </c>
      <c r="F137" s="321" t="s">
        <v>454</v>
      </c>
    </row>
    <row r="138" spans="1:6" ht="22.5" customHeight="1" x14ac:dyDescent="0.25">
      <c r="A138" s="318" t="s">
        <v>284</v>
      </c>
      <c r="B138" s="319" t="s">
        <v>348</v>
      </c>
      <c r="C138" s="319" t="s">
        <v>349</v>
      </c>
      <c r="D138" s="319" t="s">
        <v>305</v>
      </c>
      <c r="E138" s="320" t="s">
        <v>306</v>
      </c>
      <c r="F138" s="321" t="s">
        <v>454</v>
      </c>
    </row>
    <row r="139" spans="1:6" ht="23.25" customHeight="1" x14ac:dyDescent="0.25">
      <c r="A139" s="318" t="s">
        <v>284</v>
      </c>
      <c r="B139" s="319" t="s">
        <v>348</v>
      </c>
      <c r="C139" s="319" t="s">
        <v>349</v>
      </c>
      <c r="D139" s="319" t="s">
        <v>321</v>
      </c>
      <c r="E139" s="320" t="s">
        <v>306</v>
      </c>
      <c r="F139" s="321" t="s">
        <v>454</v>
      </c>
    </row>
    <row r="140" spans="1:6" ht="22.5" customHeight="1" x14ac:dyDescent="0.25">
      <c r="A140" s="318" t="s">
        <v>284</v>
      </c>
      <c r="B140" s="319" t="s">
        <v>348</v>
      </c>
      <c r="C140" s="319" t="s">
        <v>350</v>
      </c>
      <c r="D140" s="319" t="s">
        <v>305</v>
      </c>
      <c r="E140" s="320" t="s">
        <v>306</v>
      </c>
      <c r="F140" s="321" t="s">
        <v>454</v>
      </c>
    </row>
    <row r="141" spans="1:6" ht="36" customHeight="1" x14ac:dyDescent="0.25">
      <c r="A141" s="318" t="s">
        <v>284</v>
      </c>
      <c r="B141" s="319" t="s">
        <v>348</v>
      </c>
      <c r="C141" s="319" t="s">
        <v>478</v>
      </c>
      <c r="D141" s="319" t="s">
        <v>305</v>
      </c>
      <c r="E141" s="320" t="s">
        <v>479</v>
      </c>
      <c r="F141" s="321" t="s">
        <v>454</v>
      </c>
    </row>
    <row r="142" spans="1:6" ht="42.75" customHeight="1" x14ac:dyDescent="0.25">
      <c r="A142" s="318" t="s">
        <v>286</v>
      </c>
      <c r="B142" s="319" t="s">
        <v>455</v>
      </c>
      <c r="C142" s="319" t="s">
        <v>480</v>
      </c>
      <c r="D142" s="319" t="s">
        <v>305</v>
      </c>
      <c r="E142" s="320" t="s">
        <v>371</v>
      </c>
      <c r="F142" s="321" t="s">
        <v>454</v>
      </c>
    </row>
    <row r="143" spans="1:6" ht="35.25" customHeight="1" x14ac:dyDescent="0.25">
      <c r="A143" s="318" t="s">
        <v>286</v>
      </c>
      <c r="B143" s="319" t="s">
        <v>481</v>
      </c>
      <c r="C143" s="319" t="s">
        <v>482</v>
      </c>
      <c r="D143" s="319" t="s">
        <v>305</v>
      </c>
      <c r="E143" s="320" t="s">
        <v>306</v>
      </c>
      <c r="F143" s="321" t="s">
        <v>454</v>
      </c>
    </row>
    <row r="144" spans="1:6" ht="30" customHeight="1" x14ac:dyDescent="0.25">
      <c r="A144" s="318" t="s">
        <v>286</v>
      </c>
      <c r="B144" s="319" t="s">
        <v>455</v>
      </c>
      <c r="C144" s="319" t="s">
        <v>483</v>
      </c>
      <c r="D144" s="319" t="s">
        <v>305</v>
      </c>
      <c r="E144" s="320" t="s">
        <v>378</v>
      </c>
      <c r="F144" s="321" t="s">
        <v>454</v>
      </c>
    </row>
    <row r="145" spans="1:6" ht="42" customHeight="1" x14ac:dyDescent="0.25">
      <c r="A145" s="318" t="s">
        <v>286</v>
      </c>
      <c r="B145" s="319" t="s">
        <v>455</v>
      </c>
      <c r="C145" s="319" t="s">
        <v>484</v>
      </c>
      <c r="D145" s="319" t="s">
        <v>305</v>
      </c>
      <c r="E145" s="320" t="s">
        <v>306</v>
      </c>
      <c r="F145" s="321" t="s">
        <v>454</v>
      </c>
    </row>
    <row r="146" spans="1:6" ht="34.5" customHeight="1" x14ac:dyDescent="0.25">
      <c r="A146" s="318" t="s">
        <v>286</v>
      </c>
      <c r="B146" s="319" t="s">
        <v>455</v>
      </c>
      <c r="C146" s="319" t="s">
        <v>485</v>
      </c>
      <c r="D146" s="319" t="s">
        <v>305</v>
      </c>
      <c r="E146" s="320" t="s">
        <v>306</v>
      </c>
      <c r="F146" s="321" t="s">
        <v>454</v>
      </c>
    </row>
    <row r="147" spans="1:6" ht="27" customHeight="1" x14ac:dyDescent="0.25">
      <c r="A147" s="318" t="s">
        <v>286</v>
      </c>
      <c r="B147" s="319" t="s">
        <v>455</v>
      </c>
      <c r="C147" s="319" t="s">
        <v>486</v>
      </c>
      <c r="D147" s="319" t="s">
        <v>305</v>
      </c>
      <c r="E147" s="320" t="s">
        <v>306</v>
      </c>
      <c r="F147" s="321" t="s">
        <v>454</v>
      </c>
    </row>
    <row r="148" spans="1:6" ht="26.25" customHeight="1" x14ac:dyDescent="0.25">
      <c r="A148" s="318" t="s">
        <v>286</v>
      </c>
      <c r="B148" s="319" t="s">
        <v>455</v>
      </c>
      <c r="C148" s="319" t="s">
        <v>487</v>
      </c>
      <c r="D148" s="319" t="s">
        <v>305</v>
      </c>
      <c r="E148" s="320" t="s">
        <v>306</v>
      </c>
      <c r="F148" s="321" t="s">
        <v>454</v>
      </c>
    </row>
    <row r="149" spans="1:6" ht="36" customHeight="1" x14ac:dyDescent="0.25">
      <c r="A149" s="318" t="s">
        <v>286</v>
      </c>
      <c r="B149" s="319" t="s">
        <v>488</v>
      </c>
      <c r="C149" s="319" t="s">
        <v>489</v>
      </c>
      <c r="D149" s="319" t="s">
        <v>305</v>
      </c>
      <c r="E149" s="320" t="s">
        <v>306</v>
      </c>
      <c r="F149" s="321" t="s">
        <v>454</v>
      </c>
    </row>
    <row r="150" spans="1:6" x14ac:dyDescent="0.25">
      <c r="A150" s="318" t="s">
        <v>286</v>
      </c>
      <c r="B150" s="319" t="s">
        <v>363</v>
      </c>
      <c r="C150" s="319" t="s">
        <v>364</v>
      </c>
      <c r="D150" s="319" t="s">
        <v>305</v>
      </c>
      <c r="E150" s="320" t="s">
        <v>306</v>
      </c>
      <c r="F150" s="321" t="s">
        <v>454</v>
      </c>
    </row>
    <row r="151" spans="1:6" ht="24.75" customHeight="1" x14ac:dyDescent="0.25">
      <c r="A151" s="318" t="s">
        <v>286</v>
      </c>
      <c r="B151" s="319" t="s">
        <v>381</v>
      </c>
      <c r="C151" s="319" t="s">
        <v>382</v>
      </c>
      <c r="D151" s="319" t="s">
        <v>305</v>
      </c>
      <c r="E151" s="320" t="s">
        <v>306</v>
      </c>
      <c r="F151" s="321" t="s">
        <v>454</v>
      </c>
    </row>
    <row r="152" spans="1:6" ht="25.5" customHeight="1" x14ac:dyDescent="0.25">
      <c r="A152" s="318" t="s">
        <v>286</v>
      </c>
      <c r="B152" s="319" t="s">
        <v>381</v>
      </c>
      <c r="C152" s="319" t="s">
        <v>382</v>
      </c>
      <c r="D152" s="319" t="s">
        <v>321</v>
      </c>
      <c r="E152" s="320" t="s">
        <v>306</v>
      </c>
      <c r="F152" s="321" t="s">
        <v>454</v>
      </c>
    </row>
    <row r="153" spans="1:6" ht="27.75" customHeight="1" x14ac:dyDescent="0.25">
      <c r="A153" s="318" t="s">
        <v>286</v>
      </c>
      <c r="B153" s="319" t="s">
        <v>383</v>
      </c>
      <c r="C153" s="319" t="s">
        <v>490</v>
      </c>
      <c r="D153" s="319" t="s">
        <v>305</v>
      </c>
      <c r="E153" s="320" t="s">
        <v>491</v>
      </c>
      <c r="F153" s="321" t="s">
        <v>454</v>
      </c>
    </row>
    <row r="154" spans="1:6" ht="27.75" customHeight="1" x14ac:dyDescent="0.25">
      <c r="A154" s="318" t="s">
        <v>286</v>
      </c>
      <c r="B154" s="319" t="s">
        <v>383</v>
      </c>
      <c r="C154" s="319" t="s">
        <v>384</v>
      </c>
      <c r="D154" s="319" t="s">
        <v>321</v>
      </c>
      <c r="E154" s="320" t="s">
        <v>313</v>
      </c>
      <c r="F154" s="321" t="s">
        <v>454</v>
      </c>
    </row>
    <row r="155" spans="1:6" ht="33" customHeight="1" x14ac:dyDescent="0.25">
      <c r="A155" s="318" t="s">
        <v>286</v>
      </c>
      <c r="B155" s="319" t="s">
        <v>410</v>
      </c>
      <c r="C155" s="319" t="s">
        <v>411</v>
      </c>
      <c r="D155" s="319" t="s">
        <v>305</v>
      </c>
      <c r="E155" s="320" t="s">
        <v>371</v>
      </c>
      <c r="F155" s="321" t="s">
        <v>454</v>
      </c>
    </row>
    <row r="156" spans="1:6" ht="39.75" customHeight="1" x14ac:dyDescent="0.25">
      <c r="A156" s="318" t="s">
        <v>286</v>
      </c>
      <c r="B156" s="319" t="s">
        <v>410</v>
      </c>
      <c r="C156" s="319" t="s">
        <v>412</v>
      </c>
      <c r="D156" s="319" t="s">
        <v>305</v>
      </c>
      <c r="E156" s="320" t="s">
        <v>492</v>
      </c>
      <c r="F156" s="321" t="s">
        <v>454</v>
      </c>
    </row>
    <row r="157" spans="1:6" ht="27" customHeight="1" x14ac:dyDescent="0.25">
      <c r="A157" s="318" t="s">
        <v>286</v>
      </c>
      <c r="B157" s="319" t="s">
        <v>410</v>
      </c>
      <c r="C157" s="319" t="s">
        <v>493</v>
      </c>
      <c r="D157" s="319" t="s">
        <v>305</v>
      </c>
      <c r="E157" s="320" t="s">
        <v>494</v>
      </c>
      <c r="F157" s="321" t="s">
        <v>454</v>
      </c>
    </row>
    <row r="158" spans="1:6" x14ac:dyDescent="0.25">
      <c r="A158" s="318" t="s">
        <v>286</v>
      </c>
      <c r="B158" s="319" t="s">
        <v>431</v>
      </c>
      <c r="C158" s="319" t="s">
        <v>432</v>
      </c>
      <c r="D158" s="319" t="s">
        <v>305</v>
      </c>
      <c r="E158" s="320" t="s">
        <v>306</v>
      </c>
      <c r="F158" s="321" t="s">
        <v>454</v>
      </c>
    </row>
    <row r="159" spans="1:6" x14ac:dyDescent="0.25">
      <c r="A159" s="318" t="s">
        <v>286</v>
      </c>
      <c r="B159" s="319" t="s">
        <v>446</v>
      </c>
      <c r="C159" s="319" t="s">
        <v>447</v>
      </c>
      <c r="D159" s="319" t="s">
        <v>305</v>
      </c>
      <c r="E159" s="320" t="s">
        <v>306</v>
      </c>
      <c r="F159" s="321" t="s">
        <v>454</v>
      </c>
    </row>
    <row r="160" spans="1:6" x14ac:dyDescent="0.25">
      <c r="A160" s="318" t="s">
        <v>286</v>
      </c>
      <c r="B160" s="319" t="s">
        <v>446</v>
      </c>
      <c r="C160" s="319" t="s">
        <v>447</v>
      </c>
      <c r="D160" s="319" t="s">
        <v>321</v>
      </c>
      <c r="E160" s="320" t="s">
        <v>306</v>
      </c>
      <c r="F160" s="321" t="s">
        <v>454</v>
      </c>
    </row>
    <row r="161" spans="1:6" x14ac:dyDescent="0.25">
      <c r="A161" s="318" t="s">
        <v>286</v>
      </c>
      <c r="B161" s="319" t="s">
        <v>448</v>
      </c>
      <c r="C161" s="319" t="s">
        <v>449</v>
      </c>
      <c r="D161" s="319" t="s">
        <v>305</v>
      </c>
      <c r="E161" s="320" t="s">
        <v>306</v>
      </c>
      <c r="F161" s="321" t="s">
        <v>454</v>
      </c>
    </row>
    <row r="162" spans="1:6" x14ac:dyDescent="0.25">
      <c r="A162" s="318" t="s">
        <v>286</v>
      </c>
      <c r="B162" s="319" t="s">
        <v>448</v>
      </c>
      <c r="C162" s="319" t="s">
        <v>449</v>
      </c>
      <c r="D162" s="319" t="s">
        <v>305</v>
      </c>
      <c r="E162" s="320" t="s">
        <v>313</v>
      </c>
      <c r="F162" s="321" t="s">
        <v>454</v>
      </c>
    </row>
    <row r="163" spans="1:6" x14ac:dyDescent="0.25">
      <c r="A163" s="318" t="s">
        <v>286</v>
      </c>
      <c r="B163" s="319" t="s">
        <v>450</v>
      </c>
      <c r="C163" s="319" t="s">
        <v>451</v>
      </c>
      <c r="D163" s="319" t="s">
        <v>305</v>
      </c>
      <c r="E163" s="320" t="s">
        <v>306</v>
      </c>
      <c r="F163" s="321" t="s">
        <v>454</v>
      </c>
    </row>
    <row r="164" spans="1:6" x14ac:dyDescent="0.25">
      <c r="A164" s="318" t="s">
        <v>286</v>
      </c>
      <c r="B164" s="319" t="s">
        <v>450</v>
      </c>
      <c r="C164" s="319" t="s">
        <v>451</v>
      </c>
      <c r="D164" s="319" t="s">
        <v>321</v>
      </c>
      <c r="E164" s="320" t="s">
        <v>306</v>
      </c>
      <c r="F164" s="321" t="s">
        <v>454</v>
      </c>
    </row>
    <row r="165" spans="1:6" x14ac:dyDescent="0.25">
      <c r="A165" s="318" t="s">
        <v>286</v>
      </c>
      <c r="B165" s="319" t="s">
        <v>495</v>
      </c>
      <c r="C165" s="319" t="s">
        <v>496</v>
      </c>
      <c r="D165" s="319" t="s">
        <v>305</v>
      </c>
      <c r="E165" s="320" t="s">
        <v>306</v>
      </c>
      <c r="F165" s="321" t="s">
        <v>454</v>
      </c>
    </row>
    <row r="166" spans="1:6" x14ac:dyDescent="0.25">
      <c r="A166" s="318" t="s">
        <v>286</v>
      </c>
      <c r="B166" s="319" t="s">
        <v>450</v>
      </c>
      <c r="C166" s="319" t="s">
        <v>497</v>
      </c>
      <c r="D166" s="319" t="s">
        <v>321</v>
      </c>
      <c r="E166" s="320" t="s">
        <v>306</v>
      </c>
      <c r="F166" s="321" t="s">
        <v>454</v>
      </c>
    </row>
    <row r="167" spans="1:6" ht="16.5" thickBot="1" x14ac:dyDescent="0.3">
      <c r="A167" s="329" t="s">
        <v>105</v>
      </c>
      <c r="B167" s="330"/>
      <c r="C167" s="330"/>
      <c r="D167" s="330"/>
      <c r="E167" s="330"/>
      <c r="F167" s="330"/>
    </row>
    <row r="168" spans="1:6" ht="32.25" thickBot="1" x14ac:dyDescent="0.3">
      <c r="A168" s="314" t="s">
        <v>52</v>
      </c>
      <c r="B168" s="315" t="s">
        <v>76</v>
      </c>
      <c r="C168" s="315" t="s">
        <v>128</v>
      </c>
      <c r="D168" s="315" t="s">
        <v>124</v>
      </c>
      <c r="E168" s="315" t="s">
        <v>103</v>
      </c>
      <c r="F168" s="316" t="s">
        <v>104</v>
      </c>
    </row>
    <row r="169" spans="1:6" x14ac:dyDescent="0.25">
      <c r="A169" s="331" t="s">
        <v>278</v>
      </c>
      <c r="B169" s="331" t="s">
        <v>498</v>
      </c>
      <c r="C169" s="331" t="s">
        <v>498</v>
      </c>
      <c r="D169" s="331" t="s">
        <v>305</v>
      </c>
      <c r="E169" s="331" t="s">
        <v>306</v>
      </c>
      <c r="F169" s="321" t="s">
        <v>499</v>
      </c>
    </row>
    <row r="170" spans="1:6" x14ac:dyDescent="0.25">
      <c r="A170" s="332" t="s">
        <v>278</v>
      </c>
      <c r="B170" s="332" t="s">
        <v>498</v>
      </c>
      <c r="C170" s="332" t="s">
        <v>498</v>
      </c>
      <c r="D170" s="332" t="s">
        <v>305</v>
      </c>
      <c r="E170" s="332" t="s">
        <v>313</v>
      </c>
      <c r="F170" s="321" t="s">
        <v>499</v>
      </c>
    </row>
    <row r="171" spans="1:6" x14ac:dyDescent="0.25">
      <c r="A171" s="332" t="s">
        <v>278</v>
      </c>
      <c r="B171" s="332" t="s">
        <v>500</v>
      </c>
      <c r="C171" s="332" t="s">
        <v>500</v>
      </c>
      <c r="D171" s="332" t="s">
        <v>305</v>
      </c>
      <c r="E171" s="332" t="s">
        <v>306</v>
      </c>
      <c r="F171" s="321" t="s">
        <v>501</v>
      </c>
    </row>
    <row r="172" spans="1:6" x14ac:dyDescent="0.25">
      <c r="A172" s="333" t="s">
        <v>278</v>
      </c>
      <c r="B172" s="333" t="s">
        <v>500</v>
      </c>
      <c r="C172" s="333" t="s">
        <v>500</v>
      </c>
      <c r="D172" s="333" t="s">
        <v>305</v>
      </c>
      <c r="E172" s="333" t="s">
        <v>313</v>
      </c>
      <c r="F172" s="327" t="s">
        <v>501</v>
      </c>
    </row>
    <row r="173" spans="1:6" ht="16.5" thickBot="1" x14ac:dyDescent="0.3">
      <c r="A173" s="345" t="s">
        <v>51</v>
      </c>
      <c r="B173" s="345"/>
      <c r="C173" s="345"/>
      <c r="D173" s="345"/>
      <c r="E173" s="345"/>
      <c r="F173" s="345"/>
    </row>
    <row r="174" spans="1:6" ht="32.25" thickBot="1" x14ac:dyDescent="0.3">
      <c r="A174" s="80" t="s">
        <v>52</v>
      </c>
      <c r="B174" s="97" t="s">
        <v>76</v>
      </c>
      <c r="C174" s="97" t="s">
        <v>128</v>
      </c>
      <c r="D174" s="97" t="s">
        <v>124</v>
      </c>
      <c r="E174" s="97" t="s">
        <v>103</v>
      </c>
      <c r="F174" s="98" t="s">
        <v>104</v>
      </c>
    </row>
    <row r="175" spans="1:6" x14ac:dyDescent="0.25">
      <c r="A175" s="344" t="s">
        <v>278</v>
      </c>
      <c r="B175" s="346" t="s">
        <v>530</v>
      </c>
      <c r="C175" s="346" t="s">
        <v>530</v>
      </c>
      <c r="D175" s="346" t="s">
        <v>531</v>
      </c>
      <c r="E175" s="346" t="s">
        <v>371</v>
      </c>
      <c r="F175" s="347" t="s">
        <v>532</v>
      </c>
    </row>
    <row r="176" spans="1:6" x14ac:dyDescent="0.25">
      <c r="A176" s="216"/>
      <c r="B176" s="48" t="s">
        <v>533</v>
      </c>
      <c r="C176" s="48" t="s">
        <v>534</v>
      </c>
      <c r="D176" s="48" t="s">
        <v>531</v>
      </c>
      <c r="E176" s="48" t="s">
        <v>371</v>
      </c>
      <c r="F176" s="348" t="s">
        <v>532</v>
      </c>
    </row>
    <row r="177" spans="1:6" x14ac:dyDescent="0.25">
      <c r="A177" s="216"/>
      <c r="B177" s="48" t="s">
        <v>535</v>
      </c>
      <c r="C177" s="48" t="s">
        <v>536</v>
      </c>
      <c r="D177" s="48" t="s">
        <v>531</v>
      </c>
      <c r="E177" s="48" t="s">
        <v>371</v>
      </c>
      <c r="F177" s="348" t="s">
        <v>532</v>
      </c>
    </row>
    <row r="178" spans="1:6" x14ac:dyDescent="0.25">
      <c r="A178" s="216"/>
      <c r="B178" s="48" t="s">
        <v>537</v>
      </c>
      <c r="C178" s="48" t="s">
        <v>538</v>
      </c>
      <c r="D178" s="48" t="s">
        <v>531</v>
      </c>
      <c r="E178" s="48" t="s">
        <v>371</v>
      </c>
      <c r="F178" s="348" t="s">
        <v>532</v>
      </c>
    </row>
    <row r="179" spans="1:6" x14ac:dyDescent="0.25">
      <c r="A179" s="216"/>
      <c r="B179" s="48" t="s">
        <v>539</v>
      </c>
      <c r="C179" s="48" t="s">
        <v>540</v>
      </c>
      <c r="D179" s="48" t="s">
        <v>531</v>
      </c>
      <c r="E179" s="48" t="s">
        <v>371</v>
      </c>
      <c r="F179" s="348" t="s">
        <v>532</v>
      </c>
    </row>
    <row r="180" spans="1:6" x14ac:dyDescent="0.25">
      <c r="A180" s="216"/>
      <c r="B180" s="48" t="s">
        <v>541</v>
      </c>
      <c r="C180" s="48" t="s">
        <v>542</v>
      </c>
      <c r="D180" s="48" t="s">
        <v>531</v>
      </c>
      <c r="E180" s="48" t="s">
        <v>371</v>
      </c>
      <c r="F180" s="348" t="s">
        <v>532</v>
      </c>
    </row>
    <row r="181" spans="1:6" x14ac:dyDescent="0.25">
      <c r="A181" s="216"/>
      <c r="B181" s="48" t="s">
        <v>543</v>
      </c>
      <c r="C181" s="48" t="s">
        <v>544</v>
      </c>
      <c r="D181" s="48" t="s">
        <v>531</v>
      </c>
      <c r="E181" s="48" t="s">
        <v>371</v>
      </c>
      <c r="F181" s="348" t="s">
        <v>532</v>
      </c>
    </row>
    <row r="182" spans="1:6" x14ac:dyDescent="0.25">
      <c r="A182" s="216"/>
      <c r="B182" s="48" t="s">
        <v>545</v>
      </c>
      <c r="C182" s="48" t="s">
        <v>546</v>
      </c>
      <c r="D182" s="48" t="s">
        <v>531</v>
      </c>
      <c r="E182" s="48" t="s">
        <v>371</v>
      </c>
      <c r="F182" s="348" t="s">
        <v>532</v>
      </c>
    </row>
    <row r="183" spans="1:6" x14ac:dyDescent="0.25">
      <c r="A183" s="216"/>
      <c r="B183" s="48" t="s">
        <v>309</v>
      </c>
      <c r="C183" s="48" t="s">
        <v>309</v>
      </c>
      <c r="D183" s="48" t="s">
        <v>531</v>
      </c>
      <c r="E183" s="48" t="s">
        <v>371</v>
      </c>
      <c r="F183" s="348" t="s">
        <v>532</v>
      </c>
    </row>
    <row r="184" spans="1:6" x14ac:dyDescent="0.25">
      <c r="A184" s="216"/>
      <c r="B184" s="48" t="s">
        <v>547</v>
      </c>
      <c r="C184" s="48" t="s">
        <v>548</v>
      </c>
      <c r="D184" s="48" t="s">
        <v>531</v>
      </c>
      <c r="E184" s="48" t="s">
        <v>371</v>
      </c>
      <c r="F184" s="348" t="s">
        <v>532</v>
      </c>
    </row>
    <row r="185" spans="1:6" ht="16.5" thickBot="1" x14ac:dyDescent="0.3">
      <c r="A185" s="349"/>
      <c r="B185" s="350" t="s">
        <v>500</v>
      </c>
      <c r="C185" s="350" t="s">
        <v>500</v>
      </c>
      <c r="D185" s="350" t="s">
        <v>531</v>
      </c>
      <c r="E185" s="350" t="s">
        <v>371</v>
      </c>
      <c r="F185" s="351" t="s">
        <v>532</v>
      </c>
    </row>
    <row r="186" spans="1:6" x14ac:dyDescent="0.25">
      <c r="A186" s="273" t="s">
        <v>280</v>
      </c>
      <c r="B186" s="352" t="s">
        <v>549</v>
      </c>
      <c r="C186" s="352" t="s">
        <v>549</v>
      </c>
      <c r="D186" s="131" t="s">
        <v>531</v>
      </c>
      <c r="E186" s="131" t="s">
        <v>371</v>
      </c>
      <c r="F186" s="353" t="s">
        <v>532</v>
      </c>
    </row>
    <row r="187" spans="1:6" x14ac:dyDescent="0.25">
      <c r="A187" s="216"/>
      <c r="B187" s="354" t="s">
        <v>550</v>
      </c>
      <c r="C187" s="354" t="s">
        <v>550</v>
      </c>
      <c r="D187" s="48" t="s">
        <v>531</v>
      </c>
      <c r="E187" s="48" t="s">
        <v>371</v>
      </c>
      <c r="F187" s="348" t="s">
        <v>532</v>
      </c>
    </row>
    <row r="188" spans="1:6" x14ac:dyDescent="0.25">
      <c r="A188" s="216"/>
      <c r="B188" s="354" t="s">
        <v>551</v>
      </c>
      <c r="C188" s="354" t="s">
        <v>551</v>
      </c>
      <c r="D188" s="48" t="s">
        <v>531</v>
      </c>
      <c r="E188" s="48" t="s">
        <v>371</v>
      </c>
      <c r="F188" s="348" t="s">
        <v>532</v>
      </c>
    </row>
    <row r="189" spans="1:6" x14ac:dyDescent="0.25">
      <c r="A189" s="216"/>
      <c r="B189" s="354" t="s">
        <v>552</v>
      </c>
      <c r="C189" s="354" t="s">
        <v>552</v>
      </c>
      <c r="D189" s="48" t="s">
        <v>531</v>
      </c>
      <c r="E189" s="48" t="s">
        <v>371</v>
      </c>
      <c r="F189" s="348" t="s">
        <v>532</v>
      </c>
    </row>
    <row r="190" spans="1:6" ht="31.5" x14ac:dyDescent="0.25">
      <c r="A190" s="216"/>
      <c r="B190" s="354" t="s">
        <v>553</v>
      </c>
      <c r="C190" s="354" t="s">
        <v>554</v>
      </c>
      <c r="D190" s="48" t="s">
        <v>531</v>
      </c>
      <c r="E190" s="48" t="s">
        <v>371</v>
      </c>
      <c r="F190" s="348" t="s">
        <v>532</v>
      </c>
    </row>
    <row r="191" spans="1:6" ht="31.5" x14ac:dyDescent="0.25">
      <c r="A191" s="216"/>
      <c r="B191" s="354" t="s">
        <v>553</v>
      </c>
      <c r="C191" s="354" t="s">
        <v>555</v>
      </c>
      <c r="D191" s="48" t="s">
        <v>531</v>
      </c>
      <c r="E191" s="48" t="s">
        <v>371</v>
      </c>
      <c r="F191" s="348" t="s">
        <v>532</v>
      </c>
    </row>
    <row r="192" spans="1:6" x14ac:dyDescent="0.25">
      <c r="A192" s="216"/>
      <c r="B192" s="354" t="s">
        <v>556</v>
      </c>
      <c r="C192" s="354" t="s">
        <v>556</v>
      </c>
      <c r="D192" s="48" t="s">
        <v>531</v>
      </c>
      <c r="E192" s="48" t="s">
        <v>371</v>
      </c>
      <c r="F192" s="348" t="s">
        <v>532</v>
      </c>
    </row>
    <row r="193" spans="1:6" x14ac:dyDescent="0.25">
      <c r="A193" s="216"/>
      <c r="B193" s="354" t="s">
        <v>557</v>
      </c>
      <c r="C193" s="354" t="s">
        <v>558</v>
      </c>
      <c r="D193" s="48" t="s">
        <v>531</v>
      </c>
      <c r="E193" s="48" t="s">
        <v>371</v>
      </c>
      <c r="F193" s="348" t="s">
        <v>532</v>
      </c>
    </row>
    <row r="194" spans="1:6" ht="31.5" x14ac:dyDescent="0.25">
      <c r="A194" s="216"/>
      <c r="B194" s="354" t="s">
        <v>559</v>
      </c>
      <c r="C194" s="354" t="s">
        <v>559</v>
      </c>
      <c r="D194" s="48" t="s">
        <v>531</v>
      </c>
      <c r="E194" s="48" t="s">
        <v>371</v>
      </c>
      <c r="F194" s="348" t="s">
        <v>532</v>
      </c>
    </row>
    <row r="195" spans="1:6" x14ac:dyDescent="0.25">
      <c r="A195" s="216"/>
      <c r="B195" s="354" t="s">
        <v>560</v>
      </c>
      <c r="C195" s="354" t="s">
        <v>560</v>
      </c>
      <c r="D195" s="48" t="s">
        <v>531</v>
      </c>
      <c r="E195" s="48" t="s">
        <v>306</v>
      </c>
      <c r="F195" s="348" t="s">
        <v>532</v>
      </c>
    </row>
    <row r="196" spans="1:6" x14ac:dyDescent="0.25">
      <c r="A196" s="216"/>
      <c r="B196" s="354" t="s">
        <v>561</v>
      </c>
      <c r="C196" s="354" t="s">
        <v>561</v>
      </c>
      <c r="D196" s="48" t="s">
        <v>531</v>
      </c>
      <c r="E196" s="48" t="s">
        <v>371</v>
      </c>
      <c r="F196" s="348" t="s">
        <v>532</v>
      </c>
    </row>
    <row r="197" spans="1:6" x14ac:dyDescent="0.25">
      <c r="A197" s="216"/>
      <c r="B197" s="354" t="s">
        <v>562</v>
      </c>
      <c r="C197" s="354" t="s">
        <v>562</v>
      </c>
      <c r="D197" s="48" t="s">
        <v>531</v>
      </c>
      <c r="E197" s="48" t="s">
        <v>371</v>
      </c>
      <c r="F197" s="348" t="s">
        <v>532</v>
      </c>
    </row>
    <row r="198" spans="1:6" x14ac:dyDescent="0.25">
      <c r="A198" s="216"/>
      <c r="B198" s="354" t="s">
        <v>563</v>
      </c>
      <c r="C198" s="354" t="s">
        <v>563</v>
      </c>
      <c r="D198" s="48" t="s">
        <v>531</v>
      </c>
      <c r="E198" s="48" t="s">
        <v>306</v>
      </c>
      <c r="F198" s="348" t="s">
        <v>532</v>
      </c>
    </row>
    <row r="199" spans="1:6" x14ac:dyDescent="0.25">
      <c r="A199" s="216"/>
      <c r="B199" s="354" t="s">
        <v>564</v>
      </c>
      <c r="C199" s="354" t="s">
        <v>564</v>
      </c>
      <c r="D199" s="48" t="s">
        <v>531</v>
      </c>
      <c r="E199" s="48" t="s">
        <v>306</v>
      </c>
      <c r="F199" s="348" t="s">
        <v>532</v>
      </c>
    </row>
    <row r="200" spans="1:6" x14ac:dyDescent="0.25">
      <c r="A200" s="216"/>
      <c r="B200" s="354" t="s">
        <v>565</v>
      </c>
      <c r="C200" s="354" t="s">
        <v>565</v>
      </c>
      <c r="D200" s="48" t="s">
        <v>305</v>
      </c>
      <c r="E200" s="48" t="s">
        <v>306</v>
      </c>
      <c r="F200" s="348" t="s">
        <v>532</v>
      </c>
    </row>
    <row r="201" spans="1:6" x14ac:dyDescent="0.25">
      <c r="A201" s="216"/>
      <c r="B201" s="354" t="s">
        <v>566</v>
      </c>
      <c r="C201" s="354" t="s">
        <v>566</v>
      </c>
      <c r="D201" s="48" t="s">
        <v>531</v>
      </c>
      <c r="E201" s="48" t="s">
        <v>306</v>
      </c>
      <c r="F201" s="348" t="s">
        <v>532</v>
      </c>
    </row>
    <row r="202" spans="1:6" x14ac:dyDescent="0.25">
      <c r="A202" s="216"/>
      <c r="B202" s="354" t="s">
        <v>567</v>
      </c>
      <c r="C202" s="354" t="s">
        <v>567</v>
      </c>
      <c r="D202" s="48" t="s">
        <v>531</v>
      </c>
      <c r="E202" s="48" t="s">
        <v>371</v>
      </c>
      <c r="F202" s="348" t="s">
        <v>532</v>
      </c>
    </row>
    <row r="203" spans="1:6" x14ac:dyDescent="0.25">
      <c r="A203" s="48"/>
      <c r="B203" s="354" t="s">
        <v>568</v>
      </c>
      <c r="C203" s="354" t="s">
        <v>568</v>
      </c>
      <c r="D203" s="48" t="s">
        <v>531</v>
      </c>
      <c r="E203" s="48" t="s">
        <v>371</v>
      </c>
      <c r="F203" s="48" t="s">
        <v>532</v>
      </c>
    </row>
    <row r="204" spans="1:6" x14ac:dyDescent="0.25">
      <c r="A204" s="48"/>
      <c r="B204" s="354" t="s">
        <v>569</v>
      </c>
      <c r="C204" s="354" t="s">
        <v>569</v>
      </c>
      <c r="D204" s="48" t="s">
        <v>531</v>
      </c>
      <c r="E204" s="48" t="s">
        <v>371</v>
      </c>
      <c r="F204" s="48" t="s">
        <v>532</v>
      </c>
    </row>
    <row r="205" spans="1:6" x14ac:dyDescent="0.25">
      <c r="A205" s="48"/>
      <c r="B205" s="354" t="s">
        <v>570</v>
      </c>
      <c r="C205" s="354" t="s">
        <v>570</v>
      </c>
      <c r="D205" s="48" t="s">
        <v>531</v>
      </c>
      <c r="E205" s="48" t="s">
        <v>371</v>
      </c>
      <c r="F205" s="48" t="s">
        <v>532</v>
      </c>
    </row>
    <row r="206" spans="1:6" x14ac:dyDescent="0.25">
      <c r="A206" s="48"/>
      <c r="B206" s="354" t="s">
        <v>571</v>
      </c>
      <c r="C206" s="354" t="s">
        <v>571</v>
      </c>
      <c r="D206" s="48" t="s">
        <v>531</v>
      </c>
      <c r="E206" s="48" t="s">
        <v>371</v>
      </c>
      <c r="F206" s="48" t="s">
        <v>532</v>
      </c>
    </row>
    <row r="207" spans="1:6" ht="32.25" thickBot="1" x14ac:dyDescent="0.3">
      <c r="A207" s="355"/>
      <c r="B207" s="356" t="s">
        <v>572</v>
      </c>
      <c r="C207" s="357" t="s">
        <v>573</v>
      </c>
      <c r="D207" s="355" t="s">
        <v>531</v>
      </c>
      <c r="E207" s="355" t="s">
        <v>371</v>
      </c>
      <c r="F207" s="355" t="s">
        <v>532</v>
      </c>
    </row>
    <row r="208" spans="1:6" x14ac:dyDescent="0.25">
      <c r="A208" s="344" t="s">
        <v>282</v>
      </c>
      <c r="B208" s="358" t="s">
        <v>575</v>
      </c>
      <c r="C208" s="358" t="s">
        <v>575</v>
      </c>
      <c r="D208" s="346" t="s">
        <v>531</v>
      </c>
      <c r="E208" s="359" t="s">
        <v>306</v>
      </c>
      <c r="F208" s="347" t="s">
        <v>532</v>
      </c>
    </row>
    <row r="209" spans="1:6" x14ac:dyDescent="0.25">
      <c r="A209" s="216"/>
      <c r="B209" s="354" t="s">
        <v>576</v>
      </c>
      <c r="C209" s="354" t="s">
        <v>576</v>
      </c>
      <c r="D209" s="48" t="s">
        <v>531</v>
      </c>
      <c r="E209" s="360" t="s">
        <v>306</v>
      </c>
      <c r="F209" s="348" t="s">
        <v>532</v>
      </c>
    </row>
    <row r="210" spans="1:6" x14ac:dyDescent="0.25">
      <c r="A210" s="361"/>
      <c r="B210" s="357" t="s">
        <v>577</v>
      </c>
      <c r="C210" s="357" t="s">
        <v>577</v>
      </c>
      <c r="D210" s="48" t="s">
        <v>531</v>
      </c>
      <c r="E210" s="360" t="s">
        <v>306</v>
      </c>
      <c r="F210" s="348" t="s">
        <v>532</v>
      </c>
    </row>
    <row r="211" spans="1:6" ht="16.5" thickBot="1" x14ac:dyDescent="0.3">
      <c r="A211" s="349"/>
      <c r="B211" s="362" t="s">
        <v>578</v>
      </c>
      <c r="C211" s="362" t="s">
        <v>578</v>
      </c>
      <c r="D211" s="350" t="s">
        <v>531</v>
      </c>
      <c r="E211" s="363" t="s">
        <v>306</v>
      </c>
      <c r="F211" s="351" t="s">
        <v>532</v>
      </c>
    </row>
    <row r="212" spans="1:6" ht="16.5" thickBot="1" x14ac:dyDescent="0.3">
      <c r="A212" s="127" t="s">
        <v>284</v>
      </c>
      <c r="B212" s="364" t="s">
        <v>579</v>
      </c>
      <c r="C212" s="132" t="s">
        <v>580</v>
      </c>
      <c r="D212" s="132" t="s">
        <v>531</v>
      </c>
      <c r="E212" s="365" t="s">
        <v>306</v>
      </c>
      <c r="F212" s="128" t="s">
        <v>532</v>
      </c>
    </row>
    <row r="213" spans="1:6" x14ac:dyDescent="0.25">
      <c r="A213" s="273" t="s">
        <v>286</v>
      </c>
      <c r="B213" s="352" t="s">
        <v>581</v>
      </c>
      <c r="C213" s="352" t="s">
        <v>581</v>
      </c>
      <c r="D213" s="131" t="s">
        <v>531</v>
      </c>
      <c r="E213" s="366" t="s">
        <v>306</v>
      </c>
      <c r="F213" s="353" t="s">
        <v>532</v>
      </c>
    </row>
    <row r="214" spans="1:6" x14ac:dyDescent="0.25">
      <c r="A214" s="216"/>
      <c r="B214" s="354" t="s">
        <v>582</v>
      </c>
      <c r="C214" s="354" t="s">
        <v>582</v>
      </c>
      <c r="D214" s="48" t="s">
        <v>531</v>
      </c>
      <c r="E214" s="360" t="s">
        <v>371</v>
      </c>
      <c r="F214" s="348" t="s">
        <v>532</v>
      </c>
    </row>
    <row r="215" spans="1:6" x14ac:dyDescent="0.25">
      <c r="A215" s="216"/>
      <c r="B215" s="354" t="s">
        <v>583</v>
      </c>
      <c r="C215" s="354" t="s">
        <v>490</v>
      </c>
      <c r="D215" s="48" t="s">
        <v>531</v>
      </c>
      <c r="E215" s="360" t="s">
        <v>313</v>
      </c>
      <c r="F215" s="348" t="s">
        <v>532</v>
      </c>
    </row>
    <row r="216" spans="1:6" x14ac:dyDescent="0.25">
      <c r="A216" s="216"/>
      <c r="B216" s="354" t="s">
        <v>584</v>
      </c>
      <c r="C216" s="354" t="s">
        <v>584</v>
      </c>
      <c r="D216" s="48" t="s">
        <v>531</v>
      </c>
      <c r="E216" s="360" t="s">
        <v>306</v>
      </c>
      <c r="F216" s="348" t="s">
        <v>532</v>
      </c>
    </row>
    <row r="217" spans="1:6" x14ac:dyDescent="0.25">
      <c r="A217" s="216"/>
      <c r="B217" s="354" t="s">
        <v>447</v>
      </c>
      <c r="C217" s="354" t="s">
        <v>447</v>
      </c>
      <c r="D217" s="48" t="s">
        <v>531</v>
      </c>
      <c r="E217" s="360" t="s">
        <v>306</v>
      </c>
      <c r="F217" s="348" t="s">
        <v>532</v>
      </c>
    </row>
    <row r="218" spans="1:6" x14ac:dyDescent="0.25">
      <c r="A218" s="216"/>
      <c r="B218" s="354" t="s">
        <v>585</v>
      </c>
      <c r="C218" s="354" t="s">
        <v>451</v>
      </c>
      <c r="D218" s="48" t="s">
        <v>531</v>
      </c>
      <c r="E218" s="360" t="s">
        <v>306</v>
      </c>
      <c r="F218" s="348" t="s">
        <v>532</v>
      </c>
    </row>
    <row r="219" spans="1:6" ht="32.25" thickBot="1" x14ac:dyDescent="0.3">
      <c r="A219" s="349"/>
      <c r="B219" s="362" t="s">
        <v>586</v>
      </c>
      <c r="C219" s="362" t="s">
        <v>586</v>
      </c>
      <c r="D219" s="350" t="s">
        <v>531</v>
      </c>
      <c r="E219" s="363" t="s">
        <v>371</v>
      </c>
      <c r="F219" s="351" t="s">
        <v>532</v>
      </c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  <rowBreaks count="1" manualBreakCount="1">
    <brk id="19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view="pageBreakPreview" zoomScaleNormal="130" zoomScaleSheetLayoutView="100" workbookViewId="0">
      <selection activeCell="A14" sqref="A14"/>
    </sheetView>
  </sheetViews>
  <sheetFormatPr defaultRowHeight="15.75" x14ac:dyDescent="0.25"/>
  <cols>
    <col min="1" max="1" width="19.375" customWidth="1"/>
    <col min="2" max="2" width="15.125" customWidth="1"/>
    <col min="3" max="3" width="19.875" customWidth="1"/>
    <col min="4" max="5" width="9.125" customWidth="1"/>
    <col min="6" max="6" width="9.5" customWidth="1"/>
    <col min="7" max="7" width="12" customWidth="1"/>
    <col min="8" max="8" width="12.875" customWidth="1"/>
    <col min="9" max="9" width="10.875" customWidth="1"/>
  </cols>
  <sheetData>
    <row r="1" spans="1:9" ht="45" customHeight="1" x14ac:dyDescent="0.3">
      <c r="A1" s="523" t="s">
        <v>271</v>
      </c>
      <c r="B1" s="523"/>
      <c r="C1" s="523"/>
      <c r="D1" s="523"/>
      <c r="E1" s="523"/>
      <c r="F1" s="523"/>
      <c r="G1" s="523"/>
      <c r="H1" s="523"/>
      <c r="I1" s="41"/>
    </row>
    <row r="2" spans="1:9" ht="29.25" customHeight="1" thickBot="1" x14ac:dyDescent="0.35">
      <c r="A2" s="61" t="s">
        <v>106</v>
      </c>
      <c r="B2" s="24"/>
      <c r="C2" s="24"/>
      <c r="D2" s="24"/>
      <c r="E2" s="39"/>
      <c r="F2" s="24"/>
      <c r="G2" s="24"/>
      <c r="H2" s="24"/>
      <c r="I2" s="24"/>
    </row>
    <row r="3" spans="1:9" ht="32.25" thickBot="1" x14ac:dyDescent="0.3">
      <c r="A3" s="80" t="s">
        <v>52</v>
      </c>
      <c r="B3" s="97" t="s">
        <v>48</v>
      </c>
      <c r="C3" s="97" t="s">
        <v>76</v>
      </c>
      <c r="D3" s="97" t="s">
        <v>128</v>
      </c>
      <c r="E3" s="97" t="s">
        <v>124</v>
      </c>
      <c r="F3" s="97" t="s">
        <v>103</v>
      </c>
      <c r="G3" s="97" t="s">
        <v>104</v>
      </c>
      <c r="H3" s="98" t="s">
        <v>107</v>
      </c>
      <c r="I3" s="37"/>
    </row>
    <row r="4" spans="1:9" x14ac:dyDescent="0.25">
      <c r="A4" s="60">
        <v>0</v>
      </c>
      <c r="B4" s="60"/>
      <c r="C4" s="60"/>
      <c r="D4" s="60"/>
      <c r="E4" s="60"/>
      <c r="F4" s="60"/>
      <c r="G4" s="60"/>
      <c r="H4" s="60"/>
      <c r="I4" s="37"/>
    </row>
    <row r="5" spans="1:9" x14ac:dyDescent="0.25">
      <c r="A5" s="60"/>
      <c r="B5" s="60"/>
      <c r="C5" s="60"/>
      <c r="D5" s="60"/>
      <c r="E5" s="60"/>
      <c r="F5" s="60"/>
      <c r="G5" s="60"/>
      <c r="H5" s="60"/>
      <c r="I5" s="37"/>
    </row>
    <row r="6" spans="1:9" x14ac:dyDescent="0.25">
      <c r="A6" s="60"/>
      <c r="B6" s="60"/>
      <c r="C6" s="60"/>
      <c r="D6" s="60"/>
      <c r="E6" s="60"/>
      <c r="F6" s="60"/>
      <c r="G6" s="60"/>
      <c r="H6" s="60"/>
      <c r="I6" s="37"/>
    </row>
    <row r="7" spans="1:9" x14ac:dyDescent="0.25">
      <c r="A7" s="60"/>
      <c r="B7" s="60"/>
      <c r="C7" s="60"/>
      <c r="D7" s="60"/>
      <c r="E7" s="60"/>
      <c r="F7" s="60"/>
      <c r="G7" s="60"/>
      <c r="H7" s="60"/>
      <c r="I7" s="37"/>
    </row>
    <row r="8" spans="1:9" x14ac:dyDescent="0.25">
      <c r="A8" s="43"/>
      <c r="B8" s="43"/>
      <c r="C8" s="43"/>
      <c r="D8" s="43"/>
      <c r="E8" s="43"/>
      <c r="F8" s="43"/>
      <c r="G8" s="43"/>
      <c r="H8" s="43"/>
      <c r="I8" s="37"/>
    </row>
    <row r="9" spans="1:9" x14ac:dyDescent="0.25">
      <c r="A9" s="2"/>
      <c r="B9" s="2"/>
      <c r="C9" s="2"/>
      <c r="D9" s="15"/>
      <c r="E9" s="15"/>
      <c r="F9" s="15"/>
      <c r="G9" s="2"/>
      <c r="H9" s="2"/>
      <c r="I9" s="7"/>
    </row>
    <row r="10" spans="1:9" x14ac:dyDescent="0.25">
      <c r="I10" s="7"/>
    </row>
    <row r="11" spans="1:9" x14ac:dyDescent="0.25">
      <c r="I11" s="7"/>
    </row>
    <row r="12" spans="1:9" ht="24.75" customHeight="1" thickBot="1" x14ac:dyDescent="0.3">
      <c r="A12" s="120" t="s">
        <v>144</v>
      </c>
      <c r="I12" s="7"/>
    </row>
    <row r="13" spans="1:9" ht="63.75" thickBot="1" x14ac:dyDescent="0.3">
      <c r="A13" s="80" t="s">
        <v>52</v>
      </c>
      <c r="B13" s="97" t="s">
        <v>48</v>
      </c>
      <c r="C13" s="97" t="s">
        <v>76</v>
      </c>
      <c r="D13" s="97" t="s">
        <v>128</v>
      </c>
      <c r="E13" s="97" t="s">
        <v>124</v>
      </c>
      <c r="F13" s="97" t="s">
        <v>103</v>
      </c>
      <c r="G13" s="97" t="s">
        <v>104</v>
      </c>
      <c r="H13" s="98" t="s">
        <v>143</v>
      </c>
      <c r="I13" s="30"/>
    </row>
    <row r="14" spans="1:9" x14ac:dyDescent="0.25">
      <c r="A14" s="60">
        <v>0</v>
      </c>
      <c r="B14" s="60"/>
      <c r="C14" s="60"/>
      <c r="D14" s="60"/>
      <c r="E14" s="60"/>
      <c r="F14" s="60"/>
      <c r="G14" s="60"/>
      <c r="H14" s="60"/>
      <c r="I14" s="30"/>
    </row>
    <row r="15" spans="1:9" x14ac:dyDescent="0.25">
      <c r="A15" s="43"/>
      <c r="B15" s="43"/>
      <c r="C15" s="43"/>
      <c r="D15" s="43"/>
      <c r="E15" s="43"/>
      <c r="F15" s="43"/>
      <c r="G15" s="43"/>
      <c r="H15" s="43"/>
      <c r="I15" s="30"/>
    </row>
    <row r="16" spans="1:9" x14ac:dyDescent="0.25">
      <c r="A16" s="43"/>
      <c r="B16" s="43"/>
      <c r="C16" s="43"/>
      <c r="D16" s="43"/>
      <c r="E16" s="43"/>
      <c r="F16" s="43"/>
      <c r="G16" s="43"/>
      <c r="H16" s="43"/>
      <c r="I16" s="30"/>
    </row>
    <row r="17" spans="1:9" x14ac:dyDescent="0.25">
      <c r="A17" s="43"/>
      <c r="B17" s="43"/>
      <c r="C17" s="43"/>
      <c r="D17" s="43"/>
      <c r="E17" s="43"/>
      <c r="F17" s="43"/>
      <c r="G17" s="43"/>
      <c r="H17" s="43"/>
      <c r="I17" s="30"/>
    </row>
    <row r="18" spans="1:9" x14ac:dyDescent="0.25">
      <c r="A18" s="43"/>
      <c r="B18" s="43"/>
      <c r="C18" s="43"/>
      <c r="D18" s="43"/>
      <c r="E18" s="43"/>
      <c r="F18" s="43"/>
      <c r="G18" s="43"/>
      <c r="H18" s="43"/>
      <c r="I18" s="30"/>
    </row>
    <row r="19" spans="1:9" x14ac:dyDescent="0.25">
      <c r="A19" s="2"/>
      <c r="B19" s="2"/>
      <c r="C19" s="2"/>
      <c r="D19" s="15"/>
      <c r="E19" s="15"/>
      <c r="F19" s="15"/>
      <c r="G19" s="2"/>
      <c r="H19" s="2"/>
      <c r="I19" s="7"/>
    </row>
    <row r="20" spans="1:9" x14ac:dyDescent="0.25">
      <c r="H20" s="17"/>
      <c r="I20" s="7"/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view="pageBreakPreview" topLeftCell="A4" zoomScaleNormal="100" zoomScaleSheetLayoutView="100" workbookViewId="0">
      <selection activeCell="D22" sqref="D22"/>
    </sheetView>
  </sheetViews>
  <sheetFormatPr defaultRowHeight="15.75" x14ac:dyDescent="0.25"/>
  <cols>
    <col min="1" max="1" width="31.5" customWidth="1"/>
    <col min="2" max="2" width="48.125" customWidth="1"/>
  </cols>
  <sheetData>
    <row r="1" spans="1:2" ht="50.25" customHeight="1" thickBot="1" x14ac:dyDescent="0.3">
      <c r="A1" s="548" t="s">
        <v>272</v>
      </c>
      <c r="B1" s="548"/>
    </row>
    <row r="2" spans="1:2" s="1" customFormat="1" ht="16.5" thickBot="1" x14ac:dyDescent="0.3">
      <c r="A2" s="127" t="s">
        <v>52</v>
      </c>
      <c r="B2" s="128" t="s">
        <v>108</v>
      </c>
    </row>
    <row r="3" spans="1:2" x14ac:dyDescent="0.25">
      <c r="A3" s="79" t="s">
        <v>587</v>
      </c>
      <c r="B3" s="367" t="s">
        <v>588</v>
      </c>
    </row>
    <row r="4" spans="1:2" x14ac:dyDescent="0.25">
      <c r="A4" s="2"/>
      <c r="B4" s="368" t="s">
        <v>589</v>
      </c>
    </row>
    <row r="5" spans="1:2" x14ac:dyDescent="0.25">
      <c r="A5" s="2"/>
      <c r="B5" s="368" t="s">
        <v>590</v>
      </c>
    </row>
    <row r="6" spans="1:2" x14ac:dyDescent="0.25">
      <c r="A6" s="2"/>
      <c r="B6" s="309" t="s">
        <v>533</v>
      </c>
    </row>
    <row r="7" spans="1:2" x14ac:dyDescent="0.25">
      <c r="A7" s="2"/>
      <c r="B7" s="369" t="s">
        <v>591</v>
      </c>
    </row>
    <row r="8" spans="1:2" x14ac:dyDescent="0.25">
      <c r="A8" s="2"/>
      <c r="B8" s="370" t="s">
        <v>592</v>
      </c>
    </row>
    <row r="9" spans="1:2" x14ac:dyDescent="0.25">
      <c r="A9" s="2"/>
      <c r="B9" s="309" t="s">
        <v>543</v>
      </c>
    </row>
    <row r="10" spans="1:2" x14ac:dyDescent="0.25">
      <c r="A10" s="2"/>
      <c r="B10" s="368" t="s">
        <v>593</v>
      </c>
    </row>
    <row r="11" spans="1:2" ht="16.5" thickBot="1" x14ac:dyDescent="0.3">
      <c r="A11" s="2"/>
      <c r="B11" s="371" t="s">
        <v>594</v>
      </c>
    </row>
    <row r="12" spans="1:2" x14ac:dyDescent="0.25">
      <c r="A12" s="2" t="s">
        <v>595</v>
      </c>
      <c r="B12" s="367" t="s">
        <v>596</v>
      </c>
    </row>
    <row r="13" spans="1:2" x14ac:dyDescent="0.25">
      <c r="A13" s="2"/>
      <c r="B13" s="368" t="s">
        <v>553</v>
      </c>
    </row>
    <row r="14" spans="1:2" x14ac:dyDescent="0.25">
      <c r="A14" s="2"/>
      <c r="B14" s="368" t="s">
        <v>556</v>
      </c>
    </row>
    <row r="15" spans="1:2" x14ac:dyDescent="0.25">
      <c r="A15" s="2"/>
      <c r="B15" s="368" t="s">
        <v>552</v>
      </c>
    </row>
    <row r="16" spans="1:2" x14ac:dyDescent="0.25">
      <c r="A16" s="2"/>
      <c r="B16" s="368" t="s">
        <v>561</v>
      </c>
    </row>
    <row r="17" spans="1:2" x14ac:dyDescent="0.25">
      <c r="A17" s="2"/>
      <c r="B17" s="368" t="s">
        <v>564</v>
      </c>
    </row>
    <row r="18" spans="1:2" x14ac:dyDescent="0.25">
      <c r="A18" s="2"/>
      <c r="B18" s="368" t="s">
        <v>560</v>
      </c>
    </row>
    <row r="19" spans="1:2" x14ac:dyDescent="0.25">
      <c r="A19" s="2"/>
      <c r="B19" s="368" t="s">
        <v>562</v>
      </c>
    </row>
    <row r="20" spans="1:2" x14ac:dyDescent="0.25">
      <c r="A20" s="2"/>
      <c r="B20" s="368" t="s">
        <v>597</v>
      </c>
    </row>
    <row r="21" spans="1:2" x14ac:dyDescent="0.25">
      <c r="A21" s="2"/>
      <c r="B21" s="368" t="s">
        <v>567</v>
      </c>
    </row>
    <row r="22" spans="1:2" x14ac:dyDescent="0.25">
      <c r="A22" s="2"/>
      <c r="B22" s="368" t="s">
        <v>565</v>
      </c>
    </row>
    <row r="23" spans="1:2" x14ac:dyDescent="0.25">
      <c r="A23" s="2"/>
      <c r="B23" s="368" t="s">
        <v>566</v>
      </c>
    </row>
    <row r="24" spans="1:2" x14ac:dyDescent="0.25">
      <c r="A24" s="2"/>
      <c r="B24" s="368" t="s">
        <v>598</v>
      </c>
    </row>
    <row r="25" spans="1:2" x14ac:dyDescent="0.25">
      <c r="A25" s="2"/>
      <c r="B25" s="368" t="s">
        <v>550</v>
      </c>
    </row>
    <row r="26" spans="1:2" ht="16.5" thickBot="1" x14ac:dyDescent="0.3">
      <c r="A26" s="2"/>
      <c r="B26" s="372" t="s">
        <v>569</v>
      </c>
    </row>
    <row r="27" spans="1:2" x14ac:dyDescent="0.25">
      <c r="A27" s="2" t="s">
        <v>599</v>
      </c>
      <c r="B27" s="373" t="s">
        <v>600</v>
      </c>
    </row>
    <row r="28" spans="1:2" x14ac:dyDescent="0.25">
      <c r="A28" s="2"/>
      <c r="B28" s="370" t="s">
        <v>601</v>
      </c>
    </row>
    <row r="29" spans="1:2" ht="16.5" thickBot="1" x14ac:dyDescent="0.3">
      <c r="A29" s="2"/>
      <c r="B29" s="374" t="s">
        <v>602</v>
      </c>
    </row>
    <row r="30" spans="1:2" x14ac:dyDescent="0.25">
      <c r="A30" s="2" t="s">
        <v>603</v>
      </c>
      <c r="B30" s="375" t="s">
        <v>604</v>
      </c>
    </row>
    <row r="31" spans="1:2" x14ac:dyDescent="0.25">
      <c r="A31" s="2"/>
      <c r="B31" s="370" t="s">
        <v>605</v>
      </c>
    </row>
    <row r="32" spans="1:2" x14ac:dyDescent="0.25">
      <c r="A32" s="2"/>
      <c r="B32" s="370" t="s">
        <v>606</v>
      </c>
    </row>
    <row r="33" spans="1:2" x14ac:dyDescent="0.25">
      <c r="A33" s="2"/>
      <c r="B33" s="370" t="s">
        <v>607</v>
      </c>
    </row>
    <row r="34" spans="1:2" x14ac:dyDescent="0.25">
      <c r="A34" s="2"/>
      <c r="B34" s="370" t="s">
        <v>608</v>
      </c>
    </row>
    <row r="35" spans="1:2" x14ac:dyDescent="0.25">
      <c r="A35" s="2"/>
      <c r="B35" s="370" t="s">
        <v>609</v>
      </c>
    </row>
    <row r="36" spans="1:2" ht="16.5" thickBot="1" x14ac:dyDescent="0.3">
      <c r="A36" s="2"/>
      <c r="B36" s="374" t="s">
        <v>497</v>
      </c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view="pageBreakPreview" zoomScaleNormal="100" zoomScaleSheetLayoutView="100" workbookViewId="0">
      <selection sqref="A1:C1"/>
    </sheetView>
  </sheetViews>
  <sheetFormatPr defaultRowHeight="15.75" x14ac:dyDescent="0.25"/>
  <cols>
    <col min="1" max="1" width="25.375" customWidth="1"/>
    <col min="2" max="2" width="26.375" customWidth="1"/>
    <col min="3" max="3" width="34.75" customWidth="1"/>
    <col min="4" max="4" width="30.75" customWidth="1"/>
  </cols>
  <sheetData>
    <row r="1" spans="1:3" ht="78.75" customHeight="1" x14ac:dyDescent="0.25">
      <c r="A1" s="548" t="s">
        <v>273</v>
      </c>
      <c r="B1" s="548"/>
      <c r="C1" s="548"/>
    </row>
    <row r="2" spans="1:3" ht="24" customHeight="1" thickBot="1" x14ac:dyDescent="0.3">
      <c r="A2" s="129" t="s">
        <v>106</v>
      </c>
      <c r="B2" s="42"/>
      <c r="C2" s="42"/>
    </row>
    <row r="3" spans="1:3" ht="16.5" thickBot="1" x14ac:dyDescent="0.3">
      <c r="A3" s="130" t="s">
        <v>52</v>
      </c>
      <c r="B3" s="95" t="s">
        <v>108</v>
      </c>
      <c r="C3" s="96" t="s">
        <v>107</v>
      </c>
    </row>
    <row r="4" spans="1:3" x14ac:dyDescent="0.25">
      <c r="A4" s="79"/>
      <c r="B4" s="79"/>
      <c r="C4" s="79"/>
    </row>
    <row r="5" spans="1:3" x14ac:dyDescent="0.25">
      <c r="A5" s="79"/>
      <c r="B5" s="79"/>
      <c r="C5" s="79"/>
    </row>
    <row r="6" spans="1:3" x14ac:dyDescent="0.25">
      <c r="A6" s="79"/>
      <c r="B6" s="79"/>
      <c r="C6" s="79"/>
    </row>
    <row r="7" spans="1:3" x14ac:dyDescent="0.25">
      <c r="A7" s="2"/>
      <c r="B7" s="2"/>
      <c r="C7" s="2"/>
    </row>
    <row r="8" spans="1:3" x14ac:dyDescent="0.25">
      <c r="A8" s="2"/>
      <c r="B8" s="2"/>
      <c r="C8" s="2"/>
    </row>
    <row r="9" spans="1:3" x14ac:dyDescent="0.25">
      <c r="A9" s="2"/>
      <c r="B9" s="2"/>
      <c r="C9" s="2"/>
    </row>
    <row r="10" spans="1:3" x14ac:dyDescent="0.25">
      <c r="C10" s="17"/>
    </row>
    <row r="11" spans="1:3" ht="16.5" thickBot="1" x14ac:dyDescent="0.3">
      <c r="A11" s="120" t="s">
        <v>144</v>
      </c>
    </row>
    <row r="12" spans="1:3" ht="16.5" thickBot="1" x14ac:dyDescent="0.3">
      <c r="A12" s="130" t="s">
        <v>52</v>
      </c>
      <c r="B12" s="95" t="s">
        <v>108</v>
      </c>
      <c r="C12" s="96" t="s">
        <v>129</v>
      </c>
    </row>
    <row r="13" spans="1:3" x14ac:dyDescent="0.25">
      <c r="A13" s="79"/>
      <c r="B13" s="79"/>
      <c r="C13" s="79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3" x14ac:dyDescent="0.25">
      <c r="A17" s="2"/>
      <c r="B17" s="2"/>
      <c r="C17" s="2"/>
    </row>
    <row r="18" spans="1:3" x14ac:dyDescent="0.25">
      <c r="C18" s="17"/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4"/>
  <sheetViews>
    <sheetView view="pageBreakPreview" topLeftCell="A222" zoomScaleNormal="100" zoomScaleSheetLayoutView="100" workbookViewId="0">
      <selection activeCell="G222" sqref="G222"/>
    </sheetView>
  </sheetViews>
  <sheetFormatPr defaultRowHeight="15.75" x14ac:dyDescent="0.25"/>
  <cols>
    <col min="1" max="1" width="3.75" customWidth="1"/>
    <col min="2" max="2" width="6.625" customWidth="1"/>
    <col min="3" max="3" width="12.75" customWidth="1"/>
    <col min="4" max="4" width="6" customWidth="1"/>
    <col min="5" max="5" width="5.25" customWidth="1"/>
    <col min="6" max="6" width="12.125" customWidth="1"/>
    <col min="7" max="7" width="14.75" customWidth="1"/>
    <col min="8" max="8" width="11.625" customWidth="1"/>
    <col min="9" max="9" width="10.125" customWidth="1"/>
    <col min="10" max="10" width="11.25" customWidth="1"/>
    <col min="11" max="11" width="14.75" customWidth="1"/>
    <col min="12" max="12" width="10.5" customWidth="1"/>
  </cols>
  <sheetData>
    <row r="1" spans="1:12" ht="21" customHeight="1" thickBot="1" x14ac:dyDescent="0.35">
      <c r="A1" s="586" t="s">
        <v>274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</row>
    <row r="2" spans="1:12" ht="138" customHeight="1" thickBot="1" x14ac:dyDescent="0.3">
      <c r="A2" s="153" t="s">
        <v>130</v>
      </c>
      <c r="B2" s="154" t="s">
        <v>52</v>
      </c>
      <c r="C2" s="154" t="s">
        <v>176</v>
      </c>
      <c r="D2" s="154" t="s">
        <v>179</v>
      </c>
      <c r="E2" s="154" t="s">
        <v>178</v>
      </c>
      <c r="F2" s="154" t="s">
        <v>131</v>
      </c>
      <c r="G2" s="154" t="s">
        <v>132</v>
      </c>
      <c r="H2" s="154" t="s">
        <v>118</v>
      </c>
      <c r="I2" s="154" t="s">
        <v>133</v>
      </c>
      <c r="J2" s="154" t="s">
        <v>134</v>
      </c>
      <c r="K2" s="154" t="s">
        <v>135</v>
      </c>
      <c r="L2" s="155" t="s">
        <v>136</v>
      </c>
    </row>
    <row r="3" spans="1:12" ht="128.25" x14ac:dyDescent="0.25">
      <c r="A3" s="343">
        <v>1</v>
      </c>
      <c r="B3" s="343" t="s">
        <v>610</v>
      </c>
      <c r="C3" s="343" t="s">
        <v>611</v>
      </c>
      <c r="D3" s="343" t="s">
        <v>612</v>
      </c>
      <c r="E3" s="343" t="s">
        <v>613</v>
      </c>
      <c r="F3" s="376" t="s">
        <v>614</v>
      </c>
      <c r="G3" s="377" t="s">
        <v>615</v>
      </c>
      <c r="H3" s="377" t="s">
        <v>616</v>
      </c>
      <c r="I3" s="378" t="s">
        <v>617</v>
      </c>
      <c r="J3" s="379">
        <v>750</v>
      </c>
      <c r="K3" s="343"/>
      <c r="L3" s="343"/>
    </row>
    <row r="4" spans="1:12" ht="26.25" x14ac:dyDescent="0.25">
      <c r="A4" s="341">
        <v>2</v>
      </c>
      <c r="B4" s="343" t="s">
        <v>278</v>
      </c>
      <c r="C4" s="343" t="s">
        <v>611</v>
      </c>
      <c r="D4" s="343" t="s">
        <v>612</v>
      </c>
      <c r="E4" s="343" t="s">
        <v>613</v>
      </c>
      <c r="F4" s="376" t="s">
        <v>618</v>
      </c>
      <c r="G4" s="377" t="s">
        <v>619</v>
      </c>
      <c r="H4" s="377" t="s">
        <v>620</v>
      </c>
      <c r="I4" s="378" t="s">
        <v>617</v>
      </c>
      <c r="J4" s="379">
        <v>38365</v>
      </c>
      <c r="K4" s="343"/>
      <c r="L4" s="343"/>
    </row>
    <row r="5" spans="1:12" ht="77.25" x14ac:dyDescent="0.25">
      <c r="A5" s="343">
        <v>3</v>
      </c>
      <c r="B5" s="343" t="s">
        <v>278</v>
      </c>
      <c r="C5" s="343" t="s">
        <v>611</v>
      </c>
      <c r="D5" s="343" t="s">
        <v>612</v>
      </c>
      <c r="E5" s="343" t="s">
        <v>613</v>
      </c>
      <c r="F5" s="376" t="s">
        <v>621</v>
      </c>
      <c r="G5" s="377" t="s">
        <v>622</v>
      </c>
      <c r="H5" s="377" t="s">
        <v>623</v>
      </c>
      <c r="I5" s="378" t="s">
        <v>624</v>
      </c>
      <c r="J5" s="379">
        <v>49378</v>
      </c>
      <c r="K5" s="343"/>
      <c r="L5" s="343"/>
    </row>
    <row r="6" spans="1:12" ht="128.25" x14ac:dyDescent="0.25">
      <c r="A6" s="341">
        <v>4</v>
      </c>
      <c r="B6" s="343" t="s">
        <v>278</v>
      </c>
      <c r="C6" s="343" t="s">
        <v>611</v>
      </c>
      <c r="D6" s="343" t="s">
        <v>612</v>
      </c>
      <c r="E6" s="343" t="s">
        <v>613</v>
      </c>
      <c r="F6" s="376" t="s">
        <v>625</v>
      </c>
      <c r="G6" s="377" t="s">
        <v>626</v>
      </c>
      <c r="H6" s="377" t="s">
        <v>627</v>
      </c>
      <c r="I6" s="378" t="s">
        <v>617</v>
      </c>
      <c r="J6" s="379">
        <v>18592</v>
      </c>
      <c r="K6" s="343"/>
      <c r="L6" s="343"/>
    </row>
    <row r="7" spans="1:12" ht="64.5" x14ac:dyDescent="0.25">
      <c r="A7" s="343">
        <v>5</v>
      </c>
      <c r="B7" s="343" t="s">
        <v>278</v>
      </c>
      <c r="C7" s="343" t="s">
        <v>611</v>
      </c>
      <c r="D7" s="343" t="s">
        <v>612</v>
      </c>
      <c r="E7" s="343" t="s">
        <v>613</v>
      </c>
      <c r="F7" s="376" t="s">
        <v>628</v>
      </c>
      <c r="G7" s="377" t="s">
        <v>626</v>
      </c>
      <c r="H7" s="377" t="s">
        <v>629</v>
      </c>
      <c r="I7" s="378" t="s">
        <v>630</v>
      </c>
      <c r="J7" s="379">
        <v>5650</v>
      </c>
      <c r="K7" s="343"/>
      <c r="L7" s="343"/>
    </row>
    <row r="8" spans="1:12" ht="128.25" x14ac:dyDescent="0.25">
      <c r="A8" s="341">
        <v>6</v>
      </c>
      <c r="B8" s="343" t="s">
        <v>278</v>
      </c>
      <c r="C8" s="343" t="s">
        <v>611</v>
      </c>
      <c r="D8" s="343" t="s">
        <v>612</v>
      </c>
      <c r="E8" s="343" t="s">
        <v>613</v>
      </c>
      <c r="F8" s="376" t="s">
        <v>631</v>
      </c>
      <c r="G8" s="377" t="s">
        <v>632</v>
      </c>
      <c r="H8" s="377" t="s">
        <v>633</v>
      </c>
      <c r="I8" s="378" t="s">
        <v>630</v>
      </c>
      <c r="J8" s="379">
        <v>29180</v>
      </c>
      <c r="K8" s="343"/>
      <c r="L8" s="343"/>
    </row>
    <row r="9" spans="1:12" ht="128.25" x14ac:dyDescent="0.25">
      <c r="A9" s="343">
        <v>7</v>
      </c>
      <c r="B9" s="343" t="s">
        <v>278</v>
      </c>
      <c r="C9" s="343" t="s">
        <v>611</v>
      </c>
      <c r="D9" s="343" t="s">
        <v>612</v>
      </c>
      <c r="E9" s="343" t="s">
        <v>613</v>
      </c>
      <c r="F9" s="376" t="s">
        <v>634</v>
      </c>
      <c r="G9" s="377" t="s">
        <v>635</v>
      </c>
      <c r="H9" s="377" t="s">
        <v>636</v>
      </c>
      <c r="I9" s="378" t="s">
        <v>637</v>
      </c>
      <c r="J9" s="379">
        <v>65513</v>
      </c>
      <c r="K9" s="343"/>
      <c r="L9" s="343"/>
    </row>
    <row r="10" spans="1:12" ht="90" x14ac:dyDescent="0.25">
      <c r="A10" s="341">
        <v>8</v>
      </c>
      <c r="B10" s="343" t="s">
        <v>278</v>
      </c>
      <c r="C10" s="343" t="s">
        <v>611</v>
      </c>
      <c r="D10" s="343" t="s">
        <v>612</v>
      </c>
      <c r="E10" s="343" t="s">
        <v>613</v>
      </c>
      <c r="F10" s="376" t="s">
        <v>638</v>
      </c>
      <c r="G10" s="377" t="s">
        <v>639</v>
      </c>
      <c r="H10" s="377" t="s">
        <v>640</v>
      </c>
      <c r="I10" s="378" t="s">
        <v>637</v>
      </c>
      <c r="J10" s="379">
        <v>45205</v>
      </c>
      <c r="K10" s="343"/>
      <c r="L10" s="343"/>
    </row>
    <row r="11" spans="1:12" ht="217.5" x14ac:dyDescent="0.25">
      <c r="A11" s="343">
        <v>9</v>
      </c>
      <c r="B11" s="343" t="s">
        <v>278</v>
      </c>
      <c r="C11" s="343" t="s">
        <v>611</v>
      </c>
      <c r="D11" s="343" t="s">
        <v>612</v>
      </c>
      <c r="E11" s="343" t="s">
        <v>613</v>
      </c>
      <c r="F11" s="376" t="s">
        <v>641</v>
      </c>
      <c r="G11" s="377" t="s">
        <v>642</v>
      </c>
      <c r="H11" s="377" t="s">
        <v>643</v>
      </c>
      <c r="I11" s="378" t="s">
        <v>644</v>
      </c>
      <c r="J11" s="379">
        <v>30812</v>
      </c>
      <c r="K11" s="343"/>
      <c r="L11" s="343"/>
    </row>
    <row r="12" spans="1:12" ht="115.5" x14ac:dyDescent="0.25">
      <c r="A12" s="341">
        <v>10</v>
      </c>
      <c r="B12" s="343" t="s">
        <v>278</v>
      </c>
      <c r="C12" s="343" t="s">
        <v>611</v>
      </c>
      <c r="D12" s="343" t="s">
        <v>612</v>
      </c>
      <c r="E12" s="343" t="s">
        <v>613</v>
      </c>
      <c r="F12" s="376" t="s">
        <v>645</v>
      </c>
      <c r="G12" s="377" t="s">
        <v>646</v>
      </c>
      <c r="H12" s="377" t="s">
        <v>647</v>
      </c>
      <c r="I12" s="378" t="s">
        <v>644</v>
      </c>
      <c r="J12" s="379">
        <v>14676</v>
      </c>
      <c r="K12" s="343"/>
      <c r="L12" s="343"/>
    </row>
    <row r="13" spans="1:12" ht="77.25" x14ac:dyDescent="0.25">
      <c r="A13" s="343">
        <v>11</v>
      </c>
      <c r="B13" s="343" t="s">
        <v>278</v>
      </c>
      <c r="C13" s="343" t="s">
        <v>611</v>
      </c>
      <c r="D13" s="343" t="s">
        <v>612</v>
      </c>
      <c r="E13" s="343" t="s">
        <v>613</v>
      </c>
      <c r="F13" s="376" t="s">
        <v>648</v>
      </c>
      <c r="G13" s="377" t="s">
        <v>649</v>
      </c>
      <c r="H13" s="377" t="s">
        <v>650</v>
      </c>
      <c r="I13" s="378" t="s">
        <v>644</v>
      </c>
      <c r="J13" s="379">
        <v>10629</v>
      </c>
      <c r="K13" s="343"/>
      <c r="L13" s="343"/>
    </row>
    <row r="14" spans="1:12" ht="90" x14ac:dyDescent="0.25">
      <c r="A14" s="341">
        <v>12</v>
      </c>
      <c r="B14" s="343" t="s">
        <v>278</v>
      </c>
      <c r="C14" s="343" t="s">
        <v>611</v>
      </c>
      <c r="D14" s="343" t="s">
        <v>612</v>
      </c>
      <c r="E14" s="343" t="s">
        <v>613</v>
      </c>
      <c r="F14" s="376" t="s">
        <v>651</v>
      </c>
      <c r="G14" s="377" t="s">
        <v>652</v>
      </c>
      <c r="H14" s="377" t="s">
        <v>653</v>
      </c>
      <c r="I14" s="378" t="s">
        <v>644</v>
      </c>
      <c r="J14" s="379">
        <v>30140</v>
      </c>
      <c r="K14" s="343"/>
      <c r="L14" s="343"/>
    </row>
    <row r="15" spans="1:12" ht="90" x14ac:dyDescent="0.25">
      <c r="A15" s="343">
        <v>13</v>
      </c>
      <c r="B15" s="343" t="s">
        <v>278</v>
      </c>
      <c r="C15" s="343" t="s">
        <v>611</v>
      </c>
      <c r="D15" s="343" t="s">
        <v>612</v>
      </c>
      <c r="E15" s="343" t="s">
        <v>613</v>
      </c>
      <c r="F15" s="376" t="s">
        <v>654</v>
      </c>
      <c r="G15" s="377" t="s">
        <v>655</v>
      </c>
      <c r="H15" s="377" t="s">
        <v>656</v>
      </c>
      <c r="I15" s="378" t="s">
        <v>644</v>
      </c>
      <c r="J15" s="379">
        <v>32260</v>
      </c>
      <c r="K15" s="343"/>
      <c r="L15" s="343"/>
    </row>
    <row r="16" spans="1:12" ht="166.5" x14ac:dyDescent="0.25">
      <c r="A16" s="341">
        <v>14</v>
      </c>
      <c r="B16" s="343" t="s">
        <v>278</v>
      </c>
      <c r="C16" s="343" t="s">
        <v>657</v>
      </c>
      <c r="D16" s="343" t="s">
        <v>658</v>
      </c>
      <c r="E16" s="343" t="s">
        <v>305</v>
      </c>
      <c r="F16" s="376" t="s">
        <v>659</v>
      </c>
      <c r="G16" s="377" t="s">
        <v>660</v>
      </c>
      <c r="H16" s="377" t="s">
        <v>661</v>
      </c>
      <c r="I16" s="378" t="s">
        <v>662</v>
      </c>
      <c r="J16" s="379">
        <v>9416</v>
      </c>
      <c r="K16" s="343"/>
      <c r="L16" s="343"/>
    </row>
    <row r="17" spans="1:12" ht="51.75" x14ac:dyDescent="0.25">
      <c r="A17" s="343">
        <v>15</v>
      </c>
      <c r="B17" s="343" t="s">
        <v>278</v>
      </c>
      <c r="C17" s="343" t="s">
        <v>657</v>
      </c>
      <c r="D17" s="343" t="s">
        <v>658</v>
      </c>
      <c r="E17" s="343" t="s">
        <v>305</v>
      </c>
      <c r="F17" s="376" t="s">
        <v>663</v>
      </c>
      <c r="G17" s="377" t="s">
        <v>664</v>
      </c>
      <c r="H17" s="377" t="s">
        <v>665</v>
      </c>
      <c r="I17" s="378" t="s">
        <v>666</v>
      </c>
      <c r="J17" s="379">
        <v>13101</v>
      </c>
      <c r="K17" s="343"/>
      <c r="L17" s="343"/>
    </row>
    <row r="18" spans="1:12" ht="102.75" x14ac:dyDescent="0.25">
      <c r="A18" s="341">
        <v>16</v>
      </c>
      <c r="B18" s="343" t="s">
        <v>278</v>
      </c>
      <c r="C18" s="343" t="s">
        <v>657</v>
      </c>
      <c r="D18" s="343" t="s">
        <v>658</v>
      </c>
      <c r="E18" s="343" t="s">
        <v>305</v>
      </c>
      <c r="F18" s="376" t="s">
        <v>667</v>
      </c>
      <c r="G18" s="377" t="s">
        <v>668</v>
      </c>
      <c r="H18" s="377" t="s">
        <v>669</v>
      </c>
      <c r="I18" s="378" t="s">
        <v>662</v>
      </c>
      <c r="J18" s="380">
        <v>661</v>
      </c>
      <c r="K18" s="343"/>
      <c r="L18" s="343"/>
    </row>
    <row r="19" spans="1:12" ht="128.25" x14ac:dyDescent="0.25">
      <c r="A19" s="343">
        <v>17</v>
      </c>
      <c r="B19" s="343" t="s">
        <v>278</v>
      </c>
      <c r="C19" s="343" t="s">
        <v>657</v>
      </c>
      <c r="D19" s="343" t="s">
        <v>658</v>
      </c>
      <c r="E19" s="343" t="s">
        <v>305</v>
      </c>
      <c r="F19" s="376" t="s">
        <v>670</v>
      </c>
      <c r="G19" s="377" t="s">
        <v>671</v>
      </c>
      <c r="H19" s="377" t="s">
        <v>672</v>
      </c>
      <c r="I19" s="378" t="s">
        <v>630</v>
      </c>
      <c r="J19" s="379">
        <v>6495</v>
      </c>
      <c r="K19" s="343"/>
      <c r="L19" s="343"/>
    </row>
    <row r="20" spans="1:12" ht="102.75" x14ac:dyDescent="0.25">
      <c r="A20" s="341">
        <v>18</v>
      </c>
      <c r="B20" s="343" t="s">
        <v>278</v>
      </c>
      <c r="C20" s="343" t="s">
        <v>657</v>
      </c>
      <c r="D20" s="343" t="s">
        <v>658</v>
      </c>
      <c r="E20" s="343" t="s">
        <v>305</v>
      </c>
      <c r="F20" s="376" t="s">
        <v>673</v>
      </c>
      <c r="G20" s="377" t="s">
        <v>674</v>
      </c>
      <c r="H20" s="377" t="s">
        <v>675</v>
      </c>
      <c r="I20" s="378" t="s">
        <v>662</v>
      </c>
      <c r="J20" s="379">
        <v>13408</v>
      </c>
      <c r="K20" s="343"/>
      <c r="L20" s="343"/>
    </row>
    <row r="21" spans="1:12" ht="102.75" x14ac:dyDescent="0.25">
      <c r="A21" s="343">
        <v>19</v>
      </c>
      <c r="B21" s="343" t="s">
        <v>278</v>
      </c>
      <c r="C21" s="343" t="s">
        <v>657</v>
      </c>
      <c r="D21" s="343" t="s">
        <v>658</v>
      </c>
      <c r="E21" s="343" t="s">
        <v>305</v>
      </c>
      <c r="F21" s="376" t="s">
        <v>676</v>
      </c>
      <c r="G21" s="377" t="s">
        <v>677</v>
      </c>
      <c r="H21" s="377" t="s">
        <v>678</v>
      </c>
      <c r="I21" s="378" t="s">
        <v>630</v>
      </c>
      <c r="J21" s="379">
        <v>7464</v>
      </c>
      <c r="K21" s="343"/>
      <c r="L21" s="343"/>
    </row>
    <row r="22" spans="1:12" ht="102.75" x14ac:dyDescent="0.25">
      <c r="A22" s="341">
        <v>20</v>
      </c>
      <c r="B22" s="343" t="s">
        <v>278</v>
      </c>
      <c r="C22" s="343" t="s">
        <v>657</v>
      </c>
      <c r="D22" s="343" t="s">
        <v>658</v>
      </c>
      <c r="E22" s="343" t="s">
        <v>305</v>
      </c>
      <c r="F22" s="376" t="s">
        <v>679</v>
      </c>
      <c r="G22" s="377" t="s">
        <v>680</v>
      </c>
      <c r="H22" s="377" t="s">
        <v>681</v>
      </c>
      <c r="I22" s="378" t="s">
        <v>630</v>
      </c>
      <c r="J22" s="379">
        <v>19651</v>
      </c>
      <c r="K22" s="343"/>
      <c r="L22" s="343"/>
    </row>
    <row r="23" spans="1:12" ht="153.75" x14ac:dyDescent="0.25">
      <c r="A23" s="343">
        <v>21</v>
      </c>
      <c r="B23" s="343" t="s">
        <v>278</v>
      </c>
      <c r="C23" s="343" t="s">
        <v>657</v>
      </c>
      <c r="D23" s="343" t="s">
        <v>658</v>
      </c>
      <c r="E23" s="343" t="s">
        <v>305</v>
      </c>
      <c r="F23" s="376" t="s">
        <v>682</v>
      </c>
      <c r="G23" s="377" t="s">
        <v>642</v>
      </c>
      <c r="H23" s="377" t="s">
        <v>683</v>
      </c>
      <c r="I23" s="378" t="s">
        <v>662</v>
      </c>
      <c r="J23" s="379">
        <v>11199</v>
      </c>
      <c r="K23" s="343"/>
      <c r="L23" s="343"/>
    </row>
    <row r="24" spans="1:12" ht="153.75" x14ac:dyDescent="0.25">
      <c r="A24" s="341">
        <v>22</v>
      </c>
      <c r="B24" s="343" t="s">
        <v>278</v>
      </c>
      <c r="C24" s="343" t="s">
        <v>657</v>
      </c>
      <c r="D24" s="343" t="s">
        <v>658</v>
      </c>
      <c r="E24" s="343" t="s">
        <v>305</v>
      </c>
      <c r="F24" s="376" t="s">
        <v>684</v>
      </c>
      <c r="G24" s="377" t="s">
        <v>685</v>
      </c>
      <c r="H24" s="377" t="s">
        <v>686</v>
      </c>
      <c r="I24" s="378" t="s">
        <v>630</v>
      </c>
      <c r="J24" s="379">
        <v>18274</v>
      </c>
      <c r="K24" s="343"/>
      <c r="L24" s="343"/>
    </row>
    <row r="25" spans="1:12" ht="128.25" x14ac:dyDescent="0.25">
      <c r="A25" s="343">
        <v>23</v>
      </c>
      <c r="B25" s="343" t="s">
        <v>278</v>
      </c>
      <c r="C25" s="343" t="s">
        <v>657</v>
      </c>
      <c r="D25" s="343" t="s">
        <v>658</v>
      </c>
      <c r="E25" s="343" t="s">
        <v>305</v>
      </c>
      <c r="F25" s="376" t="s">
        <v>687</v>
      </c>
      <c r="G25" s="377" t="s">
        <v>688</v>
      </c>
      <c r="H25" s="377" t="s">
        <v>689</v>
      </c>
      <c r="I25" s="378" t="s">
        <v>666</v>
      </c>
      <c r="J25" s="379">
        <v>9527</v>
      </c>
      <c r="K25" s="343"/>
      <c r="L25" s="343"/>
    </row>
    <row r="26" spans="1:12" ht="77.25" x14ac:dyDescent="0.25">
      <c r="A26" s="341">
        <v>24</v>
      </c>
      <c r="B26" s="343" t="s">
        <v>278</v>
      </c>
      <c r="C26" s="343" t="s">
        <v>657</v>
      </c>
      <c r="D26" s="343" t="s">
        <v>658</v>
      </c>
      <c r="E26" s="343" t="s">
        <v>305</v>
      </c>
      <c r="F26" s="376" t="s">
        <v>690</v>
      </c>
      <c r="G26" s="377" t="s">
        <v>691</v>
      </c>
      <c r="H26" s="377" t="s">
        <v>692</v>
      </c>
      <c r="I26" s="378" t="s">
        <v>666</v>
      </c>
      <c r="J26" s="379">
        <v>3534</v>
      </c>
      <c r="K26" s="343"/>
      <c r="L26" s="343"/>
    </row>
    <row r="27" spans="1:12" ht="141" x14ac:dyDescent="0.25">
      <c r="A27" s="343">
        <v>25</v>
      </c>
      <c r="B27" s="343" t="s">
        <v>278</v>
      </c>
      <c r="C27" s="343" t="s">
        <v>657</v>
      </c>
      <c r="D27" s="343" t="s">
        <v>658</v>
      </c>
      <c r="E27" s="343" t="s">
        <v>305</v>
      </c>
      <c r="F27" s="376" t="s">
        <v>693</v>
      </c>
      <c r="G27" s="377" t="s">
        <v>694</v>
      </c>
      <c r="H27" s="377" t="s">
        <v>695</v>
      </c>
      <c r="I27" s="378" t="s">
        <v>662</v>
      </c>
      <c r="J27" s="379">
        <v>11022</v>
      </c>
      <c r="K27" s="343"/>
      <c r="L27" s="343"/>
    </row>
    <row r="28" spans="1:12" ht="243" x14ac:dyDescent="0.25">
      <c r="A28" s="341">
        <v>26</v>
      </c>
      <c r="B28" s="343" t="s">
        <v>278</v>
      </c>
      <c r="C28" s="343" t="s">
        <v>657</v>
      </c>
      <c r="D28" s="343" t="s">
        <v>658</v>
      </c>
      <c r="E28" s="343" t="s">
        <v>305</v>
      </c>
      <c r="F28" s="376" t="s">
        <v>696</v>
      </c>
      <c r="G28" s="377" t="s">
        <v>697</v>
      </c>
      <c r="H28" s="377" t="s">
        <v>698</v>
      </c>
      <c r="I28" s="378" t="s">
        <v>662</v>
      </c>
      <c r="J28" s="379">
        <v>6753</v>
      </c>
      <c r="K28" s="343"/>
      <c r="L28" s="343"/>
    </row>
    <row r="29" spans="1:12" ht="90" x14ac:dyDescent="0.25">
      <c r="A29" s="343">
        <v>27</v>
      </c>
      <c r="B29" s="343" t="s">
        <v>278</v>
      </c>
      <c r="C29" s="343" t="s">
        <v>657</v>
      </c>
      <c r="D29" s="343" t="s">
        <v>658</v>
      </c>
      <c r="E29" s="343" t="s">
        <v>305</v>
      </c>
      <c r="F29" s="376" t="s">
        <v>699</v>
      </c>
      <c r="G29" s="377" t="s">
        <v>700</v>
      </c>
      <c r="H29" s="377" t="s">
        <v>701</v>
      </c>
      <c r="I29" s="378" t="s">
        <v>630</v>
      </c>
      <c r="J29" s="379">
        <v>16710</v>
      </c>
      <c r="K29" s="343"/>
      <c r="L29" s="343"/>
    </row>
    <row r="30" spans="1:12" ht="166.5" x14ac:dyDescent="0.25">
      <c r="A30" s="341">
        <v>28</v>
      </c>
      <c r="B30" s="343" t="s">
        <v>278</v>
      </c>
      <c r="C30" s="343" t="s">
        <v>657</v>
      </c>
      <c r="D30" s="343" t="s">
        <v>658</v>
      </c>
      <c r="E30" s="343" t="s">
        <v>305</v>
      </c>
      <c r="F30" s="376" t="s">
        <v>702</v>
      </c>
      <c r="G30" s="377" t="s">
        <v>646</v>
      </c>
      <c r="H30" s="377" t="s">
        <v>703</v>
      </c>
      <c r="I30" s="378" t="s">
        <v>666</v>
      </c>
      <c r="J30" s="379">
        <v>13587</v>
      </c>
      <c r="K30" s="343"/>
      <c r="L30" s="343"/>
    </row>
    <row r="31" spans="1:12" ht="90" x14ac:dyDescent="0.25">
      <c r="A31" s="343">
        <v>29</v>
      </c>
      <c r="B31" s="343" t="s">
        <v>278</v>
      </c>
      <c r="C31" s="343" t="s">
        <v>657</v>
      </c>
      <c r="D31" s="343" t="s">
        <v>658</v>
      </c>
      <c r="E31" s="343" t="s">
        <v>305</v>
      </c>
      <c r="F31" s="376" t="s">
        <v>704</v>
      </c>
      <c r="G31" s="377" t="s">
        <v>705</v>
      </c>
      <c r="H31" s="377" t="s">
        <v>706</v>
      </c>
      <c r="I31" s="378" t="s">
        <v>666</v>
      </c>
      <c r="J31" s="379">
        <v>15381</v>
      </c>
      <c r="K31" s="343"/>
      <c r="L31" s="343"/>
    </row>
    <row r="32" spans="1:12" ht="128.25" x14ac:dyDescent="0.25">
      <c r="A32" s="341">
        <v>30</v>
      </c>
      <c r="B32" s="343" t="s">
        <v>278</v>
      </c>
      <c r="C32" s="343" t="s">
        <v>657</v>
      </c>
      <c r="D32" s="343" t="s">
        <v>658</v>
      </c>
      <c r="E32" s="343" t="s">
        <v>305</v>
      </c>
      <c r="F32" s="376" t="s">
        <v>707</v>
      </c>
      <c r="G32" s="377" t="s">
        <v>708</v>
      </c>
      <c r="H32" s="377" t="s">
        <v>709</v>
      </c>
      <c r="I32" s="378" t="s">
        <v>666</v>
      </c>
      <c r="J32" s="379">
        <v>5781</v>
      </c>
      <c r="K32" s="343"/>
      <c r="L32" s="343"/>
    </row>
    <row r="33" spans="1:12" ht="64.5" x14ac:dyDescent="0.25">
      <c r="A33" s="343">
        <v>31</v>
      </c>
      <c r="B33" s="343" t="s">
        <v>278</v>
      </c>
      <c r="C33" s="343" t="s">
        <v>657</v>
      </c>
      <c r="D33" s="343" t="s">
        <v>658</v>
      </c>
      <c r="E33" s="343" t="s">
        <v>305</v>
      </c>
      <c r="F33" s="376" t="s">
        <v>710</v>
      </c>
      <c r="G33" s="377" t="s">
        <v>711</v>
      </c>
      <c r="H33" s="377" t="s">
        <v>712</v>
      </c>
      <c r="I33" s="378" t="s">
        <v>662</v>
      </c>
      <c r="J33" s="379">
        <v>4765</v>
      </c>
      <c r="K33" s="343"/>
      <c r="L33" s="343"/>
    </row>
    <row r="34" spans="1:12" ht="102.75" x14ac:dyDescent="0.25">
      <c r="A34" s="341">
        <v>32</v>
      </c>
      <c r="B34" s="343" t="s">
        <v>278</v>
      </c>
      <c r="C34" s="343" t="s">
        <v>657</v>
      </c>
      <c r="D34" s="343" t="s">
        <v>658</v>
      </c>
      <c r="E34" s="343" t="s">
        <v>305</v>
      </c>
      <c r="F34" s="376" t="s">
        <v>713</v>
      </c>
      <c r="G34" s="377" t="s">
        <v>714</v>
      </c>
      <c r="H34" s="377" t="s">
        <v>715</v>
      </c>
      <c r="I34" s="378" t="s">
        <v>630</v>
      </c>
      <c r="J34" s="379">
        <v>12526</v>
      </c>
      <c r="K34" s="343"/>
      <c r="L34" s="343"/>
    </row>
    <row r="35" spans="1:12" ht="153.75" x14ac:dyDescent="0.25">
      <c r="A35" s="343">
        <v>33</v>
      </c>
      <c r="B35" s="343" t="s">
        <v>278</v>
      </c>
      <c r="C35" s="343" t="s">
        <v>657</v>
      </c>
      <c r="D35" s="343" t="s">
        <v>658</v>
      </c>
      <c r="E35" s="343" t="s">
        <v>305</v>
      </c>
      <c r="F35" s="376" t="s">
        <v>716</v>
      </c>
      <c r="G35" s="377" t="s">
        <v>717</v>
      </c>
      <c r="H35" s="377" t="s">
        <v>718</v>
      </c>
      <c r="I35" s="378" t="s">
        <v>666</v>
      </c>
      <c r="J35" s="379">
        <v>11175</v>
      </c>
      <c r="K35" s="343"/>
      <c r="L35" s="343"/>
    </row>
    <row r="36" spans="1:12" ht="102.75" x14ac:dyDescent="0.25">
      <c r="A36" s="341">
        <v>34</v>
      </c>
      <c r="B36" s="343" t="s">
        <v>278</v>
      </c>
      <c r="C36" s="343" t="s">
        <v>657</v>
      </c>
      <c r="D36" s="343" t="s">
        <v>658</v>
      </c>
      <c r="E36" s="343" t="s">
        <v>305</v>
      </c>
      <c r="F36" s="376" t="s">
        <v>719</v>
      </c>
      <c r="G36" s="377" t="s">
        <v>632</v>
      </c>
      <c r="H36" s="377" t="s">
        <v>720</v>
      </c>
      <c r="I36" s="378" t="s">
        <v>662</v>
      </c>
      <c r="J36" s="379">
        <v>7636</v>
      </c>
      <c r="K36" s="343"/>
      <c r="L36" s="343"/>
    </row>
    <row r="37" spans="1:12" ht="128.25" x14ac:dyDescent="0.25">
      <c r="A37" s="343">
        <v>35</v>
      </c>
      <c r="B37" s="343" t="s">
        <v>278</v>
      </c>
      <c r="C37" s="343" t="s">
        <v>657</v>
      </c>
      <c r="D37" s="343" t="s">
        <v>658</v>
      </c>
      <c r="E37" s="343" t="s">
        <v>305</v>
      </c>
      <c r="F37" s="376" t="s">
        <v>721</v>
      </c>
      <c r="G37" s="377" t="s">
        <v>722</v>
      </c>
      <c r="H37" s="377" t="s">
        <v>723</v>
      </c>
      <c r="I37" s="378" t="s">
        <v>724</v>
      </c>
      <c r="J37" s="379">
        <v>5233</v>
      </c>
      <c r="K37" s="343"/>
      <c r="L37" s="343"/>
    </row>
    <row r="38" spans="1:12" ht="128.25" x14ac:dyDescent="0.25">
      <c r="A38" s="341">
        <v>36</v>
      </c>
      <c r="B38" s="343" t="s">
        <v>278</v>
      </c>
      <c r="C38" s="343" t="s">
        <v>657</v>
      </c>
      <c r="D38" s="343" t="s">
        <v>658</v>
      </c>
      <c r="E38" s="343" t="s">
        <v>305</v>
      </c>
      <c r="F38" s="376" t="s">
        <v>725</v>
      </c>
      <c r="G38" s="377" t="s">
        <v>726</v>
      </c>
      <c r="H38" s="377" t="s">
        <v>727</v>
      </c>
      <c r="I38" s="378" t="s">
        <v>728</v>
      </c>
      <c r="J38" s="379">
        <v>7467</v>
      </c>
      <c r="K38" s="343"/>
      <c r="L38" s="343"/>
    </row>
    <row r="39" spans="1:12" ht="192" x14ac:dyDescent="0.25">
      <c r="A39" s="343">
        <v>37</v>
      </c>
      <c r="B39" s="343" t="s">
        <v>278</v>
      </c>
      <c r="C39" s="343" t="s">
        <v>657</v>
      </c>
      <c r="D39" s="343" t="s">
        <v>658</v>
      </c>
      <c r="E39" s="343" t="s">
        <v>305</v>
      </c>
      <c r="F39" s="376" t="s">
        <v>729</v>
      </c>
      <c r="G39" s="377" t="s">
        <v>730</v>
      </c>
      <c r="H39" s="377" t="s">
        <v>731</v>
      </c>
      <c r="I39" s="378" t="s">
        <v>724</v>
      </c>
      <c r="J39" s="379">
        <v>9435</v>
      </c>
      <c r="K39" s="343"/>
      <c r="L39" s="343"/>
    </row>
    <row r="40" spans="1:12" ht="90" x14ac:dyDescent="0.25">
      <c r="A40" s="341">
        <v>38</v>
      </c>
      <c r="B40" s="343" t="s">
        <v>278</v>
      </c>
      <c r="C40" s="343" t="s">
        <v>657</v>
      </c>
      <c r="D40" s="343" t="s">
        <v>658</v>
      </c>
      <c r="E40" s="343" t="s">
        <v>305</v>
      </c>
      <c r="F40" s="376" t="s">
        <v>732</v>
      </c>
      <c r="G40" s="377" t="s">
        <v>733</v>
      </c>
      <c r="H40" s="377" t="s">
        <v>734</v>
      </c>
      <c r="I40" s="378" t="s">
        <v>666</v>
      </c>
      <c r="J40" s="379">
        <v>10019</v>
      </c>
      <c r="K40" s="343"/>
      <c r="L40" s="343"/>
    </row>
    <row r="41" spans="1:12" ht="153.75" x14ac:dyDescent="0.25">
      <c r="A41" s="343">
        <v>39</v>
      </c>
      <c r="B41" s="343" t="s">
        <v>278</v>
      </c>
      <c r="C41" s="343" t="s">
        <v>657</v>
      </c>
      <c r="D41" s="343" t="s">
        <v>658</v>
      </c>
      <c r="E41" s="343" t="s">
        <v>305</v>
      </c>
      <c r="F41" s="376" t="s">
        <v>735</v>
      </c>
      <c r="G41" s="377" t="s">
        <v>736</v>
      </c>
      <c r="H41" s="377" t="s">
        <v>686</v>
      </c>
      <c r="I41" s="378" t="s">
        <v>630</v>
      </c>
      <c r="J41" s="379" t="s">
        <v>737</v>
      </c>
      <c r="K41" s="343"/>
      <c r="L41" s="343"/>
    </row>
    <row r="42" spans="1:12" ht="128.25" x14ac:dyDescent="0.25">
      <c r="A42" s="341">
        <v>40</v>
      </c>
      <c r="B42" s="343" t="s">
        <v>278</v>
      </c>
      <c r="C42" s="343" t="s">
        <v>657</v>
      </c>
      <c r="D42" s="343" t="s">
        <v>658</v>
      </c>
      <c r="E42" s="343" t="s">
        <v>305</v>
      </c>
      <c r="F42" s="376" t="s">
        <v>738</v>
      </c>
      <c r="G42" s="377" t="s">
        <v>739</v>
      </c>
      <c r="H42" s="377" t="s">
        <v>740</v>
      </c>
      <c r="I42" s="378" t="s">
        <v>741</v>
      </c>
      <c r="J42" s="379" t="s">
        <v>742</v>
      </c>
      <c r="K42" s="343"/>
      <c r="L42" s="343"/>
    </row>
    <row r="43" spans="1:12" ht="90" x14ac:dyDescent="0.25">
      <c r="A43" s="343">
        <v>41</v>
      </c>
      <c r="B43" s="343" t="s">
        <v>278</v>
      </c>
      <c r="C43" s="343" t="s">
        <v>657</v>
      </c>
      <c r="D43" s="343" t="s">
        <v>658</v>
      </c>
      <c r="E43" s="343" t="s">
        <v>305</v>
      </c>
      <c r="F43" s="376" t="s">
        <v>743</v>
      </c>
      <c r="G43" s="377" t="s">
        <v>744</v>
      </c>
      <c r="H43" s="377" t="s">
        <v>745</v>
      </c>
      <c r="I43" s="378" t="s">
        <v>741</v>
      </c>
      <c r="J43" s="379" t="s">
        <v>746</v>
      </c>
      <c r="K43" s="343"/>
      <c r="L43" s="343"/>
    </row>
    <row r="44" spans="1:12" ht="102.75" x14ac:dyDescent="0.25">
      <c r="A44" s="341">
        <v>42</v>
      </c>
      <c r="B44" s="343" t="s">
        <v>278</v>
      </c>
      <c r="C44" s="343" t="s">
        <v>657</v>
      </c>
      <c r="D44" s="343" t="s">
        <v>658</v>
      </c>
      <c r="E44" s="343" t="s">
        <v>305</v>
      </c>
      <c r="F44" s="376" t="s">
        <v>747</v>
      </c>
      <c r="G44" s="377" t="s">
        <v>748</v>
      </c>
      <c r="H44" s="377" t="s">
        <v>749</v>
      </c>
      <c r="I44" s="378" t="s">
        <v>741</v>
      </c>
      <c r="J44" s="379" t="s">
        <v>750</v>
      </c>
      <c r="K44" s="343"/>
      <c r="L44" s="343"/>
    </row>
    <row r="45" spans="1:12" ht="128.25" x14ac:dyDescent="0.25">
      <c r="A45" s="343">
        <v>43</v>
      </c>
      <c r="B45" s="343" t="s">
        <v>278</v>
      </c>
      <c r="C45" s="343" t="s">
        <v>657</v>
      </c>
      <c r="D45" s="343" t="s">
        <v>658</v>
      </c>
      <c r="E45" s="343" t="s">
        <v>305</v>
      </c>
      <c r="F45" s="376" t="s">
        <v>751</v>
      </c>
      <c r="G45" s="377" t="s">
        <v>752</v>
      </c>
      <c r="H45" s="377" t="s">
        <v>753</v>
      </c>
      <c r="I45" s="378" t="s">
        <v>741</v>
      </c>
      <c r="J45" s="379" t="s">
        <v>754</v>
      </c>
      <c r="K45" s="343"/>
      <c r="L45" s="343"/>
    </row>
    <row r="46" spans="1:12" ht="153.75" x14ac:dyDescent="0.25">
      <c r="A46" s="341">
        <v>44</v>
      </c>
      <c r="B46" s="343" t="s">
        <v>278</v>
      </c>
      <c r="C46" s="343" t="s">
        <v>657</v>
      </c>
      <c r="D46" s="343" t="s">
        <v>658</v>
      </c>
      <c r="E46" s="343" t="s">
        <v>305</v>
      </c>
      <c r="F46" s="376" t="s">
        <v>755</v>
      </c>
      <c r="G46" s="377" t="s">
        <v>756</v>
      </c>
      <c r="H46" s="377" t="s">
        <v>757</v>
      </c>
      <c r="I46" s="378" t="s">
        <v>644</v>
      </c>
      <c r="J46" s="379" t="s">
        <v>758</v>
      </c>
      <c r="K46" s="343"/>
      <c r="L46" s="343"/>
    </row>
    <row r="47" spans="1:12" ht="153.75" x14ac:dyDescent="0.25">
      <c r="A47" s="343">
        <v>45</v>
      </c>
      <c r="B47" s="343" t="s">
        <v>278</v>
      </c>
      <c r="C47" s="343" t="s">
        <v>657</v>
      </c>
      <c r="D47" s="343" t="s">
        <v>658</v>
      </c>
      <c r="E47" s="343" t="s">
        <v>305</v>
      </c>
      <c r="F47" s="376" t="s">
        <v>759</v>
      </c>
      <c r="G47" s="377" t="s">
        <v>760</v>
      </c>
      <c r="H47" s="377" t="s">
        <v>761</v>
      </c>
      <c r="I47" s="378" t="s">
        <v>741</v>
      </c>
      <c r="J47" s="379" t="s">
        <v>762</v>
      </c>
      <c r="K47" s="343"/>
      <c r="L47" s="343"/>
    </row>
    <row r="48" spans="1:12" ht="115.5" x14ac:dyDescent="0.25">
      <c r="A48" s="341">
        <v>46</v>
      </c>
      <c r="B48" s="343" t="s">
        <v>278</v>
      </c>
      <c r="C48" s="343" t="s">
        <v>657</v>
      </c>
      <c r="D48" s="343" t="s">
        <v>658</v>
      </c>
      <c r="E48" s="343" t="s">
        <v>305</v>
      </c>
      <c r="F48" s="376" t="s">
        <v>763</v>
      </c>
      <c r="G48" s="377" t="s">
        <v>764</v>
      </c>
      <c r="H48" s="377" t="s">
        <v>765</v>
      </c>
      <c r="I48" s="378" t="s">
        <v>741</v>
      </c>
      <c r="J48" s="379" t="s">
        <v>766</v>
      </c>
      <c r="K48" s="343"/>
      <c r="L48" s="343"/>
    </row>
    <row r="49" spans="1:12" ht="64.5" x14ac:dyDescent="0.25">
      <c r="A49" s="343">
        <v>47</v>
      </c>
      <c r="B49" s="343" t="s">
        <v>278</v>
      </c>
      <c r="C49" s="343" t="s">
        <v>657</v>
      </c>
      <c r="D49" s="343" t="s">
        <v>658</v>
      </c>
      <c r="E49" s="343" t="s">
        <v>305</v>
      </c>
      <c r="F49" s="376" t="s">
        <v>767</v>
      </c>
      <c r="G49" s="377" t="s">
        <v>768</v>
      </c>
      <c r="H49" s="377" t="s">
        <v>769</v>
      </c>
      <c r="I49" s="378" t="s">
        <v>644</v>
      </c>
      <c r="J49" s="379" t="s">
        <v>770</v>
      </c>
      <c r="K49" s="343"/>
      <c r="L49" s="343"/>
    </row>
    <row r="50" spans="1:12" ht="102.75" x14ac:dyDescent="0.25">
      <c r="A50" s="341">
        <v>48</v>
      </c>
      <c r="B50" s="343" t="s">
        <v>278</v>
      </c>
      <c r="C50" s="343" t="s">
        <v>657</v>
      </c>
      <c r="D50" s="343" t="s">
        <v>658</v>
      </c>
      <c r="E50" s="343" t="s">
        <v>305</v>
      </c>
      <c r="F50" s="376" t="s">
        <v>771</v>
      </c>
      <c r="G50" s="377" t="s">
        <v>772</v>
      </c>
      <c r="H50" s="377" t="s">
        <v>773</v>
      </c>
      <c r="I50" s="378" t="s">
        <v>741</v>
      </c>
      <c r="J50" s="379" t="s">
        <v>774</v>
      </c>
      <c r="K50" s="343"/>
      <c r="L50" s="343"/>
    </row>
    <row r="51" spans="1:12" ht="51.75" x14ac:dyDescent="0.25">
      <c r="A51" s="343">
        <v>49</v>
      </c>
      <c r="B51" s="343" t="s">
        <v>278</v>
      </c>
      <c r="C51" s="343" t="s">
        <v>775</v>
      </c>
      <c r="D51" s="343" t="s">
        <v>658</v>
      </c>
      <c r="E51" s="343" t="s">
        <v>305</v>
      </c>
      <c r="F51" s="376" t="s">
        <v>776</v>
      </c>
      <c r="G51" s="377" t="s">
        <v>777</v>
      </c>
      <c r="H51" s="377" t="s">
        <v>778</v>
      </c>
      <c r="I51" s="378" t="s">
        <v>666</v>
      </c>
      <c r="J51" s="379">
        <v>2250</v>
      </c>
      <c r="K51" s="343"/>
      <c r="L51" s="343"/>
    </row>
    <row r="52" spans="1:12" ht="102.75" x14ac:dyDescent="0.25">
      <c r="A52" s="341">
        <v>50</v>
      </c>
      <c r="B52" s="343" t="s">
        <v>278</v>
      </c>
      <c r="C52" s="343" t="s">
        <v>775</v>
      </c>
      <c r="D52" s="343" t="s">
        <v>658</v>
      </c>
      <c r="E52" s="343" t="s">
        <v>305</v>
      </c>
      <c r="F52" s="376" t="s">
        <v>779</v>
      </c>
      <c r="G52" s="377" t="s">
        <v>780</v>
      </c>
      <c r="H52" s="377" t="s">
        <v>781</v>
      </c>
      <c r="I52" s="378" t="s">
        <v>666</v>
      </c>
      <c r="J52" s="379">
        <v>11089</v>
      </c>
      <c r="K52" s="343"/>
      <c r="L52" s="343"/>
    </row>
    <row r="53" spans="1:12" ht="102.75" x14ac:dyDescent="0.25">
      <c r="A53" s="343">
        <v>51</v>
      </c>
      <c r="B53" s="343" t="s">
        <v>278</v>
      </c>
      <c r="C53" s="343" t="s">
        <v>775</v>
      </c>
      <c r="D53" s="343" t="s">
        <v>658</v>
      </c>
      <c r="E53" s="343" t="s">
        <v>305</v>
      </c>
      <c r="F53" s="376" t="s">
        <v>782</v>
      </c>
      <c r="G53" s="377" t="s">
        <v>783</v>
      </c>
      <c r="H53" s="377" t="s">
        <v>784</v>
      </c>
      <c r="I53" s="378" t="s">
        <v>666</v>
      </c>
      <c r="J53" s="379">
        <v>5921</v>
      </c>
      <c r="K53" s="343"/>
      <c r="L53" s="343"/>
    </row>
    <row r="54" spans="1:12" ht="179.25" x14ac:dyDescent="0.25">
      <c r="A54" s="341">
        <v>52</v>
      </c>
      <c r="B54" s="343" t="s">
        <v>278</v>
      </c>
      <c r="C54" s="343" t="s">
        <v>775</v>
      </c>
      <c r="D54" s="343" t="s">
        <v>658</v>
      </c>
      <c r="E54" s="343" t="s">
        <v>305</v>
      </c>
      <c r="F54" s="376" t="s">
        <v>785</v>
      </c>
      <c r="G54" s="377" t="s">
        <v>786</v>
      </c>
      <c r="H54" s="377" t="s">
        <v>787</v>
      </c>
      <c r="I54" s="378" t="s">
        <v>666</v>
      </c>
      <c r="J54" s="379">
        <v>1699</v>
      </c>
      <c r="K54" s="343"/>
      <c r="L54" s="343"/>
    </row>
    <row r="55" spans="1:12" ht="115.5" x14ac:dyDescent="0.25">
      <c r="A55" s="343">
        <v>53</v>
      </c>
      <c r="B55" s="343" t="s">
        <v>278</v>
      </c>
      <c r="C55" s="343" t="s">
        <v>775</v>
      </c>
      <c r="D55" s="343" t="s">
        <v>658</v>
      </c>
      <c r="E55" s="343" t="s">
        <v>305</v>
      </c>
      <c r="F55" s="376" t="s">
        <v>788</v>
      </c>
      <c r="G55" s="377" t="s">
        <v>786</v>
      </c>
      <c r="H55" s="377" t="s">
        <v>789</v>
      </c>
      <c r="I55" s="378" t="s">
        <v>666</v>
      </c>
      <c r="J55" s="379">
        <v>14499</v>
      </c>
      <c r="K55" s="343"/>
      <c r="L55" s="343"/>
    </row>
    <row r="56" spans="1:12" ht="128.25" x14ac:dyDescent="0.25">
      <c r="A56" s="341">
        <v>54</v>
      </c>
      <c r="B56" s="343" t="s">
        <v>278</v>
      </c>
      <c r="C56" s="343" t="s">
        <v>775</v>
      </c>
      <c r="D56" s="343" t="s">
        <v>658</v>
      </c>
      <c r="E56" s="343" t="s">
        <v>305</v>
      </c>
      <c r="F56" s="376" t="s">
        <v>790</v>
      </c>
      <c r="G56" s="377" t="s">
        <v>791</v>
      </c>
      <c r="H56" s="377" t="s">
        <v>792</v>
      </c>
      <c r="I56" s="378" t="s">
        <v>666</v>
      </c>
      <c r="J56" s="379">
        <v>10878</v>
      </c>
      <c r="K56" s="343"/>
      <c r="L56" s="343"/>
    </row>
    <row r="57" spans="1:12" ht="90" x14ac:dyDescent="0.25">
      <c r="A57" s="343">
        <v>55</v>
      </c>
      <c r="B57" s="343" t="s">
        <v>278</v>
      </c>
      <c r="C57" s="343" t="s">
        <v>775</v>
      </c>
      <c r="D57" s="343" t="s">
        <v>658</v>
      </c>
      <c r="E57" s="343" t="s">
        <v>305</v>
      </c>
      <c r="F57" s="376" t="s">
        <v>793</v>
      </c>
      <c r="G57" s="377" t="s">
        <v>507</v>
      </c>
      <c r="H57" s="377" t="s">
        <v>794</v>
      </c>
      <c r="I57" s="378" t="s">
        <v>662</v>
      </c>
      <c r="J57" s="379">
        <v>9902</v>
      </c>
      <c r="K57" s="343"/>
      <c r="L57" s="343"/>
    </row>
    <row r="58" spans="1:12" ht="102.75" x14ac:dyDescent="0.25">
      <c r="A58" s="341">
        <v>56</v>
      </c>
      <c r="B58" s="343" t="s">
        <v>278</v>
      </c>
      <c r="C58" s="343" t="s">
        <v>775</v>
      </c>
      <c r="D58" s="343" t="s">
        <v>658</v>
      </c>
      <c r="E58" s="343" t="s">
        <v>305</v>
      </c>
      <c r="F58" s="376" t="s">
        <v>795</v>
      </c>
      <c r="G58" s="377" t="s">
        <v>796</v>
      </c>
      <c r="H58" s="377" t="s">
        <v>797</v>
      </c>
      <c r="I58" s="378" t="s">
        <v>662</v>
      </c>
      <c r="J58" s="379">
        <v>11451</v>
      </c>
      <c r="K58" s="343"/>
      <c r="L58" s="343"/>
    </row>
    <row r="59" spans="1:12" ht="77.25" x14ac:dyDescent="0.25">
      <c r="A59" s="343">
        <v>57</v>
      </c>
      <c r="B59" s="343" t="s">
        <v>278</v>
      </c>
      <c r="C59" s="343" t="s">
        <v>775</v>
      </c>
      <c r="D59" s="343" t="s">
        <v>658</v>
      </c>
      <c r="E59" s="343" t="s">
        <v>305</v>
      </c>
      <c r="F59" s="376" t="s">
        <v>798</v>
      </c>
      <c r="G59" s="377" t="s">
        <v>799</v>
      </c>
      <c r="H59" s="377" t="s">
        <v>800</v>
      </c>
      <c r="I59" s="378" t="s">
        <v>662</v>
      </c>
      <c r="J59" s="379">
        <v>15349</v>
      </c>
      <c r="K59" s="343"/>
      <c r="L59" s="343"/>
    </row>
    <row r="60" spans="1:12" ht="102.75" x14ac:dyDescent="0.25">
      <c r="A60" s="341">
        <v>58</v>
      </c>
      <c r="B60" s="343" t="s">
        <v>278</v>
      </c>
      <c r="C60" s="343" t="s">
        <v>775</v>
      </c>
      <c r="D60" s="343" t="s">
        <v>658</v>
      </c>
      <c r="E60" s="343" t="s">
        <v>305</v>
      </c>
      <c r="F60" s="376" t="s">
        <v>801</v>
      </c>
      <c r="G60" s="377" t="s">
        <v>802</v>
      </c>
      <c r="H60" s="377" t="s">
        <v>803</v>
      </c>
      <c r="I60" s="378" t="s">
        <v>662</v>
      </c>
      <c r="J60" s="379">
        <v>5267</v>
      </c>
      <c r="K60" s="343"/>
      <c r="L60" s="343"/>
    </row>
    <row r="61" spans="1:12" ht="64.5" x14ac:dyDescent="0.25">
      <c r="A61" s="343">
        <v>59</v>
      </c>
      <c r="B61" s="343" t="s">
        <v>278</v>
      </c>
      <c r="C61" s="343" t="s">
        <v>775</v>
      </c>
      <c r="D61" s="343" t="s">
        <v>658</v>
      </c>
      <c r="E61" s="343" t="s">
        <v>305</v>
      </c>
      <c r="F61" s="376" t="s">
        <v>804</v>
      </c>
      <c r="G61" s="377" t="s">
        <v>805</v>
      </c>
      <c r="H61" s="377" t="s">
        <v>806</v>
      </c>
      <c r="I61" s="378" t="s">
        <v>666</v>
      </c>
      <c r="J61" s="379">
        <v>12674</v>
      </c>
      <c r="K61" s="343"/>
      <c r="L61" s="343"/>
    </row>
    <row r="62" spans="1:12" ht="217.5" x14ac:dyDescent="0.25">
      <c r="A62" s="341">
        <v>60</v>
      </c>
      <c r="B62" s="343" t="s">
        <v>278</v>
      </c>
      <c r="C62" s="343" t="s">
        <v>775</v>
      </c>
      <c r="D62" s="343" t="s">
        <v>658</v>
      </c>
      <c r="E62" s="343" t="s">
        <v>305</v>
      </c>
      <c r="F62" s="376" t="s">
        <v>807</v>
      </c>
      <c r="G62" s="377" t="s">
        <v>808</v>
      </c>
      <c r="H62" s="377" t="s">
        <v>809</v>
      </c>
      <c r="I62" s="378" t="s">
        <v>741</v>
      </c>
      <c r="J62" s="379">
        <v>14293</v>
      </c>
      <c r="K62" s="343"/>
      <c r="L62" s="343"/>
    </row>
    <row r="63" spans="1:12" ht="26.25" x14ac:dyDescent="0.25">
      <c r="A63" s="343">
        <v>61</v>
      </c>
      <c r="B63" s="343" t="s">
        <v>278</v>
      </c>
      <c r="C63" s="343" t="s">
        <v>775</v>
      </c>
      <c r="D63" s="343" t="s">
        <v>658</v>
      </c>
      <c r="E63" s="343" t="s">
        <v>305</v>
      </c>
      <c r="F63" s="376" t="s">
        <v>810</v>
      </c>
      <c r="G63" s="377" t="s">
        <v>811</v>
      </c>
      <c r="H63" s="377" t="s">
        <v>812</v>
      </c>
      <c r="I63" s="378" t="s">
        <v>741</v>
      </c>
      <c r="J63" s="379">
        <v>4875</v>
      </c>
      <c r="K63" s="343"/>
      <c r="L63" s="343"/>
    </row>
    <row r="64" spans="1:12" ht="51.75" x14ac:dyDescent="0.25">
      <c r="A64" s="341">
        <v>62</v>
      </c>
      <c r="B64" s="343" t="s">
        <v>278</v>
      </c>
      <c r="C64" s="343" t="s">
        <v>775</v>
      </c>
      <c r="D64" s="343" t="s">
        <v>658</v>
      </c>
      <c r="E64" s="343" t="s">
        <v>305</v>
      </c>
      <c r="F64" s="376" t="s">
        <v>813</v>
      </c>
      <c r="G64" s="377" t="s">
        <v>814</v>
      </c>
      <c r="H64" s="377" t="s">
        <v>815</v>
      </c>
      <c r="I64" s="378" t="s">
        <v>741</v>
      </c>
      <c r="J64" s="379">
        <v>5050</v>
      </c>
      <c r="K64" s="343"/>
      <c r="L64" s="343"/>
    </row>
    <row r="65" spans="1:12" ht="102.75" x14ac:dyDescent="0.25">
      <c r="A65" s="343">
        <v>63</v>
      </c>
      <c r="B65" s="341" t="s">
        <v>278</v>
      </c>
      <c r="C65" s="381" t="s">
        <v>816</v>
      </c>
      <c r="D65" s="341" t="s">
        <v>612</v>
      </c>
      <c r="E65" s="341" t="s">
        <v>817</v>
      </c>
      <c r="F65" s="376" t="s">
        <v>818</v>
      </c>
      <c r="G65" s="377" t="s">
        <v>635</v>
      </c>
      <c r="H65" s="377" t="s">
        <v>819</v>
      </c>
      <c r="I65" s="382" t="s">
        <v>724</v>
      </c>
      <c r="J65" s="383">
        <v>30000</v>
      </c>
      <c r="K65" s="343"/>
      <c r="L65" s="343"/>
    </row>
    <row r="66" spans="1:12" ht="102.75" x14ac:dyDescent="0.25">
      <c r="A66" s="341">
        <v>64</v>
      </c>
      <c r="B66" s="341" t="s">
        <v>278</v>
      </c>
      <c r="C66" s="384"/>
      <c r="D66" s="341" t="s">
        <v>612</v>
      </c>
      <c r="E66" s="341" t="s">
        <v>817</v>
      </c>
      <c r="F66" s="385" t="s">
        <v>820</v>
      </c>
      <c r="G66" s="386" t="s">
        <v>655</v>
      </c>
      <c r="H66" s="386" t="s">
        <v>821</v>
      </c>
      <c r="I66" s="387" t="s">
        <v>822</v>
      </c>
      <c r="J66" s="388">
        <v>30000</v>
      </c>
      <c r="K66" s="343"/>
      <c r="L66" s="343"/>
    </row>
    <row r="67" spans="1:12" ht="180" thickBot="1" x14ac:dyDescent="0.3">
      <c r="A67" s="343">
        <v>65</v>
      </c>
      <c r="B67" s="342" t="s">
        <v>278</v>
      </c>
      <c r="C67" s="389" t="s">
        <v>823</v>
      </c>
      <c r="D67" s="342" t="s">
        <v>612</v>
      </c>
      <c r="E67" s="342" t="s">
        <v>305</v>
      </c>
      <c r="F67" s="390" t="s">
        <v>824</v>
      </c>
      <c r="G67" s="391" t="s">
        <v>825</v>
      </c>
      <c r="H67" s="391" t="s">
        <v>826</v>
      </c>
      <c r="I67" s="392" t="s">
        <v>728</v>
      </c>
      <c r="J67" s="393">
        <v>0</v>
      </c>
      <c r="K67" s="343"/>
      <c r="L67" s="343"/>
    </row>
    <row r="68" spans="1:12" ht="102" x14ac:dyDescent="0.25">
      <c r="A68" s="341">
        <v>66</v>
      </c>
      <c r="B68" s="343" t="s">
        <v>280</v>
      </c>
      <c r="C68" s="343" t="s">
        <v>827</v>
      </c>
      <c r="D68" s="343" t="s">
        <v>658</v>
      </c>
      <c r="E68" s="343" t="s">
        <v>305</v>
      </c>
      <c r="F68" s="394" t="s">
        <v>828</v>
      </c>
      <c r="G68" s="395" t="s">
        <v>829</v>
      </c>
      <c r="H68" s="395" t="s">
        <v>830</v>
      </c>
      <c r="I68" s="378" t="s">
        <v>624</v>
      </c>
      <c r="J68" s="379">
        <v>55206</v>
      </c>
      <c r="K68" s="343"/>
      <c r="L68" s="343"/>
    </row>
    <row r="69" spans="1:12" ht="89.25" x14ac:dyDescent="0.25">
      <c r="A69" s="343">
        <v>67</v>
      </c>
      <c r="B69" s="343" t="s">
        <v>280</v>
      </c>
      <c r="C69" s="343" t="s">
        <v>827</v>
      </c>
      <c r="D69" s="343" t="s">
        <v>658</v>
      </c>
      <c r="E69" s="343" t="s">
        <v>305</v>
      </c>
      <c r="F69" s="396" t="s">
        <v>831</v>
      </c>
      <c r="G69" s="397" t="s">
        <v>832</v>
      </c>
      <c r="H69" s="397" t="s">
        <v>833</v>
      </c>
      <c r="I69" s="378" t="s">
        <v>637</v>
      </c>
      <c r="J69" s="379">
        <v>27135</v>
      </c>
      <c r="K69" s="343"/>
      <c r="L69" s="343"/>
    </row>
    <row r="70" spans="1:12" ht="102" x14ac:dyDescent="0.25">
      <c r="A70" s="341">
        <v>68</v>
      </c>
      <c r="B70" s="343" t="s">
        <v>280</v>
      </c>
      <c r="C70" s="343" t="s">
        <v>827</v>
      </c>
      <c r="D70" s="343" t="s">
        <v>658</v>
      </c>
      <c r="E70" s="343" t="s">
        <v>305</v>
      </c>
      <c r="F70" s="396" t="s">
        <v>834</v>
      </c>
      <c r="G70" s="397" t="s">
        <v>835</v>
      </c>
      <c r="H70" s="397" t="s">
        <v>836</v>
      </c>
      <c r="I70" s="378" t="s">
        <v>666</v>
      </c>
      <c r="J70" s="379">
        <v>15000</v>
      </c>
      <c r="K70" s="343"/>
      <c r="L70" s="343"/>
    </row>
    <row r="71" spans="1:12" ht="63.75" x14ac:dyDescent="0.25">
      <c r="A71" s="343">
        <v>69</v>
      </c>
      <c r="B71" s="343" t="s">
        <v>280</v>
      </c>
      <c r="C71" s="343" t="s">
        <v>827</v>
      </c>
      <c r="D71" s="343" t="s">
        <v>658</v>
      </c>
      <c r="E71" s="343" t="s">
        <v>305</v>
      </c>
      <c r="F71" s="396" t="s">
        <v>837</v>
      </c>
      <c r="G71" s="397" t="s">
        <v>838</v>
      </c>
      <c r="H71" s="397" t="s">
        <v>839</v>
      </c>
      <c r="I71" s="378" t="s">
        <v>617</v>
      </c>
      <c r="J71" s="379">
        <v>3973</v>
      </c>
      <c r="K71" s="343"/>
      <c r="L71" s="343"/>
    </row>
    <row r="72" spans="1:12" ht="63.75" x14ac:dyDescent="0.25">
      <c r="A72" s="341">
        <v>70</v>
      </c>
      <c r="B72" s="343" t="s">
        <v>280</v>
      </c>
      <c r="C72" s="343" t="s">
        <v>827</v>
      </c>
      <c r="D72" s="343" t="s">
        <v>658</v>
      </c>
      <c r="E72" s="343" t="s">
        <v>305</v>
      </c>
      <c r="F72" s="396" t="s">
        <v>840</v>
      </c>
      <c r="G72" s="397" t="s">
        <v>841</v>
      </c>
      <c r="H72" s="397" t="s">
        <v>842</v>
      </c>
      <c r="I72" s="378" t="s">
        <v>624</v>
      </c>
      <c r="J72" s="379">
        <v>49976</v>
      </c>
      <c r="K72" s="343"/>
      <c r="L72" s="343"/>
    </row>
    <row r="73" spans="1:12" ht="51" x14ac:dyDescent="0.25">
      <c r="A73" s="343">
        <v>71</v>
      </c>
      <c r="B73" s="343" t="s">
        <v>280</v>
      </c>
      <c r="C73" s="343" t="s">
        <v>827</v>
      </c>
      <c r="D73" s="343" t="s">
        <v>658</v>
      </c>
      <c r="E73" s="343" t="s">
        <v>305</v>
      </c>
      <c r="F73" s="396" t="s">
        <v>843</v>
      </c>
      <c r="G73" s="397" t="s">
        <v>844</v>
      </c>
      <c r="H73" s="397" t="s">
        <v>845</v>
      </c>
      <c r="I73" s="378" t="s">
        <v>624</v>
      </c>
      <c r="J73" s="379">
        <v>10375</v>
      </c>
      <c r="K73" s="343"/>
      <c r="L73" s="343"/>
    </row>
    <row r="74" spans="1:12" ht="127.5" x14ac:dyDescent="0.25">
      <c r="A74" s="341">
        <v>72</v>
      </c>
      <c r="B74" s="343" t="s">
        <v>280</v>
      </c>
      <c r="C74" s="343" t="s">
        <v>827</v>
      </c>
      <c r="D74" s="343" t="s">
        <v>658</v>
      </c>
      <c r="E74" s="343" t="s">
        <v>305</v>
      </c>
      <c r="F74" s="396" t="s">
        <v>846</v>
      </c>
      <c r="G74" s="397" t="s">
        <v>847</v>
      </c>
      <c r="H74" s="397" t="s">
        <v>848</v>
      </c>
      <c r="I74" s="378" t="s">
        <v>630</v>
      </c>
      <c r="J74" s="379">
        <v>37895</v>
      </c>
      <c r="K74" s="343"/>
      <c r="L74" s="343"/>
    </row>
    <row r="75" spans="1:12" ht="102" x14ac:dyDescent="0.25">
      <c r="A75" s="343">
        <v>73</v>
      </c>
      <c r="B75" s="343" t="s">
        <v>280</v>
      </c>
      <c r="C75" s="343" t="s">
        <v>827</v>
      </c>
      <c r="D75" s="343" t="s">
        <v>658</v>
      </c>
      <c r="E75" s="343" t="s">
        <v>305</v>
      </c>
      <c r="F75" s="396" t="s">
        <v>849</v>
      </c>
      <c r="G75" s="397" t="s">
        <v>850</v>
      </c>
      <c r="H75" s="397" t="s">
        <v>851</v>
      </c>
      <c r="I75" s="378" t="s">
        <v>630</v>
      </c>
      <c r="J75" s="379">
        <v>19575</v>
      </c>
      <c r="K75" s="343"/>
      <c r="L75" s="343"/>
    </row>
    <row r="76" spans="1:12" ht="63.75" x14ac:dyDescent="0.25">
      <c r="A76" s="341">
        <v>74</v>
      </c>
      <c r="B76" s="343" t="s">
        <v>280</v>
      </c>
      <c r="C76" s="343" t="s">
        <v>827</v>
      </c>
      <c r="D76" s="343" t="s">
        <v>658</v>
      </c>
      <c r="E76" s="343" t="s">
        <v>305</v>
      </c>
      <c r="F76" s="396" t="s">
        <v>852</v>
      </c>
      <c r="G76" s="397" t="s">
        <v>853</v>
      </c>
      <c r="H76" s="397" t="s">
        <v>854</v>
      </c>
      <c r="I76" s="378" t="s">
        <v>637</v>
      </c>
      <c r="J76" s="379">
        <v>18000</v>
      </c>
      <c r="K76" s="343"/>
      <c r="L76" s="343"/>
    </row>
    <row r="77" spans="1:12" ht="204" x14ac:dyDescent="0.25">
      <c r="A77" s="343">
        <v>75</v>
      </c>
      <c r="B77" s="343" t="s">
        <v>280</v>
      </c>
      <c r="C77" s="343" t="s">
        <v>827</v>
      </c>
      <c r="D77" s="343" t="s">
        <v>658</v>
      </c>
      <c r="E77" s="343" t="s">
        <v>305</v>
      </c>
      <c r="F77" s="396" t="s">
        <v>855</v>
      </c>
      <c r="G77" s="397" t="s">
        <v>856</v>
      </c>
      <c r="H77" s="397" t="s">
        <v>857</v>
      </c>
      <c r="I77" s="378" t="s">
        <v>637</v>
      </c>
      <c r="J77" s="379">
        <v>31446</v>
      </c>
      <c r="K77" s="343"/>
      <c r="L77" s="343"/>
    </row>
    <row r="78" spans="1:12" ht="102" x14ac:dyDescent="0.25">
      <c r="A78" s="341">
        <v>76</v>
      </c>
      <c r="B78" s="343" t="s">
        <v>280</v>
      </c>
      <c r="C78" s="343" t="s">
        <v>827</v>
      </c>
      <c r="D78" s="343" t="s">
        <v>658</v>
      </c>
      <c r="E78" s="343" t="s">
        <v>305</v>
      </c>
      <c r="F78" s="396" t="s">
        <v>858</v>
      </c>
      <c r="G78" s="397" t="s">
        <v>859</v>
      </c>
      <c r="H78" s="397" t="s">
        <v>860</v>
      </c>
      <c r="I78" s="378" t="s">
        <v>617</v>
      </c>
      <c r="J78" s="379">
        <v>17019</v>
      </c>
      <c r="K78" s="343"/>
      <c r="L78" s="343"/>
    </row>
    <row r="79" spans="1:12" ht="76.5" x14ac:dyDescent="0.25">
      <c r="A79" s="343">
        <v>77</v>
      </c>
      <c r="B79" s="343" t="s">
        <v>280</v>
      </c>
      <c r="C79" s="343" t="s">
        <v>827</v>
      </c>
      <c r="D79" s="343" t="s">
        <v>658</v>
      </c>
      <c r="E79" s="343" t="s">
        <v>305</v>
      </c>
      <c r="F79" s="396" t="s">
        <v>861</v>
      </c>
      <c r="G79" s="397" t="s">
        <v>862</v>
      </c>
      <c r="H79" s="397" t="s">
        <v>863</v>
      </c>
      <c r="I79" s="378" t="s">
        <v>637</v>
      </c>
      <c r="J79" s="379">
        <v>18420</v>
      </c>
      <c r="K79" s="343"/>
      <c r="L79" s="343"/>
    </row>
    <row r="80" spans="1:12" ht="89.25" x14ac:dyDescent="0.25">
      <c r="A80" s="341">
        <v>78</v>
      </c>
      <c r="B80" s="343" t="s">
        <v>280</v>
      </c>
      <c r="C80" s="343" t="s">
        <v>827</v>
      </c>
      <c r="D80" s="343" t="s">
        <v>658</v>
      </c>
      <c r="E80" s="343" t="s">
        <v>305</v>
      </c>
      <c r="F80" s="396" t="s">
        <v>864</v>
      </c>
      <c r="G80" s="397" t="s">
        <v>865</v>
      </c>
      <c r="H80" s="397" t="s">
        <v>866</v>
      </c>
      <c r="I80" s="378" t="s">
        <v>630</v>
      </c>
      <c r="J80" s="379">
        <v>1996</v>
      </c>
      <c r="K80" s="343"/>
      <c r="L80" s="343"/>
    </row>
    <row r="81" spans="1:12" ht="51" x14ac:dyDescent="0.25">
      <c r="A81" s="343">
        <v>79</v>
      </c>
      <c r="B81" s="343" t="s">
        <v>280</v>
      </c>
      <c r="C81" s="343" t="s">
        <v>827</v>
      </c>
      <c r="D81" s="343" t="s">
        <v>658</v>
      </c>
      <c r="E81" s="343" t="s">
        <v>305</v>
      </c>
      <c r="F81" s="396" t="s">
        <v>867</v>
      </c>
      <c r="G81" s="397" t="s">
        <v>868</v>
      </c>
      <c r="H81" s="397" t="s">
        <v>869</v>
      </c>
      <c r="I81" s="378" t="s">
        <v>624</v>
      </c>
      <c r="J81" s="379">
        <v>2500</v>
      </c>
      <c r="K81" s="343"/>
      <c r="L81" s="343"/>
    </row>
    <row r="82" spans="1:12" ht="114.75" x14ac:dyDescent="0.25">
      <c r="A82" s="341">
        <v>80</v>
      </c>
      <c r="B82" s="343" t="s">
        <v>280</v>
      </c>
      <c r="C82" s="343" t="s">
        <v>827</v>
      </c>
      <c r="D82" s="343" t="s">
        <v>658</v>
      </c>
      <c r="E82" s="343" t="s">
        <v>305</v>
      </c>
      <c r="F82" s="396" t="s">
        <v>870</v>
      </c>
      <c r="G82" s="397" t="s">
        <v>871</v>
      </c>
      <c r="H82" s="397" t="s">
        <v>872</v>
      </c>
      <c r="I82" s="378" t="s">
        <v>724</v>
      </c>
      <c r="J82" s="379">
        <v>44187</v>
      </c>
      <c r="K82" s="343"/>
      <c r="L82" s="343"/>
    </row>
    <row r="83" spans="1:12" ht="51" x14ac:dyDescent="0.25">
      <c r="A83" s="343">
        <v>81</v>
      </c>
      <c r="B83" s="343" t="s">
        <v>280</v>
      </c>
      <c r="C83" s="343" t="s">
        <v>827</v>
      </c>
      <c r="D83" s="343" t="s">
        <v>658</v>
      </c>
      <c r="E83" s="343" t="s">
        <v>305</v>
      </c>
      <c r="F83" s="396" t="s">
        <v>873</v>
      </c>
      <c r="G83" s="397" t="s">
        <v>874</v>
      </c>
      <c r="H83" s="397" t="s">
        <v>875</v>
      </c>
      <c r="I83" s="378" t="s">
        <v>637</v>
      </c>
      <c r="J83" s="379">
        <v>31032</v>
      </c>
      <c r="K83" s="343"/>
      <c r="L83" s="343"/>
    </row>
    <row r="84" spans="1:12" ht="127.5" x14ac:dyDescent="0.25">
      <c r="A84" s="341">
        <v>82</v>
      </c>
      <c r="B84" s="343" t="s">
        <v>280</v>
      </c>
      <c r="C84" s="343" t="s">
        <v>827</v>
      </c>
      <c r="D84" s="343" t="s">
        <v>658</v>
      </c>
      <c r="E84" s="343" t="s">
        <v>305</v>
      </c>
      <c r="F84" s="396" t="s">
        <v>876</v>
      </c>
      <c r="G84" s="397" t="s">
        <v>877</v>
      </c>
      <c r="H84" s="397" t="s">
        <v>878</v>
      </c>
      <c r="I84" s="378" t="s">
        <v>822</v>
      </c>
      <c r="J84" s="379">
        <v>2600</v>
      </c>
      <c r="K84" s="343"/>
      <c r="L84" s="343"/>
    </row>
    <row r="85" spans="1:12" ht="63.75" x14ac:dyDescent="0.25">
      <c r="A85" s="343">
        <v>83</v>
      </c>
      <c r="B85" s="343" t="s">
        <v>280</v>
      </c>
      <c r="C85" s="343" t="s">
        <v>827</v>
      </c>
      <c r="D85" s="343" t="s">
        <v>658</v>
      </c>
      <c r="E85" s="343" t="s">
        <v>305</v>
      </c>
      <c r="F85" s="396" t="s">
        <v>879</v>
      </c>
      <c r="G85" s="397" t="s">
        <v>880</v>
      </c>
      <c r="H85" s="397" t="s">
        <v>881</v>
      </c>
      <c r="I85" s="378" t="s">
        <v>617</v>
      </c>
      <c r="J85" s="379">
        <v>7464</v>
      </c>
      <c r="K85" s="343"/>
      <c r="L85" s="343"/>
    </row>
    <row r="86" spans="1:12" ht="63.75" x14ac:dyDescent="0.25">
      <c r="A86" s="341">
        <v>84</v>
      </c>
      <c r="B86" s="343" t="s">
        <v>280</v>
      </c>
      <c r="C86" s="343" t="s">
        <v>827</v>
      </c>
      <c r="D86" s="343" t="s">
        <v>658</v>
      </c>
      <c r="E86" s="343" t="s">
        <v>305</v>
      </c>
      <c r="F86" s="396" t="s">
        <v>882</v>
      </c>
      <c r="G86" s="397" t="s">
        <v>883</v>
      </c>
      <c r="H86" s="397" t="s">
        <v>884</v>
      </c>
      <c r="I86" s="378" t="s">
        <v>637</v>
      </c>
      <c r="J86" s="379">
        <v>35061</v>
      </c>
      <c r="K86" s="343"/>
      <c r="L86" s="343"/>
    </row>
    <row r="87" spans="1:12" ht="51" x14ac:dyDescent="0.25">
      <c r="A87" s="343">
        <v>85</v>
      </c>
      <c r="B87" s="343" t="s">
        <v>280</v>
      </c>
      <c r="C87" s="343" t="s">
        <v>827</v>
      </c>
      <c r="D87" s="343" t="s">
        <v>658</v>
      </c>
      <c r="E87" s="343" t="s">
        <v>305</v>
      </c>
      <c r="F87" s="396" t="s">
        <v>885</v>
      </c>
      <c r="G87" s="397" t="s">
        <v>886</v>
      </c>
      <c r="H87" s="397" t="s">
        <v>887</v>
      </c>
      <c r="I87" s="378" t="s">
        <v>637</v>
      </c>
      <c r="J87" s="379">
        <v>44153</v>
      </c>
      <c r="K87" s="343"/>
      <c r="L87" s="343"/>
    </row>
    <row r="88" spans="1:12" ht="89.25" x14ac:dyDescent="0.25">
      <c r="A88" s="341">
        <v>86</v>
      </c>
      <c r="B88" s="343" t="s">
        <v>280</v>
      </c>
      <c r="C88" s="341" t="s">
        <v>827</v>
      </c>
      <c r="D88" s="341" t="s">
        <v>658</v>
      </c>
      <c r="E88" s="341" t="s">
        <v>305</v>
      </c>
      <c r="F88" s="396" t="s">
        <v>888</v>
      </c>
      <c r="G88" s="397" t="s">
        <v>889</v>
      </c>
      <c r="H88" s="397" t="s">
        <v>890</v>
      </c>
      <c r="I88" s="378" t="s">
        <v>637</v>
      </c>
      <c r="J88" s="379">
        <v>41665</v>
      </c>
      <c r="K88" s="343"/>
      <c r="L88" s="343"/>
    </row>
    <row r="89" spans="1:12" ht="114.75" x14ac:dyDescent="0.25">
      <c r="A89" s="343">
        <v>87</v>
      </c>
      <c r="B89" s="343" t="s">
        <v>280</v>
      </c>
      <c r="C89" s="341" t="s">
        <v>827</v>
      </c>
      <c r="D89" s="341" t="s">
        <v>658</v>
      </c>
      <c r="E89" s="341" t="s">
        <v>305</v>
      </c>
      <c r="F89" s="396" t="s">
        <v>891</v>
      </c>
      <c r="G89" s="397" t="s">
        <v>892</v>
      </c>
      <c r="H89" s="397" t="s">
        <v>893</v>
      </c>
      <c r="I89" s="378" t="s">
        <v>644</v>
      </c>
      <c r="J89" s="379">
        <v>6588</v>
      </c>
      <c r="K89" s="343"/>
      <c r="L89" s="343"/>
    </row>
    <row r="90" spans="1:12" ht="114.75" x14ac:dyDescent="0.25">
      <c r="A90" s="341">
        <v>88</v>
      </c>
      <c r="B90" s="343" t="s">
        <v>280</v>
      </c>
      <c r="C90" s="341" t="s">
        <v>827</v>
      </c>
      <c r="D90" s="341" t="s">
        <v>658</v>
      </c>
      <c r="E90" s="341" t="s">
        <v>305</v>
      </c>
      <c r="F90" s="396" t="s">
        <v>894</v>
      </c>
      <c r="G90" s="397" t="s">
        <v>646</v>
      </c>
      <c r="H90" s="397" t="s">
        <v>647</v>
      </c>
      <c r="I90" s="378" t="s">
        <v>895</v>
      </c>
      <c r="J90" s="379">
        <v>7377</v>
      </c>
      <c r="K90" s="343"/>
      <c r="L90" s="343"/>
    </row>
    <row r="91" spans="1:12" ht="102" x14ac:dyDescent="0.25">
      <c r="A91" s="343">
        <v>89</v>
      </c>
      <c r="B91" s="343" t="s">
        <v>280</v>
      </c>
      <c r="C91" s="341" t="s">
        <v>827</v>
      </c>
      <c r="D91" s="341" t="s">
        <v>658</v>
      </c>
      <c r="E91" s="341" t="s">
        <v>305</v>
      </c>
      <c r="F91" s="396" t="s">
        <v>896</v>
      </c>
      <c r="G91" s="397" t="s">
        <v>897</v>
      </c>
      <c r="H91" s="397" t="s">
        <v>898</v>
      </c>
      <c r="I91" s="378" t="s">
        <v>895</v>
      </c>
      <c r="J91" s="379">
        <v>6600</v>
      </c>
      <c r="K91" s="343"/>
      <c r="L91" s="343"/>
    </row>
    <row r="92" spans="1:12" ht="51" x14ac:dyDescent="0.25">
      <c r="A92" s="341">
        <v>90</v>
      </c>
      <c r="B92" s="343" t="s">
        <v>280</v>
      </c>
      <c r="C92" s="341" t="s">
        <v>827</v>
      </c>
      <c r="D92" s="341" t="s">
        <v>658</v>
      </c>
      <c r="E92" s="341" t="s">
        <v>305</v>
      </c>
      <c r="F92" s="396" t="s">
        <v>899</v>
      </c>
      <c r="G92" s="397" t="s">
        <v>900</v>
      </c>
      <c r="H92" s="397" t="s">
        <v>901</v>
      </c>
      <c r="I92" s="378" t="s">
        <v>644</v>
      </c>
      <c r="J92" s="379">
        <v>9000</v>
      </c>
      <c r="K92" s="343"/>
      <c r="L92" s="343"/>
    </row>
    <row r="93" spans="1:12" ht="89.25" x14ac:dyDescent="0.25">
      <c r="A93" s="343">
        <v>91</v>
      </c>
      <c r="B93" s="343" t="s">
        <v>280</v>
      </c>
      <c r="C93" s="341" t="s">
        <v>827</v>
      </c>
      <c r="D93" s="341" t="s">
        <v>658</v>
      </c>
      <c r="E93" s="341" t="s">
        <v>305</v>
      </c>
      <c r="F93" s="396" t="s">
        <v>902</v>
      </c>
      <c r="G93" s="397" t="s">
        <v>903</v>
      </c>
      <c r="H93" s="397" t="s">
        <v>904</v>
      </c>
      <c r="I93" s="378" t="s">
        <v>895</v>
      </c>
      <c r="J93" s="379">
        <v>11455</v>
      </c>
      <c r="K93" s="343"/>
      <c r="L93" s="343"/>
    </row>
    <row r="94" spans="1:12" ht="76.5" x14ac:dyDescent="0.25">
      <c r="A94" s="341">
        <v>92</v>
      </c>
      <c r="B94" s="343" t="s">
        <v>280</v>
      </c>
      <c r="C94" s="341" t="s">
        <v>827</v>
      </c>
      <c r="D94" s="341" t="s">
        <v>658</v>
      </c>
      <c r="E94" s="341" t="s">
        <v>305</v>
      </c>
      <c r="F94" s="396" t="s">
        <v>905</v>
      </c>
      <c r="G94" s="397" t="s">
        <v>906</v>
      </c>
      <c r="H94" s="397" t="s">
        <v>907</v>
      </c>
      <c r="I94" s="378" t="s">
        <v>895</v>
      </c>
      <c r="J94" s="379">
        <v>5880</v>
      </c>
      <c r="K94" s="343"/>
      <c r="L94" s="343"/>
    </row>
    <row r="95" spans="1:12" ht="63.75" x14ac:dyDescent="0.25">
      <c r="A95" s="343">
        <v>93</v>
      </c>
      <c r="B95" s="343" t="s">
        <v>280</v>
      </c>
      <c r="C95" s="341" t="s">
        <v>827</v>
      </c>
      <c r="D95" s="341" t="s">
        <v>658</v>
      </c>
      <c r="E95" s="341" t="s">
        <v>305</v>
      </c>
      <c r="F95" s="396" t="s">
        <v>908</v>
      </c>
      <c r="G95" s="397" t="s">
        <v>841</v>
      </c>
      <c r="H95" s="397" t="s">
        <v>842</v>
      </c>
      <c r="I95" s="378" t="s">
        <v>624</v>
      </c>
      <c r="J95" s="379">
        <v>2208</v>
      </c>
      <c r="K95" s="343"/>
      <c r="L95" s="343"/>
    </row>
    <row r="96" spans="1:12" ht="51" x14ac:dyDescent="0.25">
      <c r="A96" s="341">
        <v>94</v>
      </c>
      <c r="B96" s="343" t="s">
        <v>280</v>
      </c>
      <c r="C96" s="341" t="s">
        <v>827</v>
      </c>
      <c r="D96" s="341" t="s">
        <v>658</v>
      </c>
      <c r="E96" s="341" t="s">
        <v>305</v>
      </c>
      <c r="F96" s="396" t="s">
        <v>909</v>
      </c>
      <c r="G96" s="397" t="s">
        <v>868</v>
      </c>
      <c r="H96" s="397" t="s">
        <v>869</v>
      </c>
      <c r="I96" s="378" t="s">
        <v>624</v>
      </c>
      <c r="J96" s="379">
        <v>7500</v>
      </c>
      <c r="K96" s="343"/>
      <c r="L96" s="343"/>
    </row>
    <row r="97" spans="1:12" ht="63.75" x14ac:dyDescent="0.25">
      <c r="A97" s="343">
        <v>95</v>
      </c>
      <c r="B97" s="343" t="s">
        <v>280</v>
      </c>
      <c r="C97" s="341" t="s">
        <v>827</v>
      </c>
      <c r="D97" s="341" t="s">
        <v>658</v>
      </c>
      <c r="E97" s="341" t="s">
        <v>305</v>
      </c>
      <c r="F97" s="396" t="s">
        <v>910</v>
      </c>
      <c r="G97" s="397" t="s">
        <v>911</v>
      </c>
      <c r="H97" s="397" t="s">
        <v>912</v>
      </c>
      <c r="I97" s="378" t="s">
        <v>644</v>
      </c>
      <c r="J97" s="379">
        <v>19385</v>
      </c>
      <c r="K97" s="343"/>
      <c r="L97" s="343"/>
    </row>
    <row r="98" spans="1:12" ht="76.5" x14ac:dyDescent="0.25">
      <c r="A98" s="341">
        <v>96</v>
      </c>
      <c r="B98" s="343" t="s">
        <v>280</v>
      </c>
      <c r="C98" s="341" t="s">
        <v>827</v>
      </c>
      <c r="D98" s="341" t="s">
        <v>658</v>
      </c>
      <c r="E98" s="341" t="s">
        <v>305</v>
      </c>
      <c r="F98" s="396" t="s">
        <v>913</v>
      </c>
      <c r="G98" s="397" t="s">
        <v>914</v>
      </c>
      <c r="H98" s="397" t="s">
        <v>915</v>
      </c>
      <c r="I98" s="378" t="s">
        <v>624</v>
      </c>
      <c r="J98" s="379">
        <v>0</v>
      </c>
      <c r="K98" s="343"/>
      <c r="L98" s="343"/>
    </row>
    <row r="99" spans="1:12" ht="102" x14ac:dyDescent="0.25">
      <c r="A99" s="343">
        <v>97</v>
      </c>
      <c r="B99" s="343" t="s">
        <v>280</v>
      </c>
      <c r="C99" s="341" t="s">
        <v>827</v>
      </c>
      <c r="D99" s="341" t="s">
        <v>658</v>
      </c>
      <c r="E99" s="341" t="s">
        <v>305</v>
      </c>
      <c r="F99" s="396" t="s">
        <v>916</v>
      </c>
      <c r="G99" s="397" t="s">
        <v>880</v>
      </c>
      <c r="H99" s="397" t="s">
        <v>917</v>
      </c>
      <c r="I99" s="378" t="s">
        <v>918</v>
      </c>
      <c r="J99" s="379">
        <v>4950</v>
      </c>
      <c r="K99" s="343"/>
      <c r="L99" s="343"/>
    </row>
    <row r="100" spans="1:12" ht="51" x14ac:dyDescent="0.25">
      <c r="A100" s="341">
        <v>98</v>
      </c>
      <c r="B100" s="343" t="s">
        <v>280</v>
      </c>
      <c r="C100" s="341" t="s">
        <v>827</v>
      </c>
      <c r="D100" s="341" t="s">
        <v>658</v>
      </c>
      <c r="E100" s="341" t="s">
        <v>305</v>
      </c>
      <c r="F100" s="396" t="s">
        <v>919</v>
      </c>
      <c r="G100" s="397" t="s">
        <v>920</v>
      </c>
      <c r="H100" s="397" t="s">
        <v>921</v>
      </c>
      <c r="I100" s="378" t="s">
        <v>895</v>
      </c>
      <c r="J100" s="379">
        <v>13372</v>
      </c>
      <c r="K100" s="343"/>
      <c r="L100" s="343"/>
    </row>
    <row r="101" spans="1:12" ht="76.5" x14ac:dyDescent="0.25">
      <c r="A101" s="343">
        <v>99</v>
      </c>
      <c r="B101" s="343" t="s">
        <v>280</v>
      </c>
      <c r="C101" s="341" t="s">
        <v>827</v>
      </c>
      <c r="D101" s="341" t="s">
        <v>658</v>
      </c>
      <c r="E101" s="341" t="s">
        <v>305</v>
      </c>
      <c r="F101" s="396" t="s">
        <v>922</v>
      </c>
      <c r="G101" s="397" t="s">
        <v>920</v>
      </c>
      <c r="H101" s="397" t="s">
        <v>923</v>
      </c>
      <c r="I101" s="378" t="s">
        <v>918</v>
      </c>
      <c r="J101" s="379">
        <v>2080</v>
      </c>
      <c r="K101" s="343"/>
      <c r="L101" s="343"/>
    </row>
    <row r="102" spans="1:12" ht="76.5" x14ac:dyDescent="0.25">
      <c r="A102" s="341">
        <v>100</v>
      </c>
      <c r="B102" s="343" t="s">
        <v>280</v>
      </c>
      <c r="C102" s="343" t="s">
        <v>657</v>
      </c>
      <c r="D102" s="343" t="s">
        <v>658</v>
      </c>
      <c r="E102" s="343" t="s">
        <v>305</v>
      </c>
      <c r="F102" s="396" t="s">
        <v>924</v>
      </c>
      <c r="G102" s="397" t="s">
        <v>925</v>
      </c>
      <c r="H102" s="397" t="s">
        <v>926</v>
      </c>
      <c r="I102" s="378" t="s">
        <v>728</v>
      </c>
      <c r="J102" s="379">
        <v>9921</v>
      </c>
      <c r="K102" s="343"/>
      <c r="L102" s="343"/>
    </row>
    <row r="103" spans="1:12" ht="165.75" x14ac:dyDescent="0.25">
      <c r="A103" s="343">
        <v>101</v>
      </c>
      <c r="B103" s="343" t="s">
        <v>280</v>
      </c>
      <c r="C103" s="343" t="s">
        <v>657</v>
      </c>
      <c r="D103" s="343" t="s">
        <v>658</v>
      </c>
      <c r="E103" s="343" t="s">
        <v>305</v>
      </c>
      <c r="F103" s="396" t="s">
        <v>927</v>
      </c>
      <c r="G103" s="397" t="s">
        <v>928</v>
      </c>
      <c r="H103" s="397" t="s">
        <v>929</v>
      </c>
      <c r="I103" s="378" t="s">
        <v>728</v>
      </c>
      <c r="J103" s="379">
        <v>5437</v>
      </c>
      <c r="K103" s="343"/>
      <c r="L103" s="343"/>
    </row>
    <row r="104" spans="1:12" ht="114.75" x14ac:dyDescent="0.25">
      <c r="A104" s="341">
        <v>102</v>
      </c>
      <c r="B104" s="343" t="s">
        <v>280</v>
      </c>
      <c r="C104" s="343" t="s">
        <v>657</v>
      </c>
      <c r="D104" s="343" t="s">
        <v>658</v>
      </c>
      <c r="E104" s="343" t="s">
        <v>305</v>
      </c>
      <c r="F104" s="396" t="s">
        <v>930</v>
      </c>
      <c r="G104" s="397" t="s">
        <v>931</v>
      </c>
      <c r="H104" s="397" t="s">
        <v>932</v>
      </c>
      <c r="I104" s="378" t="s">
        <v>728</v>
      </c>
      <c r="J104" s="379">
        <v>4735</v>
      </c>
      <c r="K104" s="343"/>
      <c r="L104" s="343"/>
    </row>
    <row r="105" spans="1:12" ht="153" x14ac:dyDescent="0.25">
      <c r="A105" s="343">
        <v>103</v>
      </c>
      <c r="B105" s="343" t="s">
        <v>280</v>
      </c>
      <c r="C105" s="343" t="s">
        <v>657</v>
      </c>
      <c r="D105" s="343" t="s">
        <v>658</v>
      </c>
      <c r="E105" s="343" t="s">
        <v>305</v>
      </c>
      <c r="F105" s="396" t="s">
        <v>933</v>
      </c>
      <c r="G105" s="397" t="s">
        <v>829</v>
      </c>
      <c r="H105" s="397" t="s">
        <v>934</v>
      </c>
      <c r="I105" s="378" t="s">
        <v>724</v>
      </c>
      <c r="J105" s="379">
        <v>15368</v>
      </c>
      <c r="K105" s="343"/>
      <c r="L105" s="343"/>
    </row>
    <row r="106" spans="1:12" ht="153" x14ac:dyDescent="0.25">
      <c r="A106" s="341">
        <v>104</v>
      </c>
      <c r="B106" s="343" t="s">
        <v>280</v>
      </c>
      <c r="C106" s="343" t="s">
        <v>657</v>
      </c>
      <c r="D106" s="343" t="s">
        <v>658</v>
      </c>
      <c r="E106" s="343" t="s">
        <v>305</v>
      </c>
      <c r="F106" s="396" t="s">
        <v>935</v>
      </c>
      <c r="G106" s="397" t="s">
        <v>936</v>
      </c>
      <c r="H106" s="397" t="s">
        <v>937</v>
      </c>
      <c r="I106" s="378" t="s">
        <v>724</v>
      </c>
      <c r="J106" s="379">
        <v>18766</v>
      </c>
      <c r="K106" s="343"/>
      <c r="L106" s="343"/>
    </row>
    <row r="107" spans="1:12" ht="114.75" x14ac:dyDescent="0.25">
      <c r="A107" s="343">
        <v>105</v>
      </c>
      <c r="B107" s="343" t="s">
        <v>280</v>
      </c>
      <c r="C107" s="343" t="s">
        <v>657</v>
      </c>
      <c r="D107" s="343" t="s">
        <v>658</v>
      </c>
      <c r="E107" s="343" t="s">
        <v>305</v>
      </c>
      <c r="F107" s="396" t="s">
        <v>938</v>
      </c>
      <c r="G107" s="397" t="s">
        <v>939</v>
      </c>
      <c r="H107" s="397" t="s">
        <v>940</v>
      </c>
      <c r="I107" s="378" t="s">
        <v>724</v>
      </c>
      <c r="J107" s="379">
        <v>6207</v>
      </c>
      <c r="K107" s="343"/>
      <c r="L107" s="343"/>
    </row>
    <row r="108" spans="1:12" ht="89.25" x14ac:dyDescent="0.25">
      <c r="A108" s="341">
        <v>106</v>
      </c>
      <c r="B108" s="343" t="s">
        <v>280</v>
      </c>
      <c r="C108" s="343" t="s">
        <v>657</v>
      </c>
      <c r="D108" s="343" t="s">
        <v>658</v>
      </c>
      <c r="E108" s="343" t="s">
        <v>305</v>
      </c>
      <c r="F108" s="396" t="s">
        <v>941</v>
      </c>
      <c r="G108" s="397" t="s">
        <v>942</v>
      </c>
      <c r="H108" s="397" t="s">
        <v>943</v>
      </c>
      <c r="I108" s="378" t="s">
        <v>724</v>
      </c>
      <c r="J108" s="379">
        <v>16776</v>
      </c>
      <c r="K108" s="343"/>
      <c r="L108" s="343"/>
    </row>
    <row r="109" spans="1:12" ht="63.75" x14ac:dyDescent="0.25">
      <c r="A109" s="343">
        <v>107</v>
      </c>
      <c r="B109" s="343" t="s">
        <v>280</v>
      </c>
      <c r="C109" s="343" t="s">
        <v>657</v>
      </c>
      <c r="D109" s="343" t="s">
        <v>658</v>
      </c>
      <c r="E109" s="343" t="s">
        <v>305</v>
      </c>
      <c r="F109" s="396" t="s">
        <v>944</v>
      </c>
      <c r="G109" s="397" t="s">
        <v>945</v>
      </c>
      <c r="H109" s="397" t="s">
        <v>946</v>
      </c>
      <c r="I109" s="378" t="s">
        <v>724</v>
      </c>
      <c r="J109" s="379">
        <v>9389</v>
      </c>
      <c r="K109" s="343"/>
      <c r="L109" s="343"/>
    </row>
    <row r="110" spans="1:12" ht="89.25" x14ac:dyDescent="0.25">
      <c r="A110" s="341">
        <v>108</v>
      </c>
      <c r="B110" s="343" t="s">
        <v>280</v>
      </c>
      <c r="C110" s="343" t="s">
        <v>657</v>
      </c>
      <c r="D110" s="343" t="s">
        <v>658</v>
      </c>
      <c r="E110" s="343" t="s">
        <v>305</v>
      </c>
      <c r="F110" s="396" t="s">
        <v>947</v>
      </c>
      <c r="G110" s="397" t="s">
        <v>948</v>
      </c>
      <c r="H110" s="397" t="s">
        <v>949</v>
      </c>
      <c r="I110" s="378" t="s">
        <v>630</v>
      </c>
      <c r="J110" s="379">
        <v>15200</v>
      </c>
      <c r="K110" s="343"/>
      <c r="L110" s="343"/>
    </row>
    <row r="111" spans="1:12" ht="63.75" x14ac:dyDescent="0.25">
      <c r="A111" s="343">
        <v>109</v>
      </c>
      <c r="B111" s="343" t="s">
        <v>280</v>
      </c>
      <c r="C111" s="343" t="s">
        <v>657</v>
      </c>
      <c r="D111" s="343" t="s">
        <v>658</v>
      </c>
      <c r="E111" s="343" t="s">
        <v>305</v>
      </c>
      <c r="F111" s="396" t="s">
        <v>950</v>
      </c>
      <c r="G111" s="397" t="s">
        <v>951</v>
      </c>
      <c r="H111" s="397" t="s">
        <v>952</v>
      </c>
      <c r="I111" s="378" t="s">
        <v>630</v>
      </c>
      <c r="J111" s="379">
        <v>12928</v>
      </c>
      <c r="K111" s="343"/>
      <c r="L111" s="343"/>
    </row>
    <row r="112" spans="1:12" ht="76.5" x14ac:dyDescent="0.25">
      <c r="A112" s="341">
        <v>110</v>
      </c>
      <c r="B112" s="343" t="s">
        <v>280</v>
      </c>
      <c r="C112" s="343" t="s">
        <v>657</v>
      </c>
      <c r="D112" s="343" t="s">
        <v>658</v>
      </c>
      <c r="E112" s="343" t="s">
        <v>305</v>
      </c>
      <c r="F112" s="396" t="s">
        <v>953</v>
      </c>
      <c r="G112" s="397" t="s">
        <v>954</v>
      </c>
      <c r="H112" s="397" t="s">
        <v>955</v>
      </c>
      <c r="I112" s="378" t="s">
        <v>724</v>
      </c>
      <c r="J112" s="379">
        <v>5384</v>
      </c>
      <c r="K112" s="343"/>
      <c r="L112" s="343"/>
    </row>
    <row r="113" spans="1:12" ht="51" x14ac:dyDescent="0.25">
      <c r="A113" s="343">
        <v>111</v>
      </c>
      <c r="B113" s="343" t="s">
        <v>280</v>
      </c>
      <c r="C113" s="343" t="s">
        <v>657</v>
      </c>
      <c r="D113" s="343" t="s">
        <v>658</v>
      </c>
      <c r="E113" s="343" t="s">
        <v>305</v>
      </c>
      <c r="F113" s="396" t="s">
        <v>956</v>
      </c>
      <c r="G113" s="397" t="s">
        <v>957</v>
      </c>
      <c r="H113" s="397" t="s">
        <v>958</v>
      </c>
      <c r="I113" s="378" t="s">
        <v>724</v>
      </c>
      <c r="J113" s="379">
        <v>10254</v>
      </c>
      <c r="K113" s="343"/>
      <c r="L113" s="343"/>
    </row>
    <row r="114" spans="1:12" ht="51" x14ac:dyDescent="0.25">
      <c r="A114" s="341">
        <v>112</v>
      </c>
      <c r="B114" s="343" t="s">
        <v>280</v>
      </c>
      <c r="C114" s="343" t="s">
        <v>657</v>
      </c>
      <c r="D114" s="343" t="s">
        <v>658</v>
      </c>
      <c r="E114" s="343" t="s">
        <v>305</v>
      </c>
      <c r="F114" s="396" t="s">
        <v>959</v>
      </c>
      <c r="G114" s="397" t="s">
        <v>960</v>
      </c>
      <c r="H114" s="397" t="s">
        <v>961</v>
      </c>
      <c r="I114" s="378" t="s">
        <v>724</v>
      </c>
      <c r="J114" s="379">
        <v>8301</v>
      </c>
      <c r="K114" s="343"/>
      <c r="L114" s="343"/>
    </row>
    <row r="115" spans="1:12" ht="127.5" x14ac:dyDescent="0.25">
      <c r="A115" s="343">
        <v>113</v>
      </c>
      <c r="B115" s="343" t="s">
        <v>280</v>
      </c>
      <c r="C115" s="343" t="s">
        <v>657</v>
      </c>
      <c r="D115" s="343" t="s">
        <v>658</v>
      </c>
      <c r="E115" s="343" t="s">
        <v>305</v>
      </c>
      <c r="F115" s="396" t="s">
        <v>962</v>
      </c>
      <c r="G115" s="397" t="s">
        <v>963</v>
      </c>
      <c r="H115" s="397" t="s">
        <v>964</v>
      </c>
      <c r="I115" s="378" t="s">
        <v>662</v>
      </c>
      <c r="J115" s="379">
        <v>10036</v>
      </c>
      <c r="K115" s="343"/>
      <c r="L115" s="343"/>
    </row>
    <row r="116" spans="1:12" ht="89.25" x14ac:dyDescent="0.25">
      <c r="A116" s="341">
        <v>114</v>
      </c>
      <c r="B116" s="343" t="s">
        <v>280</v>
      </c>
      <c r="C116" s="343" t="s">
        <v>657</v>
      </c>
      <c r="D116" s="343" t="s">
        <v>658</v>
      </c>
      <c r="E116" s="343" t="s">
        <v>305</v>
      </c>
      <c r="F116" s="396" t="s">
        <v>965</v>
      </c>
      <c r="G116" s="397" t="s">
        <v>966</v>
      </c>
      <c r="H116" s="397" t="s">
        <v>967</v>
      </c>
      <c r="I116" s="378" t="s">
        <v>630</v>
      </c>
      <c r="J116" s="379">
        <v>2958</v>
      </c>
      <c r="K116" s="343"/>
      <c r="L116" s="343"/>
    </row>
    <row r="117" spans="1:12" ht="102" x14ac:dyDescent="0.25">
      <c r="A117" s="343">
        <v>115</v>
      </c>
      <c r="B117" s="343" t="s">
        <v>280</v>
      </c>
      <c r="C117" s="343" t="s">
        <v>657</v>
      </c>
      <c r="D117" s="343" t="s">
        <v>658</v>
      </c>
      <c r="E117" s="343" t="s">
        <v>305</v>
      </c>
      <c r="F117" s="396" t="s">
        <v>968</v>
      </c>
      <c r="G117" s="397" t="s">
        <v>906</v>
      </c>
      <c r="H117" s="397" t="s">
        <v>969</v>
      </c>
      <c r="I117" s="378" t="s">
        <v>630</v>
      </c>
      <c r="J117" s="379">
        <v>5030</v>
      </c>
      <c r="K117" s="343"/>
      <c r="L117" s="343"/>
    </row>
    <row r="118" spans="1:12" ht="102" x14ac:dyDescent="0.25">
      <c r="A118" s="341">
        <v>116</v>
      </c>
      <c r="B118" s="343" t="s">
        <v>280</v>
      </c>
      <c r="C118" s="343" t="s">
        <v>657</v>
      </c>
      <c r="D118" s="343" t="s">
        <v>658</v>
      </c>
      <c r="E118" s="343" t="s">
        <v>305</v>
      </c>
      <c r="F118" s="396" t="s">
        <v>970</v>
      </c>
      <c r="G118" s="397" t="s">
        <v>903</v>
      </c>
      <c r="H118" s="397" t="s">
        <v>971</v>
      </c>
      <c r="I118" s="378" t="s">
        <v>666</v>
      </c>
      <c r="J118" s="379">
        <v>8063</v>
      </c>
      <c r="K118" s="343"/>
      <c r="L118" s="343"/>
    </row>
    <row r="119" spans="1:12" ht="76.5" x14ac:dyDescent="0.25">
      <c r="A119" s="343">
        <v>117</v>
      </c>
      <c r="B119" s="343" t="s">
        <v>280</v>
      </c>
      <c r="C119" s="343" t="s">
        <v>657</v>
      </c>
      <c r="D119" s="343" t="s">
        <v>658</v>
      </c>
      <c r="E119" s="343" t="s">
        <v>305</v>
      </c>
      <c r="F119" s="396" t="s">
        <v>972</v>
      </c>
      <c r="G119" s="397" t="s">
        <v>847</v>
      </c>
      <c r="H119" s="397" t="s">
        <v>973</v>
      </c>
      <c r="I119" s="378" t="s">
        <v>630</v>
      </c>
      <c r="J119" s="379">
        <v>7809</v>
      </c>
      <c r="K119" s="343"/>
      <c r="L119" s="343"/>
    </row>
    <row r="120" spans="1:12" ht="178.5" x14ac:dyDescent="0.25">
      <c r="A120" s="341">
        <v>118</v>
      </c>
      <c r="B120" s="343" t="s">
        <v>280</v>
      </c>
      <c r="C120" s="343" t="s">
        <v>657</v>
      </c>
      <c r="D120" s="343" t="s">
        <v>658</v>
      </c>
      <c r="E120" s="343" t="s">
        <v>305</v>
      </c>
      <c r="F120" s="396" t="s">
        <v>974</v>
      </c>
      <c r="G120" s="397" t="s">
        <v>975</v>
      </c>
      <c r="H120" s="397" t="s">
        <v>976</v>
      </c>
      <c r="I120" s="378" t="s">
        <v>666</v>
      </c>
      <c r="J120" s="379">
        <v>8569</v>
      </c>
      <c r="K120" s="343"/>
      <c r="L120" s="343"/>
    </row>
    <row r="121" spans="1:12" ht="63.75" x14ac:dyDescent="0.25">
      <c r="A121" s="343">
        <v>119</v>
      </c>
      <c r="B121" s="343" t="s">
        <v>280</v>
      </c>
      <c r="C121" s="343" t="s">
        <v>657</v>
      </c>
      <c r="D121" s="343" t="s">
        <v>658</v>
      </c>
      <c r="E121" s="343" t="s">
        <v>305</v>
      </c>
      <c r="F121" s="396" t="s">
        <v>977</v>
      </c>
      <c r="G121" s="397" t="s">
        <v>859</v>
      </c>
      <c r="H121" s="397" t="s">
        <v>978</v>
      </c>
      <c r="I121" s="378" t="s">
        <v>666</v>
      </c>
      <c r="J121" s="379">
        <v>6689</v>
      </c>
      <c r="K121" s="343"/>
      <c r="L121" s="343"/>
    </row>
    <row r="122" spans="1:12" ht="114.75" x14ac:dyDescent="0.25">
      <c r="A122" s="341">
        <v>120</v>
      </c>
      <c r="B122" s="343" t="s">
        <v>280</v>
      </c>
      <c r="C122" s="343" t="s">
        <v>657</v>
      </c>
      <c r="D122" s="343" t="s">
        <v>658</v>
      </c>
      <c r="E122" s="343" t="s">
        <v>305</v>
      </c>
      <c r="F122" s="396" t="s">
        <v>979</v>
      </c>
      <c r="G122" s="397" t="s">
        <v>980</v>
      </c>
      <c r="H122" s="397" t="s">
        <v>981</v>
      </c>
      <c r="I122" s="378" t="s">
        <v>728</v>
      </c>
      <c r="J122" s="379">
        <v>3637</v>
      </c>
      <c r="K122" s="343"/>
      <c r="L122" s="343"/>
    </row>
    <row r="123" spans="1:12" ht="76.5" x14ac:dyDescent="0.25">
      <c r="A123" s="343">
        <v>121</v>
      </c>
      <c r="B123" s="343" t="s">
        <v>280</v>
      </c>
      <c r="C123" s="343" t="s">
        <v>657</v>
      </c>
      <c r="D123" s="343" t="s">
        <v>658</v>
      </c>
      <c r="E123" s="343" t="s">
        <v>305</v>
      </c>
      <c r="F123" s="396" t="s">
        <v>982</v>
      </c>
      <c r="G123" s="397" t="s">
        <v>983</v>
      </c>
      <c r="H123" s="397" t="s">
        <v>984</v>
      </c>
      <c r="I123" s="378" t="s">
        <v>724</v>
      </c>
      <c r="J123" s="379">
        <v>11255</v>
      </c>
      <c r="K123" s="343"/>
      <c r="L123" s="343"/>
    </row>
    <row r="124" spans="1:12" ht="114.75" x14ac:dyDescent="0.25">
      <c r="A124" s="341">
        <v>122</v>
      </c>
      <c r="B124" s="343" t="s">
        <v>280</v>
      </c>
      <c r="C124" s="343" t="s">
        <v>657</v>
      </c>
      <c r="D124" s="343" t="s">
        <v>658</v>
      </c>
      <c r="E124" s="343" t="s">
        <v>305</v>
      </c>
      <c r="F124" s="396" t="s">
        <v>985</v>
      </c>
      <c r="G124" s="397" t="s">
        <v>986</v>
      </c>
      <c r="H124" s="397" t="s">
        <v>987</v>
      </c>
      <c r="I124" s="378" t="s">
        <v>662</v>
      </c>
      <c r="J124" s="379">
        <v>10572</v>
      </c>
      <c r="K124" s="343"/>
      <c r="L124" s="343"/>
    </row>
    <row r="125" spans="1:12" ht="89.25" x14ac:dyDescent="0.25">
      <c r="A125" s="343">
        <v>123</v>
      </c>
      <c r="B125" s="343" t="s">
        <v>280</v>
      </c>
      <c r="C125" s="343" t="s">
        <v>657</v>
      </c>
      <c r="D125" s="343" t="s">
        <v>658</v>
      </c>
      <c r="E125" s="343" t="s">
        <v>305</v>
      </c>
      <c r="F125" s="396" t="s">
        <v>988</v>
      </c>
      <c r="G125" s="397" t="s">
        <v>989</v>
      </c>
      <c r="H125" s="397" t="s">
        <v>990</v>
      </c>
      <c r="I125" s="378" t="s">
        <v>630</v>
      </c>
      <c r="J125" s="379">
        <v>8891</v>
      </c>
      <c r="K125" s="343"/>
      <c r="L125" s="343"/>
    </row>
    <row r="126" spans="1:12" ht="76.5" x14ac:dyDescent="0.25">
      <c r="A126" s="341">
        <v>124</v>
      </c>
      <c r="B126" s="343" t="s">
        <v>280</v>
      </c>
      <c r="C126" s="343" t="s">
        <v>657</v>
      </c>
      <c r="D126" s="343" t="s">
        <v>658</v>
      </c>
      <c r="E126" s="343" t="s">
        <v>305</v>
      </c>
      <c r="F126" s="396" t="s">
        <v>991</v>
      </c>
      <c r="G126" s="397" t="s">
        <v>992</v>
      </c>
      <c r="H126" s="397" t="s">
        <v>993</v>
      </c>
      <c r="I126" s="378" t="s">
        <v>630</v>
      </c>
      <c r="J126" s="379">
        <v>7557</v>
      </c>
      <c r="K126" s="343"/>
      <c r="L126" s="343"/>
    </row>
    <row r="127" spans="1:12" ht="114.75" x14ac:dyDescent="0.25">
      <c r="A127" s="343">
        <v>125</v>
      </c>
      <c r="B127" s="343" t="s">
        <v>280</v>
      </c>
      <c r="C127" s="343" t="s">
        <v>657</v>
      </c>
      <c r="D127" s="343" t="s">
        <v>658</v>
      </c>
      <c r="E127" s="343" t="s">
        <v>305</v>
      </c>
      <c r="F127" s="396" t="s">
        <v>994</v>
      </c>
      <c r="G127" s="397" t="s">
        <v>995</v>
      </c>
      <c r="H127" s="397" t="s">
        <v>996</v>
      </c>
      <c r="I127" s="378" t="s">
        <v>662</v>
      </c>
      <c r="J127" s="379">
        <v>8361</v>
      </c>
      <c r="K127" s="343"/>
      <c r="L127" s="343"/>
    </row>
    <row r="128" spans="1:12" ht="51" x14ac:dyDescent="0.25">
      <c r="A128" s="341">
        <v>126</v>
      </c>
      <c r="B128" s="343" t="s">
        <v>280</v>
      </c>
      <c r="C128" s="343" t="s">
        <v>657</v>
      </c>
      <c r="D128" s="343" t="s">
        <v>658</v>
      </c>
      <c r="E128" s="343" t="s">
        <v>305</v>
      </c>
      <c r="F128" s="396" t="s">
        <v>997</v>
      </c>
      <c r="G128" s="397" t="s">
        <v>883</v>
      </c>
      <c r="H128" s="397" t="s">
        <v>998</v>
      </c>
      <c r="I128" s="378" t="s">
        <v>662</v>
      </c>
      <c r="J128" s="379">
        <v>14920</v>
      </c>
      <c r="K128" s="343"/>
      <c r="L128" s="343"/>
    </row>
    <row r="129" spans="1:12" ht="102" x14ac:dyDescent="0.25">
      <c r="A129" s="343">
        <v>127</v>
      </c>
      <c r="B129" s="343" t="s">
        <v>280</v>
      </c>
      <c r="C129" s="343" t="s">
        <v>657</v>
      </c>
      <c r="D129" s="343" t="s">
        <v>658</v>
      </c>
      <c r="E129" s="343" t="s">
        <v>305</v>
      </c>
      <c r="F129" s="396" t="s">
        <v>999</v>
      </c>
      <c r="G129" s="397" t="s">
        <v>880</v>
      </c>
      <c r="H129" s="397" t="s">
        <v>1000</v>
      </c>
      <c r="I129" s="378" t="s">
        <v>666</v>
      </c>
      <c r="J129" s="379">
        <v>3907</v>
      </c>
      <c r="K129" s="343"/>
      <c r="L129" s="343"/>
    </row>
    <row r="130" spans="1:12" ht="38.25" x14ac:dyDescent="0.25">
      <c r="A130" s="341">
        <v>128</v>
      </c>
      <c r="B130" s="343" t="s">
        <v>280</v>
      </c>
      <c r="C130" s="343" t="s">
        <v>657</v>
      </c>
      <c r="D130" s="343" t="s">
        <v>658</v>
      </c>
      <c r="E130" s="343" t="s">
        <v>305</v>
      </c>
      <c r="F130" s="396" t="s">
        <v>1001</v>
      </c>
      <c r="G130" s="397" t="s">
        <v>1002</v>
      </c>
      <c r="H130" s="397" t="s">
        <v>1003</v>
      </c>
      <c r="I130" s="378" t="s">
        <v>728</v>
      </c>
      <c r="J130" s="379">
        <v>5302</v>
      </c>
      <c r="K130" s="343"/>
      <c r="L130" s="343"/>
    </row>
    <row r="131" spans="1:12" ht="63.75" x14ac:dyDescent="0.25">
      <c r="A131" s="343">
        <v>129</v>
      </c>
      <c r="B131" s="343" t="s">
        <v>280</v>
      </c>
      <c r="C131" s="343" t="s">
        <v>657</v>
      </c>
      <c r="D131" s="343" t="s">
        <v>658</v>
      </c>
      <c r="E131" s="343" t="s">
        <v>305</v>
      </c>
      <c r="F131" s="396" t="s">
        <v>1004</v>
      </c>
      <c r="G131" s="397" t="s">
        <v>1005</v>
      </c>
      <c r="H131" s="397" t="s">
        <v>1006</v>
      </c>
      <c r="I131" s="378" t="s">
        <v>728</v>
      </c>
      <c r="J131" s="379">
        <v>4609</v>
      </c>
      <c r="K131" s="343"/>
      <c r="L131" s="343"/>
    </row>
    <row r="132" spans="1:12" ht="76.5" x14ac:dyDescent="0.25">
      <c r="A132" s="341">
        <v>130</v>
      </c>
      <c r="B132" s="343" t="s">
        <v>280</v>
      </c>
      <c r="C132" s="343" t="s">
        <v>657</v>
      </c>
      <c r="D132" s="343" t="s">
        <v>658</v>
      </c>
      <c r="E132" s="343" t="s">
        <v>305</v>
      </c>
      <c r="F132" s="396" t="s">
        <v>1007</v>
      </c>
      <c r="G132" s="397" t="s">
        <v>1008</v>
      </c>
      <c r="H132" s="397" t="s">
        <v>1009</v>
      </c>
      <c r="I132" s="378" t="s">
        <v>630</v>
      </c>
      <c r="J132" s="379">
        <v>1910</v>
      </c>
      <c r="K132" s="343"/>
      <c r="L132" s="343"/>
    </row>
    <row r="133" spans="1:12" ht="38.25" x14ac:dyDescent="0.25">
      <c r="A133" s="343">
        <v>131</v>
      </c>
      <c r="B133" s="343" t="s">
        <v>280</v>
      </c>
      <c r="C133" s="343" t="s">
        <v>657</v>
      </c>
      <c r="D133" s="343" t="s">
        <v>658</v>
      </c>
      <c r="E133" s="343" t="s">
        <v>305</v>
      </c>
      <c r="F133" s="396" t="s">
        <v>1010</v>
      </c>
      <c r="G133" s="397" t="s">
        <v>1011</v>
      </c>
      <c r="H133" s="397" t="s">
        <v>1012</v>
      </c>
      <c r="I133" s="378" t="s">
        <v>630</v>
      </c>
      <c r="J133" s="379">
        <v>15806</v>
      </c>
      <c r="K133" s="343"/>
      <c r="L133" s="343"/>
    </row>
    <row r="134" spans="1:12" ht="76.5" x14ac:dyDescent="0.25">
      <c r="A134" s="341">
        <v>132</v>
      </c>
      <c r="B134" s="343" t="s">
        <v>280</v>
      </c>
      <c r="C134" s="343" t="s">
        <v>657</v>
      </c>
      <c r="D134" s="343" t="s">
        <v>658</v>
      </c>
      <c r="E134" s="343" t="s">
        <v>305</v>
      </c>
      <c r="F134" s="398" t="s">
        <v>1013</v>
      </c>
      <c r="G134" s="399" t="s">
        <v>889</v>
      </c>
      <c r="H134" s="399" t="s">
        <v>1014</v>
      </c>
      <c r="I134" s="378" t="s">
        <v>666</v>
      </c>
      <c r="J134" s="379">
        <v>13788</v>
      </c>
      <c r="K134" s="343"/>
      <c r="L134" s="343"/>
    </row>
    <row r="135" spans="1:12" ht="89.25" x14ac:dyDescent="0.25">
      <c r="A135" s="343">
        <v>133</v>
      </c>
      <c r="B135" s="343" t="s">
        <v>280</v>
      </c>
      <c r="C135" s="343" t="s">
        <v>657</v>
      </c>
      <c r="D135" s="343" t="s">
        <v>658</v>
      </c>
      <c r="E135" s="343" t="s">
        <v>305</v>
      </c>
      <c r="F135" s="398" t="s">
        <v>1015</v>
      </c>
      <c r="G135" s="399" t="s">
        <v>1016</v>
      </c>
      <c r="H135" s="399" t="s">
        <v>1017</v>
      </c>
      <c r="I135" s="378" t="s">
        <v>644</v>
      </c>
      <c r="J135" s="379">
        <v>11968</v>
      </c>
      <c r="K135" s="343"/>
      <c r="L135" s="343"/>
    </row>
    <row r="136" spans="1:12" ht="140.25" x14ac:dyDescent="0.25">
      <c r="A136" s="341">
        <v>134</v>
      </c>
      <c r="B136" s="343" t="s">
        <v>280</v>
      </c>
      <c r="C136" s="343" t="s">
        <v>657</v>
      </c>
      <c r="D136" s="343" t="s">
        <v>658</v>
      </c>
      <c r="E136" s="343" t="s">
        <v>305</v>
      </c>
      <c r="F136" s="398" t="s">
        <v>1018</v>
      </c>
      <c r="G136" s="399" t="s">
        <v>1019</v>
      </c>
      <c r="H136" s="399" t="s">
        <v>1020</v>
      </c>
      <c r="I136" s="378" t="s">
        <v>644</v>
      </c>
      <c r="J136" s="379">
        <v>13473</v>
      </c>
      <c r="K136" s="343"/>
      <c r="L136" s="343"/>
    </row>
    <row r="137" spans="1:12" ht="140.25" x14ac:dyDescent="0.25">
      <c r="A137" s="343">
        <v>135</v>
      </c>
      <c r="B137" s="343" t="s">
        <v>280</v>
      </c>
      <c r="C137" s="343" t="s">
        <v>657</v>
      </c>
      <c r="D137" s="343" t="s">
        <v>658</v>
      </c>
      <c r="E137" s="343" t="s">
        <v>305</v>
      </c>
      <c r="F137" s="398" t="s">
        <v>1021</v>
      </c>
      <c r="G137" s="399" t="s">
        <v>832</v>
      </c>
      <c r="H137" s="399" t="s">
        <v>1022</v>
      </c>
      <c r="I137" s="378" t="s">
        <v>644</v>
      </c>
      <c r="J137" s="379">
        <v>13366</v>
      </c>
      <c r="K137" s="343"/>
      <c r="L137" s="343"/>
    </row>
    <row r="138" spans="1:12" ht="102" x14ac:dyDescent="0.25">
      <c r="A138" s="341">
        <v>136</v>
      </c>
      <c r="B138" s="343" t="s">
        <v>280</v>
      </c>
      <c r="C138" s="343" t="s">
        <v>657</v>
      </c>
      <c r="D138" s="343" t="s">
        <v>658</v>
      </c>
      <c r="E138" s="343" t="s">
        <v>305</v>
      </c>
      <c r="F138" s="398" t="s">
        <v>1023</v>
      </c>
      <c r="G138" s="399" t="s">
        <v>1024</v>
      </c>
      <c r="H138" s="399" t="s">
        <v>1025</v>
      </c>
      <c r="I138" s="378" t="s">
        <v>741</v>
      </c>
      <c r="J138" s="379">
        <v>7419</v>
      </c>
      <c r="K138" s="343"/>
      <c r="L138" s="343"/>
    </row>
    <row r="139" spans="1:12" ht="89.25" x14ac:dyDescent="0.25">
      <c r="A139" s="343">
        <v>137</v>
      </c>
      <c r="B139" s="343" t="s">
        <v>280</v>
      </c>
      <c r="C139" s="343" t="s">
        <v>657</v>
      </c>
      <c r="D139" s="343" t="s">
        <v>658</v>
      </c>
      <c r="E139" s="343" t="s">
        <v>305</v>
      </c>
      <c r="F139" s="398" t="s">
        <v>1026</v>
      </c>
      <c r="G139" s="399" t="s">
        <v>1027</v>
      </c>
      <c r="H139" s="399" t="s">
        <v>1028</v>
      </c>
      <c r="I139" s="378" t="s">
        <v>644</v>
      </c>
      <c r="J139" s="379">
        <v>1665</v>
      </c>
      <c r="K139" s="343"/>
      <c r="L139" s="343"/>
    </row>
    <row r="140" spans="1:12" ht="140.25" x14ac:dyDescent="0.25">
      <c r="A140" s="341">
        <v>138</v>
      </c>
      <c r="B140" s="343" t="s">
        <v>280</v>
      </c>
      <c r="C140" s="343" t="s">
        <v>657</v>
      </c>
      <c r="D140" s="343" t="s">
        <v>658</v>
      </c>
      <c r="E140" s="343" t="s">
        <v>305</v>
      </c>
      <c r="F140" s="398" t="s">
        <v>1029</v>
      </c>
      <c r="G140" s="399" t="s">
        <v>1030</v>
      </c>
      <c r="H140" s="399" t="s">
        <v>1031</v>
      </c>
      <c r="I140" s="378" t="s">
        <v>644</v>
      </c>
      <c r="J140" s="379">
        <v>8549</v>
      </c>
      <c r="K140" s="343"/>
      <c r="L140" s="343"/>
    </row>
    <row r="141" spans="1:12" ht="140.25" x14ac:dyDescent="0.25">
      <c r="A141" s="343">
        <v>139</v>
      </c>
      <c r="B141" s="343" t="s">
        <v>280</v>
      </c>
      <c r="C141" s="343" t="s">
        <v>657</v>
      </c>
      <c r="D141" s="343" t="s">
        <v>658</v>
      </c>
      <c r="E141" s="343" t="s">
        <v>305</v>
      </c>
      <c r="F141" s="398" t="s">
        <v>1032</v>
      </c>
      <c r="G141" s="399" t="s">
        <v>1033</v>
      </c>
      <c r="H141" s="399" t="s">
        <v>1034</v>
      </c>
      <c r="I141" s="378" t="s">
        <v>644</v>
      </c>
      <c r="J141" s="379">
        <v>10243</v>
      </c>
      <c r="K141" s="343"/>
      <c r="L141" s="343"/>
    </row>
    <row r="142" spans="1:12" ht="89.25" x14ac:dyDescent="0.25">
      <c r="A142" s="341">
        <v>140</v>
      </c>
      <c r="B142" s="343" t="s">
        <v>280</v>
      </c>
      <c r="C142" s="343" t="s">
        <v>657</v>
      </c>
      <c r="D142" s="343" t="s">
        <v>658</v>
      </c>
      <c r="E142" s="343" t="s">
        <v>305</v>
      </c>
      <c r="F142" s="398" t="s">
        <v>1035</v>
      </c>
      <c r="G142" s="399" t="s">
        <v>1036</v>
      </c>
      <c r="H142" s="399" t="s">
        <v>1037</v>
      </c>
      <c r="I142" s="378" t="s">
        <v>741</v>
      </c>
      <c r="J142" s="379">
        <v>6480</v>
      </c>
      <c r="K142" s="343"/>
      <c r="L142" s="343"/>
    </row>
    <row r="143" spans="1:12" ht="51" x14ac:dyDescent="0.25">
      <c r="A143" s="343">
        <v>141</v>
      </c>
      <c r="B143" s="343" t="s">
        <v>280</v>
      </c>
      <c r="C143" s="343" t="s">
        <v>657</v>
      </c>
      <c r="D143" s="343" t="s">
        <v>658</v>
      </c>
      <c r="E143" s="343" t="s">
        <v>305</v>
      </c>
      <c r="F143" s="398" t="s">
        <v>1038</v>
      </c>
      <c r="G143" s="399" t="s">
        <v>1039</v>
      </c>
      <c r="H143" s="399" t="s">
        <v>1040</v>
      </c>
      <c r="I143" s="378" t="s">
        <v>741</v>
      </c>
      <c r="J143" s="379">
        <v>11993</v>
      </c>
      <c r="K143" s="343"/>
      <c r="L143" s="343"/>
    </row>
    <row r="144" spans="1:12" ht="76.5" x14ac:dyDescent="0.25">
      <c r="A144" s="341">
        <v>142</v>
      </c>
      <c r="B144" s="343" t="s">
        <v>280</v>
      </c>
      <c r="C144" s="343" t="s">
        <v>657</v>
      </c>
      <c r="D144" s="343" t="s">
        <v>658</v>
      </c>
      <c r="E144" s="343" t="s">
        <v>305</v>
      </c>
      <c r="F144" s="398" t="s">
        <v>1041</v>
      </c>
      <c r="G144" s="399" t="s">
        <v>1042</v>
      </c>
      <c r="H144" s="399" t="s">
        <v>1043</v>
      </c>
      <c r="I144" s="378" t="s">
        <v>644</v>
      </c>
      <c r="J144" s="379">
        <v>7551</v>
      </c>
      <c r="K144" s="343"/>
      <c r="L144" s="343"/>
    </row>
    <row r="145" spans="1:12" ht="89.25" x14ac:dyDescent="0.25">
      <c r="A145" s="343">
        <v>143</v>
      </c>
      <c r="B145" s="343" t="s">
        <v>280</v>
      </c>
      <c r="C145" s="343" t="s">
        <v>657</v>
      </c>
      <c r="D145" s="343" t="s">
        <v>658</v>
      </c>
      <c r="E145" s="343" t="s">
        <v>305</v>
      </c>
      <c r="F145" s="398" t="s">
        <v>1044</v>
      </c>
      <c r="G145" s="399" t="s">
        <v>1045</v>
      </c>
      <c r="H145" s="399" t="s">
        <v>1046</v>
      </c>
      <c r="I145" s="378" t="s">
        <v>644</v>
      </c>
      <c r="J145" s="379">
        <v>10155</v>
      </c>
      <c r="K145" s="343"/>
      <c r="L145" s="343"/>
    </row>
    <row r="146" spans="1:12" ht="51" x14ac:dyDescent="0.25">
      <c r="A146" s="341">
        <v>144</v>
      </c>
      <c r="B146" s="343" t="s">
        <v>280</v>
      </c>
      <c r="C146" s="343" t="s">
        <v>657</v>
      </c>
      <c r="D146" s="343" t="s">
        <v>658</v>
      </c>
      <c r="E146" s="343" t="s">
        <v>305</v>
      </c>
      <c r="F146" s="398" t="s">
        <v>1047</v>
      </c>
      <c r="G146" s="399" t="s">
        <v>874</v>
      </c>
      <c r="H146" s="399" t="s">
        <v>1048</v>
      </c>
      <c r="I146" s="378" t="s">
        <v>644</v>
      </c>
      <c r="J146" s="379">
        <v>9579</v>
      </c>
      <c r="K146" s="343"/>
      <c r="L146" s="343"/>
    </row>
    <row r="147" spans="1:12" ht="76.5" x14ac:dyDescent="0.25">
      <c r="A147" s="343">
        <v>145</v>
      </c>
      <c r="B147" s="343" t="s">
        <v>280</v>
      </c>
      <c r="C147" s="343" t="s">
        <v>657</v>
      </c>
      <c r="D147" s="343" t="s">
        <v>658</v>
      </c>
      <c r="E147" s="343" t="s">
        <v>305</v>
      </c>
      <c r="F147" s="398" t="s">
        <v>1049</v>
      </c>
      <c r="G147" s="399" t="s">
        <v>911</v>
      </c>
      <c r="H147" s="399" t="s">
        <v>1050</v>
      </c>
      <c r="I147" s="378" t="s">
        <v>644</v>
      </c>
      <c r="J147" s="379">
        <v>8667</v>
      </c>
      <c r="K147" s="343"/>
      <c r="L147" s="343"/>
    </row>
    <row r="148" spans="1:12" ht="140.25" x14ac:dyDescent="0.25">
      <c r="A148" s="341">
        <v>146</v>
      </c>
      <c r="B148" s="343" t="s">
        <v>280</v>
      </c>
      <c r="C148" s="343" t="s">
        <v>657</v>
      </c>
      <c r="D148" s="343" t="s">
        <v>658</v>
      </c>
      <c r="E148" s="343" t="s">
        <v>305</v>
      </c>
      <c r="F148" s="398" t="s">
        <v>1051</v>
      </c>
      <c r="G148" s="399" t="s">
        <v>1052</v>
      </c>
      <c r="H148" s="399" t="s">
        <v>1053</v>
      </c>
      <c r="I148" s="378" t="s">
        <v>644</v>
      </c>
      <c r="J148" s="379">
        <v>8951</v>
      </c>
      <c r="K148" s="343"/>
      <c r="L148" s="343"/>
    </row>
    <row r="149" spans="1:12" ht="89.25" x14ac:dyDescent="0.25">
      <c r="A149" s="343">
        <v>147</v>
      </c>
      <c r="B149" s="343" t="s">
        <v>280</v>
      </c>
      <c r="C149" s="343" t="s">
        <v>657</v>
      </c>
      <c r="D149" s="343" t="s">
        <v>658</v>
      </c>
      <c r="E149" s="343" t="s">
        <v>305</v>
      </c>
      <c r="F149" s="398" t="s">
        <v>1054</v>
      </c>
      <c r="G149" s="399" t="s">
        <v>889</v>
      </c>
      <c r="H149" s="399" t="s">
        <v>1055</v>
      </c>
      <c r="I149" s="378" t="s">
        <v>644</v>
      </c>
      <c r="J149" s="379">
        <v>4833</v>
      </c>
      <c r="K149" s="343"/>
      <c r="L149" s="343"/>
    </row>
    <row r="150" spans="1:12" ht="255" x14ac:dyDescent="0.25">
      <c r="A150" s="341">
        <v>148</v>
      </c>
      <c r="B150" s="343" t="s">
        <v>280</v>
      </c>
      <c r="C150" s="343" t="s">
        <v>775</v>
      </c>
      <c r="D150" s="343" t="s">
        <v>658</v>
      </c>
      <c r="E150" s="343" t="s">
        <v>305</v>
      </c>
      <c r="F150" s="398" t="s">
        <v>1056</v>
      </c>
      <c r="G150" s="399" t="s">
        <v>1057</v>
      </c>
      <c r="H150" s="399" t="s">
        <v>1058</v>
      </c>
      <c r="I150" s="378" t="s">
        <v>741</v>
      </c>
      <c r="J150" s="379">
        <v>3568</v>
      </c>
      <c r="K150" s="343"/>
      <c r="L150" s="343"/>
    </row>
    <row r="151" spans="1:12" ht="165.75" x14ac:dyDescent="0.25">
      <c r="A151" s="343">
        <v>149</v>
      </c>
      <c r="B151" s="343" t="s">
        <v>280</v>
      </c>
      <c r="C151" s="343" t="s">
        <v>775</v>
      </c>
      <c r="D151" s="343" t="s">
        <v>658</v>
      </c>
      <c r="E151" s="343" t="s">
        <v>305</v>
      </c>
      <c r="F151" s="398" t="s">
        <v>1059</v>
      </c>
      <c r="G151" s="399" t="s">
        <v>951</v>
      </c>
      <c r="H151" s="399" t="s">
        <v>1060</v>
      </c>
      <c r="I151" s="378" t="s">
        <v>666</v>
      </c>
      <c r="J151" s="379">
        <v>5150</v>
      </c>
      <c r="K151" s="343"/>
      <c r="L151" s="343"/>
    </row>
    <row r="152" spans="1:12" ht="178.5" x14ac:dyDescent="0.25">
      <c r="A152" s="341">
        <v>150</v>
      </c>
      <c r="B152" s="343" t="s">
        <v>280</v>
      </c>
      <c r="C152" s="343" t="s">
        <v>775</v>
      </c>
      <c r="D152" s="343" t="s">
        <v>658</v>
      </c>
      <c r="E152" s="343" t="s">
        <v>305</v>
      </c>
      <c r="F152" s="398" t="s">
        <v>1061</v>
      </c>
      <c r="G152" s="399" t="s">
        <v>1062</v>
      </c>
      <c r="H152" s="399" t="s">
        <v>1063</v>
      </c>
      <c r="I152" s="378" t="s">
        <v>662</v>
      </c>
      <c r="J152" s="379">
        <v>4306</v>
      </c>
      <c r="K152" s="343"/>
      <c r="L152" s="343"/>
    </row>
    <row r="153" spans="1:12" ht="102" x14ac:dyDescent="0.25">
      <c r="A153" s="343">
        <v>151</v>
      </c>
      <c r="B153" s="343" t="s">
        <v>280</v>
      </c>
      <c r="C153" s="400" t="s">
        <v>1064</v>
      </c>
      <c r="D153" s="343" t="s">
        <v>658</v>
      </c>
      <c r="E153" s="343" t="s">
        <v>305</v>
      </c>
      <c r="F153" s="398" t="s">
        <v>1065</v>
      </c>
      <c r="G153" s="399" t="s">
        <v>1066</v>
      </c>
      <c r="H153" s="399" t="s">
        <v>1067</v>
      </c>
      <c r="I153" s="378" t="s">
        <v>637</v>
      </c>
      <c r="J153" s="379">
        <v>19000</v>
      </c>
      <c r="K153" s="343"/>
      <c r="L153" s="343"/>
    </row>
    <row r="154" spans="1:12" ht="38.25" x14ac:dyDescent="0.25">
      <c r="A154" s="341">
        <v>152</v>
      </c>
      <c r="B154" s="343" t="s">
        <v>280</v>
      </c>
      <c r="C154" s="343"/>
      <c r="D154" s="343" t="s">
        <v>658</v>
      </c>
      <c r="E154" s="343" t="s">
        <v>305</v>
      </c>
      <c r="F154" s="398" t="s">
        <v>1068</v>
      </c>
      <c r="G154" s="399" t="s">
        <v>886</v>
      </c>
      <c r="H154" s="399" t="s">
        <v>1069</v>
      </c>
      <c r="I154" s="378" t="s">
        <v>918</v>
      </c>
      <c r="J154" s="379">
        <v>2828</v>
      </c>
      <c r="K154" s="343"/>
      <c r="L154" s="343"/>
    </row>
    <row r="155" spans="1:12" ht="51" x14ac:dyDescent="0.25">
      <c r="A155" s="343">
        <v>153</v>
      </c>
      <c r="B155" s="343" t="s">
        <v>280</v>
      </c>
      <c r="C155" s="343"/>
      <c r="D155" s="343" t="s">
        <v>1070</v>
      </c>
      <c r="E155" s="343" t="s">
        <v>305</v>
      </c>
      <c r="F155" s="398" t="s">
        <v>1071</v>
      </c>
      <c r="G155" s="399" t="s">
        <v>871</v>
      </c>
      <c r="H155" s="399" t="s">
        <v>1072</v>
      </c>
      <c r="I155" s="378" t="s">
        <v>1073</v>
      </c>
      <c r="J155" s="379">
        <v>12992</v>
      </c>
      <c r="K155" s="343"/>
      <c r="L155" s="343"/>
    </row>
    <row r="156" spans="1:12" ht="127.5" x14ac:dyDescent="0.25">
      <c r="A156" s="341">
        <v>154</v>
      </c>
      <c r="B156" s="341" t="s">
        <v>280</v>
      </c>
      <c r="C156" s="400" t="s">
        <v>1074</v>
      </c>
      <c r="D156" s="341" t="s">
        <v>612</v>
      </c>
      <c r="E156" s="341" t="s">
        <v>817</v>
      </c>
      <c r="F156" s="396" t="s">
        <v>1075</v>
      </c>
      <c r="G156" s="397" t="s">
        <v>1076</v>
      </c>
      <c r="H156" s="397" t="s">
        <v>1077</v>
      </c>
      <c r="I156" s="382" t="s">
        <v>662</v>
      </c>
      <c r="J156" s="401">
        <v>0</v>
      </c>
      <c r="K156" s="343"/>
      <c r="L156" s="343"/>
    </row>
    <row r="157" spans="1:12" ht="114.75" x14ac:dyDescent="0.25">
      <c r="A157" s="343">
        <v>155</v>
      </c>
      <c r="B157" s="341" t="s">
        <v>280</v>
      </c>
      <c r="C157" s="402" t="s">
        <v>1078</v>
      </c>
      <c r="D157" s="341" t="s">
        <v>612</v>
      </c>
      <c r="E157" s="341" t="s">
        <v>817</v>
      </c>
      <c r="F157" s="396" t="s">
        <v>1079</v>
      </c>
      <c r="G157" s="397" t="s">
        <v>880</v>
      </c>
      <c r="H157" s="397" t="s">
        <v>1080</v>
      </c>
      <c r="I157" s="382" t="s">
        <v>666</v>
      </c>
      <c r="J157" s="401">
        <v>0</v>
      </c>
      <c r="K157" s="343"/>
      <c r="L157" s="343"/>
    </row>
    <row r="158" spans="1:12" ht="102" x14ac:dyDescent="0.25">
      <c r="A158" s="341">
        <v>156</v>
      </c>
      <c r="B158" s="341" t="s">
        <v>280</v>
      </c>
      <c r="C158" s="402" t="s">
        <v>1081</v>
      </c>
      <c r="D158" s="341" t="s">
        <v>612</v>
      </c>
      <c r="E158" s="341" t="s">
        <v>817</v>
      </c>
      <c r="F158" s="396" t="s">
        <v>1082</v>
      </c>
      <c r="G158" s="397" t="s">
        <v>880</v>
      </c>
      <c r="H158" s="397" t="s">
        <v>1083</v>
      </c>
      <c r="I158" s="382" t="s">
        <v>666</v>
      </c>
      <c r="J158" s="401">
        <v>0</v>
      </c>
      <c r="K158" s="343"/>
      <c r="L158" s="343"/>
    </row>
    <row r="159" spans="1:12" ht="76.5" x14ac:dyDescent="0.25">
      <c r="A159" s="343">
        <v>157</v>
      </c>
      <c r="B159" s="403" t="s">
        <v>280</v>
      </c>
      <c r="C159" s="404" t="s">
        <v>1084</v>
      </c>
      <c r="D159" s="403" t="s">
        <v>612</v>
      </c>
      <c r="E159" s="403" t="s">
        <v>817</v>
      </c>
      <c r="F159" s="398" t="s">
        <v>1085</v>
      </c>
      <c r="G159" s="399" t="s">
        <v>1086</v>
      </c>
      <c r="H159" s="399" t="s">
        <v>1087</v>
      </c>
      <c r="I159" s="387" t="s">
        <v>630</v>
      </c>
      <c r="J159" s="405">
        <v>44200</v>
      </c>
      <c r="K159" s="343"/>
      <c r="L159" s="343"/>
    </row>
    <row r="160" spans="1:12" ht="63.75" x14ac:dyDescent="0.25">
      <c r="A160" s="341">
        <v>158</v>
      </c>
      <c r="B160" s="403" t="s">
        <v>280</v>
      </c>
      <c r="C160" s="404"/>
      <c r="D160" s="403" t="s">
        <v>612</v>
      </c>
      <c r="E160" s="403" t="s">
        <v>817</v>
      </c>
      <c r="F160" s="396" t="s">
        <v>1088</v>
      </c>
      <c r="G160" s="397" t="s">
        <v>1005</v>
      </c>
      <c r="H160" s="397" t="s">
        <v>1089</v>
      </c>
      <c r="I160" s="382"/>
      <c r="J160" s="401">
        <v>0</v>
      </c>
      <c r="K160" s="343"/>
      <c r="L160" s="343"/>
    </row>
    <row r="161" spans="1:12" ht="114.75" x14ac:dyDescent="0.25">
      <c r="A161" s="343">
        <v>159</v>
      </c>
      <c r="B161" s="403" t="s">
        <v>280</v>
      </c>
      <c r="C161" s="404"/>
      <c r="D161" s="403" t="s">
        <v>612</v>
      </c>
      <c r="E161" s="403" t="s">
        <v>817</v>
      </c>
      <c r="F161" s="396" t="s">
        <v>1090</v>
      </c>
      <c r="G161" s="397" t="s">
        <v>1057</v>
      </c>
      <c r="H161" s="397" t="s">
        <v>1091</v>
      </c>
      <c r="I161" s="382"/>
      <c r="J161" s="401">
        <v>0</v>
      </c>
      <c r="K161" s="343"/>
      <c r="L161" s="343"/>
    </row>
    <row r="162" spans="1:12" ht="51" x14ac:dyDescent="0.25">
      <c r="A162" s="341">
        <v>160</v>
      </c>
      <c r="B162" s="403" t="s">
        <v>280</v>
      </c>
      <c r="C162" s="404"/>
      <c r="D162" s="403" t="s">
        <v>612</v>
      </c>
      <c r="E162" s="403" t="s">
        <v>817</v>
      </c>
      <c r="F162" s="396" t="s">
        <v>1092</v>
      </c>
      <c r="G162" s="397" t="s">
        <v>1057</v>
      </c>
      <c r="H162" s="397" t="s">
        <v>1093</v>
      </c>
      <c r="I162" s="382"/>
      <c r="J162" s="401">
        <v>0</v>
      </c>
      <c r="K162" s="343"/>
      <c r="L162" s="343"/>
    </row>
    <row r="163" spans="1:12" ht="63.75" x14ac:dyDescent="0.25">
      <c r="A163" s="343">
        <v>161</v>
      </c>
      <c r="B163" s="403" t="s">
        <v>280</v>
      </c>
      <c r="C163" s="404"/>
      <c r="D163" s="403" t="s">
        <v>612</v>
      </c>
      <c r="E163" s="403" t="s">
        <v>817</v>
      </c>
      <c r="F163" s="396" t="s">
        <v>1094</v>
      </c>
      <c r="G163" s="397" t="s">
        <v>1095</v>
      </c>
      <c r="H163" s="397" t="s">
        <v>1096</v>
      </c>
      <c r="I163" s="382"/>
      <c r="J163" s="401">
        <v>1986.05</v>
      </c>
      <c r="K163" s="343"/>
      <c r="L163" s="343"/>
    </row>
    <row r="164" spans="1:12" ht="127.5" x14ac:dyDescent="0.25">
      <c r="A164" s="341">
        <v>162</v>
      </c>
      <c r="B164" s="403" t="s">
        <v>280</v>
      </c>
      <c r="C164" s="404"/>
      <c r="D164" s="403" t="s">
        <v>612</v>
      </c>
      <c r="E164" s="403" t="s">
        <v>817</v>
      </c>
      <c r="F164" s="396" t="s">
        <v>1097</v>
      </c>
      <c r="G164" s="397" t="s">
        <v>859</v>
      </c>
      <c r="H164" s="397" t="s">
        <v>1098</v>
      </c>
      <c r="I164" s="382"/>
      <c r="J164" s="401">
        <v>0</v>
      </c>
      <c r="K164" s="343"/>
      <c r="L164" s="343"/>
    </row>
    <row r="165" spans="1:12" ht="38.25" x14ac:dyDescent="0.25">
      <c r="A165" s="343">
        <v>163</v>
      </c>
      <c r="B165" s="403" t="s">
        <v>280</v>
      </c>
      <c r="C165" s="404"/>
      <c r="D165" s="403" t="s">
        <v>612</v>
      </c>
      <c r="E165" s="403" t="s">
        <v>817</v>
      </c>
      <c r="F165" s="396" t="s">
        <v>1099</v>
      </c>
      <c r="G165" s="397" t="s">
        <v>1100</v>
      </c>
      <c r="H165" s="397" t="s">
        <v>1101</v>
      </c>
      <c r="I165" s="382"/>
      <c r="J165" s="401">
        <v>0</v>
      </c>
      <c r="K165" s="343"/>
      <c r="L165" s="343"/>
    </row>
    <row r="166" spans="1:12" ht="127.5" x14ac:dyDescent="0.25">
      <c r="A166" s="341">
        <v>164</v>
      </c>
      <c r="B166" s="403" t="s">
        <v>280</v>
      </c>
      <c r="C166" s="404"/>
      <c r="D166" s="403" t="s">
        <v>612</v>
      </c>
      <c r="E166" s="403" t="s">
        <v>817</v>
      </c>
      <c r="F166" s="396" t="s">
        <v>1102</v>
      </c>
      <c r="G166" s="397" t="s">
        <v>1103</v>
      </c>
      <c r="H166" s="397" t="s">
        <v>1104</v>
      </c>
      <c r="I166" s="382"/>
      <c r="J166" s="401">
        <v>0</v>
      </c>
      <c r="K166" s="343"/>
      <c r="L166" s="343"/>
    </row>
    <row r="167" spans="1:12" ht="255" x14ac:dyDescent="0.25">
      <c r="A167" s="343">
        <v>165</v>
      </c>
      <c r="B167" s="403" t="s">
        <v>280</v>
      </c>
      <c r="C167" s="404"/>
      <c r="D167" s="403" t="s">
        <v>612</v>
      </c>
      <c r="E167" s="403" t="s">
        <v>817</v>
      </c>
      <c r="F167" s="396" t="s">
        <v>1105</v>
      </c>
      <c r="G167" s="397" t="s">
        <v>1106</v>
      </c>
      <c r="H167" s="397" t="s">
        <v>1107</v>
      </c>
      <c r="I167" s="382"/>
      <c r="J167" s="401">
        <v>0</v>
      </c>
      <c r="K167" s="343"/>
      <c r="L167" s="343"/>
    </row>
    <row r="168" spans="1:12" ht="77.25" thickBot="1" x14ac:dyDescent="0.3">
      <c r="A168" s="341">
        <v>166</v>
      </c>
      <c r="B168" s="403" t="s">
        <v>280</v>
      </c>
      <c r="C168" s="404"/>
      <c r="D168" s="403" t="s">
        <v>612</v>
      </c>
      <c r="E168" s="403" t="s">
        <v>817</v>
      </c>
      <c r="F168" s="398" t="s">
        <v>1108</v>
      </c>
      <c r="G168" s="399" t="s">
        <v>1109</v>
      </c>
      <c r="H168" s="399" t="s">
        <v>1110</v>
      </c>
      <c r="I168" s="64"/>
      <c r="J168" s="405">
        <v>15000</v>
      </c>
      <c r="K168" s="343"/>
      <c r="L168" s="343"/>
    </row>
    <row r="169" spans="1:12" ht="76.5" x14ac:dyDescent="0.25">
      <c r="A169" s="343">
        <v>167</v>
      </c>
      <c r="B169" s="340" t="s">
        <v>574</v>
      </c>
      <c r="C169" s="340" t="s">
        <v>827</v>
      </c>
      <c r="D169" s="340" t="s">
        <v>658</v>
      </c>
      <c r="E169" s="340" t="s">
        <v>305</v>
      </c>
      <c r="F169" s="406" t="s">
        <v>1111</v>
      </c>
      <c r="G169" s="407" t="s">
        <v>914</v>
      </c>
      <c r="H169" s="407" t="s">
        <v>1112</v>
      </c>
      <c r="I169" s="408" t="s">
        <v>624</v>
      </c>
      <c r="J169" s="409">
        <v>47346</v>
      </c>
      <c r="K169" s="410"/>
      <c r="L169" s="343"/>
    </row>
    <row r="170" spans="1:12" ht="102" x14ac:dyDescent="0.25">
      <c r="A170" s="341">
        <v>168</v>
      </c>
      <c r="B170" s="341" t="s">
        <v>574</v>
      </c>
      <c r="C170" s="341" t="s">
        <v>827</v>
      </c>
      <c r="D170" s="341" t="s">
        <v>658</v>
      </c>
      <c r="E170" s="341" t="s">
        <v>305</v>
      </c>
      <c r="F170" s="396" t="s">
        <v>1113</v>
      </c>
      <c r="G170" s="397" t="s">
        <v>1114</v>
      </c>
      <c r="H170" s="397" t="s">
        <v>1115</v>
      </c>
      <c r="I170" s="382" t="s">
        <v>617</v>
      </c>
      <c r="J170" s="411">
        <v>41105</v>
      </c>
      <c r="K170" s="410"/>
      <c r="L170" s="343"/>
    </row>
    <row r="171" spans="1:12" ht="25.5" x14ac:dyDescent="0.25">
      <c r="A171" s="343">
        <v>169</v>
      </c>
      <c r="B171" s="341" t="s">
        <v>574</v>
      </c>
      <c r="C171" s="341" t="s">
        <v>827</v>
      </c>
      <c r="D171" s="341" t="s">
        <v>658</v>
      </c>
      <c r="E171" s="341" t="s">
        <v>305</v>
      </c>
      <c r="F171" s="396" t="s">
        <v>1116</v>
      </c>
      <c r="G171" s="397" t="s">
        <v>1117</v>
      </c>
      <c r="H171" s="397"/>
      <c r="I171" s="382"/>
      <c r="J171" s="411">
        <v>21120</v>
      </c>
      <c r="K171" s="410"/>
      <c r="L171" s="343"/>
    </row>
    <row r="172" spans="1:12" ht="25.5" x14ac:dyDescent="0.25">
      <c r="A172" s="341">
        <v>170</v>
      </c>
      <c r="B172" s="341" t="s">
        <v>574</v>
      </c>
      <c r="C172" s="341" t="s">
        <v>827</v>
      </c>
      <c r="D172" s="341" t="s">
        <v>658</v>
      </c>
      <c r="E172" s="341" t="s">
        <v>305</v>
      </c>
      <c r="F172" s="396" t="s">
        <v>1118</v>
      </c>
      <c r="G172" s="397" t="s">
        <v>1119</v>
      </c>
      <c r="H172" s="397"/>
      <c r="I172" s="382"/>
      <c r="J172" s="411">
        <v>27374</v>
      </c>
      <c r="K172" s="410"/>
      <c r="L172" s="343"/>
    </row>
    <row r="173" spans="1:12" ht="89.25" x14ac:dyDescent="0.25">
      <c r="A173" s="343">
        <v>171</v>
      </c>
      <c r="B173" s="341" t="s">
        <v>574</v>
      </c>
      <c r="C173" s="341" t="s">
        <v>827</v>
      </c>
      <c r="D173" s="341" t="s">
        <v>658</v>
      </c>
      <c r="E173" s="341" t="s">
        <v>305</v>
      </c>
      <c r="F173" s="396" t="s">
        <v>1120</v>
      </c>
      <c r="G173" s="397" t="s">
        <v>1121</v>
      </c>
      <c r="H173" s="397" t="s">
        <v>1122</v>
      </c>
      <c r="I173" s="382" t="s">
        <v>644</v>
      </c>
      <c r="J173" s="411">
        <v>27258</v>
      </c>
      <c r="K173" s="410"/>
      <c r="L173" s="343"/>
    </row>
    <row r="174" spans="1:12" ht="102" x14ac:dyDescent="0.25">
      <c r="A174" s="341">
        <v>172</v>
      </c>
      <c r="B174" s="341" t="s">
        <v>574</v>
      </c>
      <c r="C174" s="341" t="s">
        <v>657</v>
      </c>
      <c r="D174" s="341" t="s">
        <v>658</v>
      </c>
      <c r="E174" s="341" t="s">
        <v>305</v>
      </c>
      <c r="F174" s="396" t="s">
        <v>1123</v>
      </c>
      <c r="G174" s="397" t="s">
        <v>1124</v>
      </c>
      <c r="H174" s="397" t="s">
        <v>1125</v>
      </c>
      <c r="I174" s="382" t="s">
        <v>741</v>
      </c>
      <c r="J174" s="411">
        <v>5180</v>
      </c>
      <c r="K174" s="410"/>
      <c r="L174" s="343"/>
    </row>
    <row r="175" spans="1:12" ht="102" x14ac:dyDescent="0.25">
      <c r="A175" s="343">
        <v>173</v>
      </c>
      <c r="B175" s="341" t="s">
        <v>574</v>
      </c>
      <c r="C175" s="341" t="s">
        <v>657</v>
      </c>
      <c r="D175" s="341" t="s">
        <v>658</v>
      </c>
      <c r="E175" s="341" t="s">
        <v>305</v>
      </c>
      <c r="F175" s="396" t="s">
        <v>1126</v>
      </c>
      <c r="G175" s="397" t="s">
        <v>1127</v>
      </c>
      <c r="H175" s="397" t="s">
        <v>1128</v>
      </c>
      <c r="I175" s="382" t="s">
        <v>741</v>
      </c>
      <c r="J175" s="411">
        <v>5604</v>
      </c>
      <c r="K175" s="410"/>
      <c r="L175" s="343"/>
    </row>
    <row r="176" spans="1:12" ht="114.75" x14ac:dyDescent="0.25">
      <c r="A176" s="341">
        <v>174</v>
      </c>
      <c r="B176" s="341" t="s">
        <v>574</v>
      </c>
      <c r="C176" s="341" t="s">
        <v>657</v>
      </c>
      <c r="D176" s="341" t="s">
        <v>658</v>
      </c>
      <c r="E176" s="341" t="s">
        <v>305</v>
      </c>
      <c r="F176" s="398" t="s">
        <v>1129</v>
      </c>
      <c r="G176" s="399" t="s">
        <v>1130</v>
      </c>
      <c r="H176" s="399" t="s">
        <v>1131</v>
      </c>
      <c r="I176" s="387" t="s">
        <v>1132</v>
      </c>
      <c r="J176" s="412">
        <v>7529</v>
      </c>
      <c r="K176" s="410"/>
      <c r="L176" s="343"/>
    </row>
    <row r="177" spans="1:12" ht="51" x14ac:dyDescent="0.25">
      <c r="A177" s="343">
        <v>175</v>
      </c>
      <c r="B177" s="341" t="s">
        <v>574</v>
      </c>
      <c r="C177" s="341" t="s">
        <v>657</v>
      </c>
      <c r="D177" s="341" t="s">
        <v>658</v>
      </c>
      <c r="E177" s="341" t="s">
        <v>305</v>
      </c>
      <c r="F177" s="398" t="s">
        <v>1133</v>
      </c>
      <c r="G177" s="399" t="s">
        <v>1134</v>
      </c>
      <c r="H177" s="399" t="s">
        <v>1135</v>
      </c>
      <c r="I177" s="387" t="s">
        <v>666</v>
      </c>
      <c r="J177" s="412">
        <v>1527</v>
      </c>
      <c r="K177" s="410"/>
      <c r="L177" s="343"/>
    </row>
    <row r="178" spans="1:12" ht="102" x14ac:dyDescent="0.25">
      <c r="A178" s="341">
        <v>176</v>
      </c>
      <c r="B178" s="341" t="s">
        <v>574</v>
      </c>
      <c r="C178" s="341" t="s">
        <v>657</v>
      </c>
      <c r="D178" s="341" t="s">
        <v>658</v>
      </c>
      <c r="E178" s="341" t="s">
        <v>305</v>
      </c>
      <c r="F178" s="398" t="s">
        <v>1136</v>
      </c>
      <c r="G178" s="399" t="s">
        <v>1137</v>
      </c>
      <c r="H178" s="399" t="s">
        <v>1138</v>
      </c>
      <c r="I178" s="387" t="s">
        <v>666</v>
      </c>
      <c r="J178" s="412">
        <v>2072</v>
      </c>
      <c r="K178" s="410"/>
      <c r="L178" s="343"/>
    </row>
    <row r="179" spans="1:12" ht="141" thickBot="1" x14ac:dyDescent="0.3">
      <c r="A179" s="343">
        <v>177</v>
      </c>
      <c r="B179" s="403" t="s">
        <v>574</v>
      </c>
      <c r="C179" s="403" t="s">
        <v>657</v>
      </c>
      <c r="D179" s="403" t="s">
        <v>658</v>
      </c>
      <c r="E179" s="403" t="s">
        <v>305</v>
      </c>
      <c r="F179" s="398" t="s">
        <v>1139</v>
      </c>
      <c r="G179" s="399" t="s">
        <v>1140</v>
      </c>
      <c r="H179" s="399" t="s">
        <v>1141</v>
      </c>
      <c r="I179" s="387" t="s">
        <v>724</v>
      </c>
      <c r="J179" s="412">
        <v>10695</v>
      </c>
      <c r="K179" s="410"/>
      <c r="L179" s="343"/>
    </row>
    <row r="180" spans="1:12" ht="114.75" x14ac:dyDescent="0.25">
      <c r="A180" s="341">
        <v>178</v>
      </c>
      <c r="B180" s="340" t="s">
        <v>284</v>
      </c>
      <c r="C180" s="340" t="s">
        <v>657</v>
      </c>
      <c r="D180" s="340" t="s">
        <v>658</v>
      </c>
      <c r="E180" s="340" t="s">
        <v>305</v>
      </c>
      <c r="F180" s="413" t="s">
        <v>1142</v>
      </c>
      <c r="G180" s="414" t="s">
        <v>1143</v>
      </c>
      <c r="H180" s="414" t="s">
        <v>1144</v>
      </c>
      <c r="I180" s="408" t="s">
        <v>662</v>
      </c>
      <c r="J180" s="409">
        <v>1546</v>
      </c>
      <c r="K180" s="410"/>
      <c r="L180" s="343"/>
    </row>
    <row r="181" spans="1:12" ht="51" x14ac:dyDescent="0.25">
      <c r="A181" s="343">
        <v>179</v>
      </c>
      <c r="B181" s="341" t="s">
        <v>284</v>
      </c>
      <c r="C181" s="341" t="s">
        <v>657</v>
      </c>
      <c r="D181" s="341" t="s">
        <v>658</v>
      </c>
      <c r="E181" s="341" t="s">
        <v>305</v>
      </c>
      <c r="F181" s="415" t="s">
        <v>1145</v>
      </c>
      <c r="G181" s="416" t="s">
        <v>1146</v>
      </c>
      <c r="H181" s="416" t="s">
        <v>1147</v>
      </c>
      <c r="I181" s="382" t="s">
        <v>918</v>
      </c>
      <c r="J181" s="411">
        <v>2839</v>
      </c>
      <c r="K181" s="410"/>
      <c r="L181" s="343"/>
    </row>
    <row r="182" spans="1:12" ht="153" x14ac:dyDescent="0.25">
      <c r="A182" s="341">
        <v>180</v>
      </c>
      <c r="B182" s="341" t="s">
        <v>284</v>
      </c>
      <c r="C182" s="341" t="s">
        <v>657</v>
      </c>
      <c r="D182" s="341" t="s">
        <v>658</v>
      </c>
      <c r="E182" s="341" t="s">
        <v>305</v>
      </c>
      <c r="F182" s="415" t="s">
        <v>1148</v>
      </c>
      <c r="G182" s="416" t="s">
        <v>1149</v>
      </c>
      <c r="H182" s="416" t="s">
        <v>1150</v>
      </c>
      <c r="I182" s="382" t="s">
        <v>741</v>
      </c>
      <c r="J182" s="411">
        <v>936</v>
      </c>
      <c r="K182" s="410"/>
      <c r="L182" s="343"/>
    </row>
    <row r="183" spans="1:12" ht="141" thickBot="1" x14ac:dyDescent="0.3">
      <c r="A183" s="343">
        <v>181</v>
      </c>
      <c r="B183" s="342" t="s">
        <v>284</v>
      </c>
      <c r="C183" s="417" t="s">
        <v>1151</v>
      </c>
      <c r="D183" s="342" t="s">
        <v>658</v>
      </c>
      <c r="E183" s="342" t="s">
        <v>817</v>
      </c>
      <c r="F183" s="418" t="s">
        <v>1152</v>
      </c>
      <c r="G183" s="417" t="s">
        <v>1153</v>
      </c>
      <c r="H183" s="417" t="s">
        <v>1154</v>
      </c>
      <c r="I183" s="392" t="s">
        <v>724</v>
      </c>
      <c r="J183" s="419">
        <v>11450</v>
      </c>
      <c r="K183" s="410"/>
      <c r="L183" s="343"/>
    </row>
    <row r="184" spans="1:12" ht="51" x14ac:dyDescent="0.25">
      <c r="A184" s="341">
        <v>182</v>
      </c>
      <c r="B184" s="343" t="s">
        <v>286</v>
      </c>
      <c r="C184" s="343" t="s">
        <v>827</v>
      </c>
      <c r="D184" s="343" t="s">
        <v>658</v>
      </c>
      <c r="E184" s="343" t="s">
        <v>305</v>
      </c>
      <c r="F184" s="394" t="s">
        <v>1155</v>
      </c>
      <c r="G184" s="395" t="s">
        <v>1156</v>
      </c>
      <c r="H184" s="395" t="s">
        <v>1157</v>
      </c>
      <c r="I184" s="378" t="s">
        <v>630</v>
      </c>
      <c r="J184" s="379">
        <v>17705</v>
      </c>
      <c r="K184" s="75"/>
      <c r="L184" s="75"/>
    </row>
    <row r="185" spans="1:12" ht="76.5" x14ac:dyDescent="0.25">
      <c r="A185" s="343">
        <v>183</v>
      </c>
      <c r="B185" s="343" t="s">
        <v>286</v>
      </c>
      <c r="C185" s="343" t="s">
        <v>827</v>
      </c>
      <c r="D185" s="343" t="s">
        <v>658</v>
      </c>
      <c r="E185" s="343" t="s">
        <v>305</v>
      </c>
      <c r="F185" s="396" t="s">
        <v>1158</v>
      </c>
      <c r="G185" s="397" t="s">
        <v>1159</v>
      </c>
      <c r="H185" s="397" t="s">
        <v>1160</v>
      </c>
      <c r="I185" s="378" t="s">
        <v>637</v>
      </c>
      <c r="J185" s="379">
        <v>38648</v>
      </c>
      <c r="K185" s="75"/>
      <c r="L185" s="75"/>
    </row>
    <row r="186" spans="1:12" ht="153" x14ac:dyDescent="0.25">
      <c r="A186" s="341">
        <v>184</v>
      </c>
      <c r="B186" s="343" t="s">
        <v>286</v>
      </c>
      <c r="C186" s="343" t="s">
        <v>827</v>
      </c>
      <c r="D186" s="343" t="s">
        <v>658</v>
      </c>
      <c r="E186" s="343" t="s">
        <v>305</v>
      </c>
      <c r="F186" s="396" t="s">
        <v>1161</v>
      </c>
      <c r="G186" s="397" t="s">
        <v>1162</v>
      </c>
      <c r="H186" s="397" t="s">
        <v>1163</v>
      </c>
      <c r="I186" s="378" t="s">
        <v>617</v>
      </c>
      <c r="J186" s="379">
        <v>30715</v>
      </c>
      <c r="K186" s="75"/>
      <c r="L186" s="75"/>
    </row>
    <row r="187" spans="1:12" ht="140.25" x14ac:dyDescent="0.25">
      <c r="A187" s="343">
        <v>185</v>
      </c>
      <c r="B187" s="343" t="s">
        <v>286</v>
      </c>
      <c r="C187" s="343" t="s">
        <v>827</v>
      </c>
      <c r="D187" s="343" t="s">
        <v>658</v>
      </c>
      <c r="E187" s="343" t="s">
        <v>305</v>
      </c>
      <c r="F187" s="396" t="s">
        <v>1164</v>
      </c>
      <c r="G187" s="397" t="s">
        <v>1165</v>
      </c>
      <c r="H187" s="397" t="s">
        <v>1166</v>
      </c>
      <c r="I187" s="378" t="s">
        <v>637</v>
      </c>
      <c r="J187" s="379">
        <v>4561</v>
      </c>
      <c r="K187" s="75"/>
      <c r="L187" s="75"/>
    </row>
    <row r="188" spans="1:12" ht="51" x14ac:dyDescent="0.25">
      <c r="A188" s="341">
        <v>186</v>
      </c>
      <c r="B188" s="343" t="s">
        <v>286</v>
      </c>
      <c r="C188" s="343" t="s">
        <v>827</v>
      </c>
      <c r="D188" s="343" t="s">
        <v>658</v>
      </c>
      <c r="E188" s="343" t="s">
        <v>305</v>
      </c>
      <c r="F188" s="396" t="s">
        <v>1167</v>
      </c>
      <c r="G188" s="397" t="s">
        <v>1168</v>
      </c>
      <c r="H188" s="397" t="s">
        <v>1169</v>
      </c>
      <c r="I188" s="378" t="s">
        <v>630</v>
      </c>
      <c r="J188" s="379">
        <v>61087</v>
      </c>
      <c r="K188" s="75"/>
      <c r="L188" s="75"/>
    </row>
    <row r="189" spans="1:12" ht="114.75" x14ac:dyDescent="0.25">
      <c r="A189" s="343">
        <v>187</v>
      </c>
      <c r="B189" s="343" t="s">
        <v>286</v>
      </c>
      <c r="C189" s="343" t="s">
        <v>827</v>
      </c>
      <c r="D189" s="343" t="s">
        <v>658</v>
      </c>
      <c r="E189" s="343" t="s">
        <v>305</v>
      </c>
      <c r="F189" s="396" t="s">
        <v>1170</v>
      </c>
      <c r="G189" s="397" t="s">
        <v>1171</v>
      </c>
      <c r="H189" s="397" t="s">
        <v>1172</v>
      </c>
      <c r="I189" s="378" t="s">
        <v>724</v>
      </c>
      <c r="J189" s="379">
        <v>43673</v>
      </c>
      <c r="K189" s="75"/>
      <c r="L189" s="75"/>
    </row>
    <row r="190" spans="1:12" ht="216.75" x14ac:dyDescent="0.25">
      <c r="A190" s="341">
        <v>188</v>
      </c>
      <c r="B190" s="343" t="s">
        <v>286</v>
      </c>
      <c r="C190" s="343" t="s">
        <v>827</v>
      </c>
      <c r="D190" s="343" t="s">
        <v>658</v>
      </c>
      <c r="E190" s="343" t="s">
        <v>305</v>
      </c>
      <c r="F190" s="396" t="s">
        <v>1173</v>
      </c>
      <c r="G190" s="397" t="s">
        <v>1174</v>
      </c>
      <c r="H190" s="397" t="s">
        <v>1175</v>
      </c>
      <c r="I190" s="378" t="s">
        <v>630</v>
      </c>
      <c r="J190" s="379">
        <v>5572</v>
      </c>
      <c r="K190" s="75"/>
      <c r="L190" s="75"/>
    </row>
    <row r="191" spans="1:12" ht="153" x14ac:dyDescent="0.25">
      <c r="A191" s="343">
        <v>189</v>
      </c>
      <c r="B191" s="341" t="s">
        <v>286</v>
      </c>
      <c r="C191" s="341" t="s">
        <v>827</v>
      </c>
      <c r="D191" s="341" t="s">
        <v>658</v>
      </c>
      <c r="E191" s="341" t="s">
        <v>305</v>
      </c>
      <c r="F191" s="396" t="s">
        <v>1176</v>
      </c>
      <c r="G191" s="397" t="s">
        <v>1177</v>
      </c>
      <c r="H191" s="397" t="s">
        <v>1178</v>
      </c>
      <c r="I191" s="382" t="s">
        <v>637</v>
      </c>
      <c r="J191" s="383">
        <v>73471</v>
      </c>
      <c r="K191" s="75"/>
      <c r="L191" s="75"/>
    </row>
    <row r="192" spans="1:12" ht="38.25" x14ac:dyDescent="0.25">
      <c r="A192" s="341">
        <v>190</v>
      </c>
      <c r="B192" s="341" t="s">
        <v>286</v>
      </c>
      <c r="C192" s="341" t="s">
        <v>827</v>
      </c>
      <c r="D192" s="341" t="s">
        <v>658</v>
      </c>
      <c r="E192" s="341" t="s">
        <v>305</v>
      </c>
      <c r="F192" s="396" t="s">
        <v>1179</v>
      </c>
      <c r="G192" s="397" t="s">
        <v>1180</v>
      </c>
      <c r="H192" s="397" t="s">
        <v>1181</v>
      </c>
      <c r="I192" s="382" t="s">
        <v>724</v>
      </c>
      <c r="J192" s="383">
        <v>62360</v>
      </c>
      <c r="K192" s="75"/>
      <c r="L192" s="75"/>
    </row>
    <row r="193" spans="1:12" ht="89.25" x14ac:dyDescent="0.25">
      <c r="A193" s="343">
        <v>191</v>
      </c>
      <c r="B193" s="341" t="s">
        <v>286</v>
      </c>
      <c r="C193" s="341" t="s">
        <v>827</v>
      </c>
      <c r="D193" s="341" t="s">
        <v>658</v>
      </c>
      <c r="E193" s="341" t="s">
        <v>305</v>
      </c>
      <c r="F193" s="396" t="s">
        <v>1182</v>
      </c>
      <c r="G193" s="397" t="s">
        <v>1183</v>
      </c>
      <c r="H193" s="397" t="s">
        <v>1184</v>
      </c>
      <c r="I193" s="382" t="s">
        <v>895</v>
      </c>
      <c r="J193" s="383">
        <v>30160</v>
      </c>
      <c r="K193" s="75"/>
      <c r="L193" s="75"/>
    </row>
    <row r="194" spans="1:12" ht="89.25" x14ac:dyDescent="0.25">
      <c r="A194" s="341">
        <v>192</v>
      </c>
      <c r="B194" s="341" t="s">
        <v>286</v>
      </c>
      <c r="C194" s="341" t="s">
        <v>827</v>
      </c>
      <c r="D194" s="341" t="s">
        <v>658</v>
      </c>
      <c r="E194" s="341" t="s">
        <v>305</v>
      </c>
      <c r="F194" s="396" t="s">
        <v>1185</v>
      </c>
      <c r="G194" s="397" t="s">
        <v>1186</v>
      </c>
      <c r="H194" s="397" t="s">
        <v>1187</v>
      </c>
      <c r="I194" s="382" t="s">
        <v>895</v>
      </c>
      <c r="J194" s="383">
        <v>10657</v>
      </c>
      <c r="K194" s="75"/>
      <c r="L194" s="75"/>
    </row>
    <row r="195" spans="1:12" ht="89.25" x14ac:dyDescent="0.25">
      <c r="A195" s="343">
        <v>193</v>
      </c>
      <c r="B195" s="341" t="s">
        <v>286</v>
      </c>
      <c r="C195" s="341" t="s">
        <v>657</v>
      </c>
      <c r="D195" s="341" t="s">
        <v>658</v>
      </c>
      <c r="E195" s="341" t="s">
        <v>305</v>
      </c>
      <c r="F195" s="396" t="s">
        <v>1188</v>
      </c>
      <c r="G195" s="397" t="s">
        <v>1189</v>
      </c>
      <c r="H195" s="397" t="s">
        <v>1190</v>
      </c>
      <c r="I195" s="382" t="s">
        <v>662</v>
      </c>
      <c r="J195" s="383">
        <v>3930</v>
      </c>
      <c r="K195" s="75"/>
      <c r="L195" s="75"/>
    </row>
    <row r="196" spans="1:12" ht="165.75" x14ac:dyDescent="0.25">
      <c r="A196" s="341">
        <v>194</v>
      </c>
      <c r="B196" s="343" t="s">
        <v>286</v>
      </c>
      <c r="C196" s="343" t="s">
        <v>657</v>
      </c>
      <c r="D196" s="343" t="s">
        <v>658</v>
      </c>
      <c r="E196" s="343" t="s">
        <v>305</v>
      </c>
      <c r="F196" s="396" t="s">
        <v>1191</v>
      </c>
      <c r="G196" s="397" t="s">
        <v>1192</v>
      </c>
      <c r="H196" s="397" t="s">
        <v>1193</v>
      </c>
      <c r="I196" s="378" t="s">
        <v>662</v>
      </c>
      <c r="J196" s="379">
        <v>1796</v>
      </c>
      <c r="K196" s="75"/>
      <c r="L196" s="75"/>
    </row>
    <row r="197" spans="1:12" ht="165.75" x14ac:dyDescent="0.25">
      <c r="A197" s="343">
        <v>195</v>
      </c>
      <c r="B197" s="343" t="s">
        <v>286</v>
      </c>
      <c r="C197" s="343" t="s">
        <v>657</v>
      </c>
      <c r="D197" s="343" t="s">
        <v>658</v>
      </c>
      <c r="E197" s="343" t="s">
        <v>305</v>
      </c>
      <c r="F197" s="396" t="s">
        <v>1194</v>
      </c>
      <c r="G197" s="397" t="s">
        <v>1195</v>
      </c>
      <c r="H197" s="397" t="s">
        <v>1196</v>
      </c>
      <c r="I197" s="378" t="s">
        <v>662</v>
      </c>
      <c r="J197" s="379">
        <v>6758</v>
      </c>
      <c r="K197" s="75"/>
      <c r="L197" s="75"/>
    </row>
    <row r="198" spans="1:12" ht="102" x14ac:dyDescent="0.25">
      <c r="A198" s="341">
        <v>196</v>
      </c>
      <c r="B198" s="343" t="s">
        <v>286</v>
      </c>
      <c r="C198" s="343" t="s">
        <v>657</v>
      </c>
      <c r="D198" s="343" t="s">
        <v>658</v>
      </c>
      <c r="E198" s="343" t="s">
        <v>305</v>
      </c>
      <c r="F198" s="396" t="s">
        <v>1197</v>
      </c>
      <c r="G198" s="397" t="s">
        <v>1198</v>
      </c>
      <c r="H198" s="397" t="s">
        <v>1199</v>
      </c>
      <c r="I198" s="378" t="s">
        <v>666</v>
      </c>
      <c r="J198" s="379">
        <v>5818</v>
      </c>
      <c r="K198" s="75"/>
      <c r="L198" s="75"/>
    </row>
    <row r="199" spans="1:12" ht="76.5" x14ac:dyDescent="0.25">
      <c r="A199" s="343">
        <v>197</v>
      </c>
      <c r="B199" s="343" t="s">
        <v>286</v>
      </c>
      <c r="C199" s="343" t="s">
        <v>657</v>
      </c>
      <c r="D199" s="343" t="s">
        <v>658</v>
      </c>
      <c r="E199" s="343" t="s">
        <v>305</v>
      </c>
      <c r="F199" s="396" t="s">
        <v>1200</v>
      </c>
      <c r="G199" s="397" t="s">
        <v>1201</v>
      </c>
      <c r="H199" s="397" t="s">
        <v>1202</v>
      </c>
      <c r="I199" s="382" t="s">
        <v>666</v>
      </c>
      <c r="J199" s="383">
        <v>3386</v>
      </c>
      <c r="K199" s="47"/>
      <c r="L199" s="47"/>
    </row>
    <row r="200" spans="1:12" ht="38.25" x14ac:dyDescent="0.25">
      <c r="A200" s="341">
        <v>198</v>
      </c>
      <c r="B200" s="343" t="s">
        <v>286</v>
      </c>
      <c r="C200" s="343" t="s">
        <v>657</v>
      </c>
      <c r="D200" s="343" t="s">
        <v>658</v>
      </c>
      <c r="E200" s="343" t="s">
        <v>305</v>
      </c>
      <c r="F200" s="396" t="s">
        <v>1203</v>
      </c>
      <c r="G200" s="397" t="s">
        <v>1204</v>
      </c>
      <c r="H200" s="397" t="s">
        <v>1205</v>
      </c>
      <c r="I200" s="382" t="s">
        <v>724</v>
      </c>
      <c r="J200" s="383">
        <v>5913</v>
      </c>
      <c r="K200" s="47"/>
      <c r="L200" s="47"/>
    </row>
    <row r="201" spans="1:12" ht="76.5" x14ac:dyDescent="0.25">
      <c r="A201" s="343">
        <v>199</v>
      </c>
      <c r="B201" s="343" t="s">
        <v>286</v>
      </c>
      <c r="C201" s="343" t="s">
        <v>657</v>
      </c>
      <c r="D201" s="343" t="s">
        <v>658</v>
      </c>
      <c r="E201" s="343" t="s">
        <v>305</v>
      </c>
      <c r="F201" s="396" t="s">
        <v>1206</v>
      </c>
      <c r="G201" s="397" t="s">
        <v>1207</v>
      </c>
      <c r="H201" s="397" t="s">
        <v>1208</v>
      </c>
      <c r="I201" s="382" t="s">
        <v>724</v>
      </c>
      <c r="J201" s="383">
        <v>1880</v>
      </c>
      <c r="K201" s="47"/>
      <c r="L201" s="47"/>
    </row>
    <row r="202" spans="1:12" ht="63.75" x14ac:dyDescent="0.25">
      <c r="A202" s="341">
        <v>200</v>
      </c>
      <c r="B202" s="343" t="s">
        <v>286</v>
      </c>
      <c r="C202" s="343" t="s">
        <v>657</v>
      </c>
      <c r="D202" s="343" t="s">
        <v>658</v>
      </c>
      <c r="E202" s="343" t="s">
        <v>305</v>
      </c>
      <c r="F202" s="396" t="s">
        <v>1209</v>
      </c>
      <c r="G202" s="397" t="s">
        <v>1210</v>
      </c>
      <c r="H202" s="397" t="s">
        <v>1211</v>
      </c>
      <c r="I202" s="382" t="s">
        <v>662</v>
      </c>
      <c r="J202" s="383">
        <v>6354</v>
      </c>
      <c r="K202" s="47"/>
      <c r="L202" s="47"/>
    </row>
    <row r="203" spans="1:12" ht="153" x14ac:dyDescent="0.25">
      <c r="A203" s="343">
        <v>201</v>
      </c>
      <c r="B203" s="343" t="s">
        <v>286</v>
      </c>
      <c r="C203" s="343" t="s">
        <v>657</v>
      </c>
      <c r="D203" s="343" t="s">
        <v>658</v>
      </c>
      <c r="E203" s="343" t="s">
        <v>305</v>
      </c>
      <c r="F203" s="396" t="s">
        <v>1212</v>
      </c>
      <c r="G203" s="397" t="s">
        <v>1177</v>
      </c>
      <c r="H203" s="397" t="s">
        <v>1213</v>
      </c>
      <c r="I203" s="382" t="s">
        <v>662</v>
      </c>
      <c r="J203" s="383">
        <v>3531</v>
      </c>
      <c r="K203" s="47"/>
      <c r="L203" s="47"/>
    </row>
    <row r="204" spans="1:12" ht="102" x14ac:dyDescent="0.25">
      <c r="A204" s="341">
        <v>202</v>
      </c>
      <c r="B204" s="343" t="s">
        <v>286</v>
      </c>
      <c r="C204" s="343" t="s">
        <v>657</v>
      </c>
      <c r="D204" s="343" t="s">
        <v>658</v>
      </c>
      <c r="E204" s="343" t="s">
        <v>305</v>
      </c>
      <c r="F204" s="396" t="s">
        <v>1214</v>
      </c>
      <c r="G204" s="397" t="s">
        <v>1215</v>
      </c>
      <c r="H204" s="397" t="s">
        <v>1216</v>
      </c>
      <c r="I204" s="382" t="s">
        <v>666</v>
      </c>
      <c r="J204" s="383">
        <v>7014</v>
      </c>
      <c r="K204" s="47"/>
      <c r="L204" s="47"/>
    </row>
    <row r="205" spans="1:12" ht="51" x14ac:dyDescent="0.25">
      <c r="A205" s="343">
        <v>203</v>
      </c>
      <c r="B205" s="343" t="s">
        <v>286</v>
      </c>
      <c r="C205" s="343" t="s">
        <v>657</v>
      </c>
      <c r="D205" s="343" t="s">
        <v>658</v>
      </c>
      <c r="E205" s="343" t="s">
        <v>305</v>
      </c>
      <c r="F205" s="396" t="s">
        <v>1217</v>
      </c>
      <c r="G205" s="397" t="s">
        <v>1218</v>
      </c>
      <c r="H205" s="397" t="s">
        <v>1219</v>
      </c>
      <c r="I205" s="382" t="s">
        <v>666</v>
      </c>
      <c r="J205" s="383">
        <v>5133</v>
      </c>
      <c r="K205" s="47"/>
      <c r="L205" s="47"/>
    </row>
    <row r="206" spans="1:12" ht="89.25" x14ac:dyDescent="0.25">
      <c r="A206" s="341">
        <v>204</v>
      </c>
      <c r="B206" s="343" t="s">
        <v>286</v>
      </c>
      <c r="C206" s="343" t="s">
        <v>657</v>
      </c>
      <c r="D206" s="343" t="s">
        <v>658</v>
      </c>
      <c r="E206" s="343" t="s">
        <v>305</v>
      </c>
      <c r="F206" s="398" t="s">
        <v>1220</v>
      </c>
      <c r="G206" s="399" t="s">
        <v>1221</v>
      </c>
      <c r="H206" s="399" t="s">
        <v>1222</v>
      </c>
      <c r="I206" s="382" t="s">
        <v>666</v>
      </c>
      <c r="J206" s="383">
        <v>5996</v>
      </c>
      <c r="K206" s="47"/>
      <c r="L206" s="47"/>
    </row>
    <row r="207" spans="1:12" ht="114.75" x14ac:dyDescent="0.25">
      <c r="A207" s="343">
        <v>205</v>
      </c>
      <c r="B207" s="343" t="s">
        <v>286</v>
      </c>
      <c r="C207" s="343" t="s">
        <v>657</v>
      </c>
      <c r="D207" s="343" t="s">
        <v>658</v>
      </c>
      <c r="E207" s="343" t="s">
        <v>305</v>
      </c>
      <c r="F207" s="398" t="s">
        <v>1223</v>
      </c>
      <c r="G207" s="399" t="s">
        <v>1224</v>
      </c>
      <c r="H207" s="399" t="s">
        <v>1225</v>
      </c>
      <c r="I207" s="382" t="s">
        <v>741</v>
      </c>
      <c r="J207" s="383">
        <v>9560</v>
      </c>
      <c r="K207" s="47"/>
      <c r="L207" s="47"/>
    </row>
    <row r="208" spans="1:12" ht="63.75" x14ac:dyDescent="0.25">
      <c r="A208" s="341">
        <v>206</v>
      </c>
      <c r="B208" s="343" t="s">
        <v>286</v>
      </c>
      <c r="C208" s="343" t="s">
        <v>657</v>
      </c>
      <c r="D208" s="343" t="s">
        <v>658</v>
      </c>
      <c r="E208" s="343" t="s">
        <v>305</v>
      </c>
      <c r="F208" s="398" t="s">
        <v>1226</v>
      </c>
      <c r="G208" s="399" t="s">
        <v>1227</v>
      </c>
      <c r="H208" s="399" t="s">
        <v>1228</v>
      </c>
      <c r="I208" s="382" t="s">
        <v>741</v>
      </c>
      <c r="J208" s="383">
        <v>7476</v>
      </c>
      <c r="K208" s="47"/>
      <c r="L208" s="47"/>
    </row>
    <row r="209" spans="1:12" ht="89.25" x14ac:dyDescent="0.25">
      <c r="A209" s="343">
        <v>207</v>
      </c>
      <c r="B209" s="343" t="s">
        <v>286</v>
      </c>
      <c r="C209" s="343" t="s">
        <v>657</v>
      </c>
      <c r="D209" s="343" t="s">
        <v>658</v>
      </c>
      <c r="E209" s="343" t="s">
        <v>305</v>
      </c>
      <c r="F209" s="398" t="s">
        <v>1229</v>
      </c>
      <c r="G209" s="399" t="s">
        <v>1230</v>
      </c>
      <c r="H209" s="399" t="s">
        <v>1231</v>
      </c>
      <c r="I209" s="382" t="s">
        <v>741</v>
      </c>
      <c r="J209" s="383">
        <v>2601</v>
      </c>
      <c r="K209" s="47"/>
      <c r="L209" s="47"/>
    </row>
    <row r="210" spans="1:12" ht="51" x14ac:dyDescent="0.25">
      <c r="A210" s="341">
        <v>208</v>
      </c>
      <c r="B210" s="343" t="s">
        <v>286</v>
      </c>
      <c r="C210" s="343" t="s">
        <v>657</v>
      </c>
      <c r="D210" s="343" t="s">
        <v>658</v>
      </c>
      <c r="E210" s="343" t="s">
        <v>305</v>
      </c>
      <c r="F210" s="398" t="s">
        <v>1232</v>
      </c>
      <c r="G210" s="399" t="s">
        <v>1186</v>
      </c>
      <c r="H210" s="399" t="s">
        <v>1233</v>
      </c>
      <c r="I210" s="382" t="s">
        <v>644</v>
      </c>
      <c r="J210" s="383">
        <v>7350</v>
      </c>
      <c r="K210" s="47"/>
      <c r="L210" s="47"/>
    </row>
    <row r="211" spans="1:12" ht="51" x14ac:dyDescent="0.25">
      <c r="A211" s="343">
        <v>209</v>
      </c>
      <c r="B211" s="343" t="s">
        <v>286</v>
      </c>
      <c r="C211" s="343" t="s">
        <v>657</v>
      </c>
      <c r="D211" s="343" t="s">
        <v>658</v>
      </c>
      <c r="E211" s="343" t="s">
        <v>305</v>
      </c>
      <c r="F211" s="398" t="s">
        <v>1234</v>
      </c>
      <c r="G211" s="399" t="s">
        <v>505</v>
      </c>
      <c r="H211" s="399" t="s">
        <v>1235</v>
      </c>
      <c r="I211" s="382" t="s">
        <v>644</v>
      </c>
      <c r="J211" s="383">
        <v>1861</v>
      </c>
      <c r="K211" s="47"/>
      <c r="L211" s="47"/>
    </row>
    <row r="212" spans="1:12" ht="140.25" x14ac:dyDescent="0.25">
      <c r="A212" s="341">
        <v>210</v>
      </c>
      <c r="B212" s="343" t="s">
        <v>286</v>
      </c>
      <c r="C212" s="343" t="s">
        <v>657</v>
      </c>
      <c r="D212" s="343" t="s">
        <v>658</v>
      </c>
      <c r="E212" s="343" t="s">
        <v>305</v>
      </c>
      <c r="F212" s="398" t="s">
        <v>1236</v>
      </c>
      <c r="G212" s="399" t="s">
        <v>1237</v>
      </c>
      <c r="H212" s="399" t="s">
        <v>1238</v>
      </c>
      <c r="I212" s="382" t="s">
        <v>741</v>
      </c>
      <c r="J212" s="383">
        <v>6773</v>
      </c>
      <c r="K212" s="47"/>
      <c r="L212" s="47"/>
    </row>
    <row r="213" spans="1:12" ht="51" x14ac:dyDescent="0.25">
      <c r="A213" s="343">
        <v>211</v>
      </c>
      <c r="B213" s="343" t="s">
        <v>286</v>
      </c>
      <c r="C213" s="343" t="s">
        <v>775</v>
      </c>
      <c r="D213" s="343" t="s">
        <v>658</v>
      </c>
      <c r="E213" s="343" t="s">
        <v>305</v>
      </c>
      <c r="F213" s="398" t="s">
        <v>1239</v>
      </c>
      <c r="G213" s="399" t="s">
        <v>1240</v>
      </c>
      <c r="H213" s="399" t="s">
        <v>1241</v>
      </c>
      <c r="I213" s="382" t="s">
        <v>1242</v>
      </c>
      <c r="J213" s="383">
        <v>957</v>
      </c>
      <c r="K213" s="47"/>
      <c r="L213" s="47"/>
    </row>
    <row r="214" spans="1:12" ht="25.5" x14ac:dyDescent="0.25">
      <c r="A214" s="341">
        <v>212</v>
      </c>
      <c r="B214" s="343" t="s">
        <v>286</v>
      </c>
      <c r="C214" s="343" t="s">
        <v>775</v>
      </c>
      <c r="D214" s="343" t="s">
        <v>658</v>
      </c>
      <c r="E214" s="343" t="s">
        <v>305</v>
      </c>
      <c r="F214" s="398" t="s">
        <v>1243</v>
      </c>
      <c r="G214" s="399" t="s">
        <v>1224</v>
      </c>
      <c r="H214" s="399" t="s">
        <v>1244</v>
      </c>
      <c r="I214" s="382" t="s">
        <v>666</v>
      </c>
      <c r="J214" s="383">
        <v>2976</v>
      </c>
      <c r="K214" s="47"/>
      <c r="L214" s="47"/>
    </row>
    <row r="215" spans="1:12" ht="140.25" x14ac:dyDescent="0.25">
      <c r="A215" s="343">
        <v>213</v>
      </c>
      <c r="B215" s="343" t="s">
        <v>286</v>
      </c>
      <c r="C215" s="343" t="s">
        <v>775</v>
      </c>
      <c r="D215" s="343" t="s">
        <v>658</v>
      </c>
      <c r="E215" s="343" t="s">
        <v>305</v>
      </c>
      <c r="F215" s="398" t="s">
        <v>1245</v>
      </c>
      <c r="G215" s="399" t="s">
        <v>1246</v>
      </c>
      <c r="H215" s="399" t="s">
        <v>1247</v>
      </c>
      <c r="I215" s="382" t="s">
        <v>666</v>
      </c>
      <c r="J215" s="383">
        <v>1512</v>
      </c>
      <c r="K215" s="47"/>
      <c r="L215" s="47"/>
    </row>
    <row r="216" spans="1:12" ht="63.75" x14ac:dyDescent="0.25">
      <c r="A216" s="341">
        <v>214</v>
      </c>
      <c r="B216" s="343" t="s">
        <v>286</v>
      </c>
      <c r="C216" s="343" t="s">
        <v>775</v>
      </c>
      <c r="D216" s="343" t="s">
        <v>658</v>
      </c>
      <c r="E216" s="343" t="s">
        <v>305</v>
      </c>
      <c r="F216" s="398" t="s">
        <v>1248</v>
      </c>
      <c r="G216" s="399" t="s">
        <v>1221</v>
      </c>
      <c r="H216" s="399" t="s">
        <v>1249</v>
      </c>
      <c r="I216" s="382" t="s">
        <v>666</v>
      </c>
      <c r="J216" s="383">
        <v>5996</v>
      </c>
      <c r="K216" s="47"/>
      <c r="L216" s="47"/>
    </row>
    <row r="217" spans="1:12" ht="127.5" x14ac:dyDescent="0.25">
      <c r="A217" s="343">
        <v>215</v>
      </c>
      <c r="B217" s="343" t="s">
        <v>286</v>
      </c>
      <c r="C217" s="343" t="s">
        <v>775</v>
      </c>
      <c r="D217" s="343" t="s">
        <v>658</v>
      </c>
      <c r="E217" s="343" t="s">
        <v>305</v>
      </c>
      <c r="F217" s="398" t="s">
        <v>1250</v>
      </c>
      <c r="G217" s="399" t="s">
        <v>1240</v>
      </c>
      <c r="H217" s="399" t="s">
        <v>1251</v>
      </c>
      <c r="I217" s="382" t="s">
        <v>918</v>
      </c>
      <c r="J217" s="383">
        <v>1651</v>
      </c>
      <c r="K217" s="47"/>
      <c r="L217" s="47"/>
    </row>
    <row r="218" spans="1:12" ht="51" x14ac:dyDescent="0.25">
      <c r="A218" s="341">
        <v>216</v>
      </c>
      <c r="B218" s="343" t="s">
        <v>286</v>
      </c>
      <c r="C218" s="343" t="s">
        <v>775</v>
      </c>
      <c r="D218" s="343" t="s">
        <v>658</v>
      </c>
      <c r="E218" s="343" t="s">
        <v>305</v>
      </c>
      <c r="F218" s="398" t="s">
        <v>1252</v>
      </c>
      <c r="G218" s="399" t="s">
        <v>1189</v>
      </c>
      <c r="H218" s="399" t="s">
        <v>1253</v>
      </c>
      <c r="I218" s="382" t="s">
        <v>741</v>
      </c>
      <c r="J218" s="383">
        <v>3930</v>
      </c>
      <c r="K218" s="47"/>
      <c r="L218" s="47"/>
    </row>
    <row r="219" spans="1:12" ht="102" x14ac:dyDescent="0.25">
      <c r="A219" s="343">
        <v>217</v>
      </c>
      <c r="B219" s="343" t="s">
        <v>286</v>
      </c>
      <c r="C219" s="343" t="s">
        <v>775</v>
      </c>
      <c r="D219" s="343" t="s">
        <v>658</v>
      </c>
      <c r="E219" s="343" t="s">
        <v>305</v>
      </c>
      <c r="F219" s="398" t="s">
        <v>1254</v>
      </c>
      <c r="G219" s="399" t="s">
        <v>1207</v>
      </c>
      <c r="H219" s="399" t="s">
        <v>1255</v>
      </c>
      <c r="I219" s="382" t="s">
        <v>741</v>
      </c>
      <c r="J219" s="383">
        <v>15688</v>
      </c>
      <c r="K219" s="47"/>
      <c r="L219" s="47"/>
    </row>
    <row r="220" spans="1:12" ht="76.5" x14ac:dyDescent="0.25">
      <c r="A220" s="341">
        <v>218</v>
      </c>
      <c r="B220" s="343" t="s">
        <v>286</v>
      </c>
      <c r="C220" s="343" t="s">
        <v>775</v>
      </c>
      <c r="D220" s="343" t="s">
        <v>658</v>
      </c>
      <c r="E220" s="343" t="s">
        <v>305</v>
      </c>
      <c r="F220" s="398" t="s">
        <v>1256</v>
      </c>
      <c r="G220" s="399" t="s">
        <v>1257</v>
      </c>
      <c r="H220" s="399" t="s">
        <v>1258</v>
      </c>
      <c r="I220" s="382" t="s">
        <v>741</v>
      </c>
      <c r="J220" s="383">
        <v>5003</v>
      </c>
      <c r="K220" s="47"/>
      <c r="L220" s="47"/>
    </row>
    <row r="221" spans="1:12" ht="140.25" x14ac:dyDescent="0.25">
      <c r="A221" s="343">
        <v>219</v>
      </c>
      <c r="B221" s="343" t="s">
        <v>286</v>
      </c>
      <c r="C221" s="343" t="s">
        <v>775</v>
      </c>
      <c r="D221" s="343" t="s">
        <v>658</v>
      </c>
      <c r="E221" s="343" t="s">
        <v>305</v>
      </c>
      <c r="F221" s="398" t="s">
        <v>1259</v>
      </c>
      <c r="G221" s="399" t="s">
        <v>1260</v>
      </c>
      <c r="H221" s="399" t="s">
        <v>1261</v>
      </c>
      <c r="I221" s="382" t="s">
        <v>741</v>
      </c>
      <c r="J221" s="383">
        <v>2332</v>
      </c>
      <c r="K221" s="47"/>
      <c r="L221" s="47"/>
    </row>
    <row r="222" spans="1:12" ht="89.25" x14ac:dyDescent="0.25">
      <c r="A222" s="341">
        <v>220</v>
      </c>
      <c r="B222" s="343" t="s">
        <v>286</v>
      </c>
      <c r="C222" s="47"/>
      <c r="D222" s="343" t="s">
        <v>658</v>
      </c>
      <c r="E222" s="343" t="s">
        <v>817</v>
      </c>
      <c r="F222" s="400" t="s">
        <v>1262</v>
      </c>
      <c r="G222" s="453" t="s">
        <v>1359</v>
      </c>
      <c r="H222" s="399" t="s">
        <v>1263</v>
      </c>
      <c r="I222" s="382" t="s">
        <v>918</v>
      </c>
      <c r="J222" s="383">
        <v>2444</v>
      </c>
      <c r="K222" s="47"/>
      <c r="L222" s="47"/>
    </row>
    <row r="223" spans="1:12" ht="114.75" x14ac:dyDescent="0.25">
      <c r="A223" s="343">
        <v>221</v>
      </c>
      <c r="B223" s="343" t="s">
        <v>286</v>
      </c>
      <c r="C223" s="343"/>
      <c r="D223" s="343" t="s">
        <v>658</v>
      </c>
      <c r="E223" s="343" t="s">
        <v>817</v>
      </c>
      <c r="F223" s="398" t="s">
        <v>1264</v>
      </c>
      <c r="G223" s="399" t="s">
        <v>1265</v>
      </c>
      <c r="H223" s="399" t="s">
        <v>1266</v>
      </c>
      <c r="I223" s="382" t="s">
        <v>666</v>
      </c>
      <c r="J223" s="383">
        <v>21060</v>
      </c>
      <c r="K223" s="47"/>
      <c r="L223" s="47"/>
    </row>
    <row r="224" spans="1:12" ht="64.5" x14ac:dyDescent="0.25">
      <c r="A224" s="341">
        <v>222</v>
      </c>
      <c r="B224" s="341" t="s">
        <v>286</v>
      </c>
      <c r="C224" s="400" t="s">
        <v>1267</v>
      </c>
      <c r="D224" s="341" t="s">
        <v>658</v>
      </c>
      <c r="E224" s="341" t="s">
        <v>817</v>
      </c>
      <c r="F224" s="396" t="s">
        <v>1268</v>
      </c>
      <c r="G224" s="397" t="s">
        <v>1186</v>
      </c>
      <c r="H224" s="397" t="s">
        <v>1269</v>
      </c>
      <c r="I224" s="382" t="s">
        <v>637</v>
      </c>
      <c r="J224" s="420">
        <v>0</v>
      </c>
      <c r="K224" s="47"/>
      <c r="L224" s="47"/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view="pageBreakPreview" topLeftCell="A3" zoomScaleNormal="100" zoomScaleSheetLayoutView="100" workbookViewId="0">
      <selection activeCell="N6" sqref="N6"/>
    </sheetView>
  </sheetViews>
  <sheetFormatPr defaultRowHeight="15.75" x14ac:dyDescent="0.25"/>
  <cols>
    <col min="1" max="1" width="2.25" customWidth="1"/>
    <col min="2" max="2" width="6.125" bestFit="1" customWidth="1"/>
    <col min="3" max="3" width="9.875" bestFit="1" customWidth="1"/>
    <col min="4" max="4" width="5.25" customWidth="1"/>
    <col min="5" max="5" width="4.25" customWidth="1"/>
    <col min="6" max="6" width="9.5" bestFit="1" customWidth="1"/>
    <col min="7" max="7" width="13.25" bestFit="1" customWidth="1"/>
    <col min="8" max="8" width="23.875" customWidth="1"/>
    <col min="9" max="9" width="9" customWidth="1"/>
    <col min="10" max="10" width="17.375" customWidth="1"/>
    <col min="11" max="11" width="13.75" customWidth="1"/>
    <col min="12" max="12" width="9.375" bestFit="1" customWidth="1"/>
  </cols>
  <sheetData>
    <row r="1" spans="1:13" ht="20.25" customHeight="1" thickBot="1" x14ac:dyDescent="0.35">
      <c r="A1" s="587" t="s">
        <v>275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268"/>
    </row>
    <row r="2" spans="1:13" s="157" customFormat="1" ht="115.5" thickBot="1" x14ac:dyDescent="0.25">
      <c r="A2" s="153" t="s">
        <v>130</v>
      </c>
      <c r="B2" s="154" t="s">
        <v>52</v>
      </c>
      <c r="C2" s="154" t="s">
        <v>176</v>
      </c>
      <c r="D2" s="154" t="s">
        <v>179</v>
      </c>
      <c r="E2" s="154" t="s">
        <v>178</v>
      </c>
      <c r="F2" s="154" t="s">
        <v>131</v>
      </c>
      <c r="G2" s="154" t="s">
        <v>132</v>
      </c>
      <c r="H2" s="154" t="s">
        <v>118</v>
      </c>
      <c r="I2" s="154" t="s">
        <v>133</v>
      </c>
      <c r="J2" s="154" t="s">
        <v>134</v>
      </c>
      <c r="K2" s="154" t="s">
        <v>135</v>
      </c>
      <c r="L2" s="155" t="s">
        <v>136</v>
      </c>
      <c r="M2" s="156"/>
    </row>
    <row r="3" spans="1:13" ht="51.75" x14ac:dyDescent="0.25">
      <c r="A3" s="421">
        <v>1</v>
      </c>
      <c r="B3" s="422" t="s">
        <v>1270</v>
      </c>
      <c r="C3" s="422" t="s">
        <v>1271</v>
      </c>
      <c r="D3" s="422" t="s">
        <v>612</v>
      </c>
      <c r="E3" s="422" t="s">
        <v>613</v>
      </c>
      <c r="F3" s="422" t="s">
        <v>1272</v>
      </c>
      <c r="G3" s="422" t="s">
        <v>1273</v>
      </c>
      <c r="H3" s="422" t="s">
        <v>1274</v>
      </c>
      <c r="I3" s="422" t="s">
        <v>918</v>
      </c>
      <c r="J3" s="422">
        <v>3000</v>
      </c>
      <c r="K3" s="422"/>
      <c r="L3" s="422"/>
      <c r="M3" s="149"/>
    </row>
    <row r="4" spans="1:13" ht="115.5" x14ac:dyDescent="0.25">
      <c r="A4" s="421">
        <v>2</v>
      </c>
      <c r="B4" s="422" t="s">
        <v>1275</v>
      </c>
      <c r="C4" s="422" t="s">
        <v>1276</v>
      </c>
      <c r="D4" s="422" t="s">
        <v>612</v>
      </c>
      <c r="E4" s="422" t="s">
        <v>613</v>
      </c>
      <c r="F4" s="422"/>
      <c r="G4" s="422" t="s">
        <v>1273</v>
      </c>
      <c r="H4" s="422" t="s">
        <v>1277</v>
      </c>
      <c r="I4" s="422">
        <v>2017</v>
      </c>
      <c r="J4" s="422">
        <v>88728</v>
      </c>
      <c r="K4" s="422"/>
      <c r="L4" s="422"/>
      <c r="M4" s="149"/>
    </row>
    <row r="5" spans="1:13" ht="39" x14ac:dyDescent="0.25">
      <c r="A5" s="421">
        <v>3</v>
      </c>
      <c r="B5" s="422" t="s">
        <v>1278</v>
      </c>
      <c r="C5" s="422" t="s">
        <v>1279</v>
      </c>
      <c r="D5" s="422" t="s">
        <v>612</v>
      </c>
      <c r="E5" s="422" t="s">
        <v>305</v>
      </c>
      <c r="F5" s="422" t="s">
        <v>1280</v>
      </c>
      <c r="G5" s="422" t="s">
        <v>1281</v>
      </c>
      <c r="H5" s="422" t="s">
        <v>1282</v>
      </c>
      <c r="I5" s="422" t="s">
        <v>741</v>
      </c>
      <c r="J5" s="423">
        <v>511114</v>
      </c>
      <c r="K5" s="422"/>
      <c r="L5" s="422"/>
      <c r="M5" s="149"/>
    </row>
    <row r="6" spans="1:13" ht="39" x14ac:dyDescent="0.25">
      <c r="A6" s="421">
        <v>4</v>
      </c>
      <c r="B6" s="422" t="s">
        <v>1278</v>
      </c>
      <c r="C6" s="422" t="s">
        <v>1279</v>
      </c>
      <c r="D6" s="422" t="s">
        <v>612</v>
      </c>
      <c r="E6" s="422" t="s">
        <v>305</v>
      </c>
      <c r="F6" s="422" t="s">
        <v>1283</v>
      </c>
      <c r="G6" s="422" t="s">
        <v>1281</v>
      </c>
      <c r="H6" s="422" t="s">
        <v>1282</v>
      </c>
      <c r="I6" s="422" t="s">
        <v>666</v>
      </c>
      <c r="J6" s="423">
        <v>183496</v>
      </c>
      <c r="K6" s="422"/>
      <c r="L6" s="422"/>
      <c r="M6" s="149"/>
    </row>
    <row r="7" spans="1:13" ht="39" x14ac:dyDescent="0.25">
      <c r="A7" s="421">
        <v>5</v>
      </c>
      <c r="B7" s="422" t="s">
        <v>1278</v>
      </c>
      <c r="C7" s="422" t="s">
        <v>1279</v>
      </c>
      <c r="D7" s="422" t="s">
        <v>612</v>
      </c>
      <c r="E7" s="422" t="s">
        <v>305</v>
      </c>
      <c r="F7" s="422" t="s">
        <v>1284</v>
      </c>
      <c r="G7" s="422" t="s">
        <v>1281</v>
      </c>
      <c r="H7" s="422" t="s">
        <v>1282</v>
      </c>
      <c r="I7" s="422" t="s">
        <v>662</v>
      </c>
      <c r="J7" s="423">
        <v>0</v>
      </c>
      <c r="K7" s="422"/>
      <c r="L7" s="422"/>
      <c r="M7" s="149"/>
    </row>
    <row r="8" spans="1:13" ht="39" x14ac:dyDescent="0.25">
      <c r="A8" s="421">
        <v>6</v>
      </c>
      <c r="B8" s="422" t="s">
        <v>1278</v>
      </c>
      <c r="C8" s="422" t="s">
        <v>1279</v>
      </c>
      <c r="D8" s="422" t="s">
        <v>612</v>
      </c>
      <c r="E8" s="422" t="s">
        <v>305</v>
      </c>
      <c r="F8" s="422" t="s">
        <v>1285</v>
      </c>
      <c r="G8" s="422" t="s">
        <v>1281</v>
      </c>
      <c r="H8" s="422" t="s">
        <v>1286</v>
      </c>
      <c r="I8" s="422" t="s">
        <v>741</v>
      </c>
      <c r="J8" s="423">
        <v>71799</v>
      </c>
      <c r="K8" s="422"/>
      <c r="L8" s="422"/>
      <c r="M8" s="149"/>
    </row>
    <row r="9" spans="1:13" ht="39" x14ac:dyDescent="0.25">
      <c r="A9" s="421">
        <v>7</v>
      </c>
      <c r="B9" s="422" t="s">
        <v>1278</v>
      </c>
      <c r="C9" s="422" t="s">
        <v>1279</v>
      </c>
      <c r="D9" s="422" t="s">
        <v>612</v>
      </c>
      <c r="E9" s="422" t="s">
        <v>305</v>
      </c>
      <c r="F9" s="422" t="s">
        <v>1287</v>
      </c>
      <c r="G9" s="422" t="s">
        <v>1281</v>
      </c>
      <c r="H9" s="422" t="s">
        <v>1286</v>
      </c>
      <c r="I9" s="422" t="s">
        <v>666</v>
      </c>
      <c r="J9" s="423">
        <v>0</v>
      </c>
      <c r="K9" s="422"/>
      <c r="L9" s="422"/>
      <c r="M9" s="149"/>
    </row>
    <row r="10" spans="1:13" ht="39" x14ac:dyDescent="0.25">
      <c r="A10" s="421">
        <v>8</v>
      </c>
      <c r="B10" s="422" t="s">
        <v>1278</v>
      </c>
      <c r="C10" s="422" t="s">
        <v>1279</v>
      </c>
      <c r="D10" s="422" t="s">
        <v>612</v>
      </c>
      <c r="E10" s="422" t="s">
        <v>305</v>
      </c>
      <c r="F10" s="422" t="s">
        <v>1288</v>
      </c>
      <c r="G10" s="422" t="s">
        <v>1281</v>
      </c>
      <c r="H10" s="422" t="s">
        <v>1286</v>
      </c>
      <c r="I10" s="422" t="s">
        <v>918</v>
      </c>
      <c r="J10" s="422">
        <v>14903</v>
      </c>
      <c r="K10" s="422"/>
      <c r="L10" s="422"/>
      <c r="M10" s="149"/>
    </row>
    <row r="11" spans="1:13" ht="39" x14ac:dyDescent="0.25">
      <c r="A11" s="421">
        <v>9</v>
      </c>
      <c r="B11" s="422" t="s">
        <v>1278</v>
      </c>
      <c r="C11" s="422" t="s">
        <v>1279</v>
      </c>
      <c r="D11" s="422" t="s">
        <v>612</v>
      </c>
      <c r="E11" s="422" t="s">
        <v>305</v>
      </c>
      <c r="F11" s="422" t="s">
        <v>1289</v>
      </c>
      <c r="G11" s="422" t="s">
        <v>1281</v>
      </c>
      <c r="H11" s="422" t="s">
        <v>1286</v>
      </c>
      <c r="I11" s="422" t="s">
        <v>662</v>
      </c>
      <c r="J11" s="422">
        <v>0</v>
      </c>
      <c r="K11" s="422"/>
      <c r="L11" s="422"/>
      <c r="M11" s="149"/>
    </row>
    <row r="12" spans="1:13" ht="51.75" x14ac:dyDescent="0.25">
      <c r="A12" s="421">
        <v>10</v>
      </c>
      <c r="B12" s="422" t="s">
        <v>280</v>
      </c>
      <c r="C12" s="422" t="s">
        <v>1290</v>
      </c>
      <c r="D12" s="422" t="s">
        <v>658</v>
      </c>
      <c r="E12" s="422" t="s">
        <v>305</v>
      </c>
      <c r="F12" s="422" t="s">
        <v>1291</v>
      </c>
      <c r="G12" s="422" t="s">
        <v>877</v>
      </c>
      <c r="H12" s="422" t="s">
        <v>1292</v>
      </c>
      <c r="I12" s="422" t="s">
        <v>822</v>
      </c>
      <c r="J12" s="422">
        <v>0</v>
      </c>
      <c r="K12" s="422"/>
      <c r="L12" s="422"/>
      <c r="M12" s="149"/>
    </row>
    <row r="13" spans="1:13" ht="51.75" x14ac:dyDescent="0.25">
      <c r="A13" s="421">
        <v>11</v>
      </c>
      <c r="B13" s="422" t="s">
        <v>280</v>
      </c>
      <c r="C13" s="422" t="s">
        <v>1290</v>
      </c>
      <c r="D13" s="422" t="s">
        <v>658</v>
      </c>
      <c r="E13" s="422" t="s">
        <v>305</v>
      </c>
      <c r="F13" s="422" t="s">
        <v>1293</v>
      </c>
      <c r="G13" s="422" t="s">
        <v>1294</v>
      </c>
      <c r="H13" s="422" t="s">
        <v>1295</v>
      </c>
      <c r="I13" s="422" t="s">
        <v>1073</v>
      </c>
      <c r="J13" s="422">
        <v>0</v>
      </c>
      <c r="K13" s="422"/>
      <c r="L13" s="422"/>
      <c r="M13" s="149"/>
    </row>
    <row r="14" spans="1:13" ht="39" x14ac:dyDescent="0.25">
      <c r="A14" s="421">
        <v>12</v>
      </c>
      <c r="B14" s="422" t="s">
        <v>280</v>
      </c>
      <c r="C14" s="422" t="s">
        <v>1290</v>
      </c>
      <c r="D14" s="422" t="s">
        <v>658</v>
      </c>
      <c r="E14" s="422" t="s">
        <v>305</v>
      </c>
      <c r="F14" s="422" t="s">
        <v>1296</v>
      </c>
      <c r="G14" s="422" t="s">
        <v>1297</v>
      </c>
      <c r="H14" s="422" t="s">
        <v>1298</v>
      </c>
      <c r="I14" s="422" t="s">
        <v>822</v>
      </c>
      <c r="J14" s="422">
        <v>3000</v>
      </c>
      <c r="K14" s="422"/>
      <c r="L14" s="422"/>
    </row>
    <row r="15" spans="1:13" ht="39" x14ac:dyDescent="0.25">
      <c r="A15" s="421">
        <v>13</v>
      </c>
      <c r="B15" s="422" t="s">
        <v>280</v>
      </c>
      <c r="C15" s="422" t="s">
        <v>1290</v>
      </c>
      <c r="D15" s="422" t="s">
        <v>658</v>
      </c>
      <c r="E15" s="422" t="s">
        <v>305</v>
      </c>
      <c r="F15" s="422" t="s">
        <v>1299</v>
      </c>
      <c r="G15" s="422" t="s">
        <v>1297</v>
      </c>
      <c r="H15" s="422" t="s">
        <v>1300</v>
      </c>
      <c r="I15" s="422" t="s">
        <v>662</v>
      </c>
      <c r="J15" s="422">
        <v>0</v>
      </c>
      <c r="K15" s="422"/>
      <c r="L15" s="422"/>
    </row>
    <row r="16" spans="1:13" ht="39" x14ac:dyDescent="0.25">
      <c r="A16" s="421">
        <v>14</v>
      </c>
      <c r="B16" s="422" t="s">
        <v>280</v>
      </c>
      <c r="C16" s="422" t="s">
        <v>1290</v>
      </c>
      <c r="D16" s="422" t="s">
        <v>658</v>
      </c>
      <c r="E16" s="422" t="s">
        <v>305</v>
      </c>
      <c r="F16" s="422" t="s">
        <v>1301</v>
      </c>
      <c r="G16" s="422" t="s">
        <v>980</v>
      </c>
      <c r="H16" s="422" t="s">
        <v>1302</v>
      </c>
      <c r="I16" s="422" t="s">
        <v>918</v>
      </c>
      <c r="J16" s="422">
        <v>3000</v>
      </c>
      <c r="K16" s="422"/>
      <c r="L16" s="422"/>
    </row>
    <row r="17" spans="1:12" ht="51.75" x14ac:dyDescent="0.25">
      <c r="A17" s="421">
        <v>15</v>
      </c>
      <c r="B17" s="422" t="s">
        <v>280</v>
      </c>
      <c r="C17" s="422" t="s">
        <v>827</v>
      </c>
      <c r="D17" s="422" t="s">
        <v>658</v>
      </c>
      <c r="E17" s="422" t="s">
        <v>305</v>
      </c>
      <c r="F17" s="422" t="s">
        <v>1303</v>
      </c>
      <c r="G17" s="422" t="s">
        <v>829</v>
      </c>
      <c r="H17" s="422" t="s">
        <v>1304</v>
      </c>
      <c r="I17" s="422" t="s">
        <v>822</v>
      </c>
      <c r="J17" s="422">
        <v>4000</v>
      </c>
      <c r="K17" s="422"/>
      <c r="L17" s="422"/>
    </row>
    <row r="18" spans="1:12" ht="77.25" x14ac:dyDescent="0.25">
      <c r="A18" s="421">
        <v>16</v>
      </c>
      <c r="B18" s="422" t="s">
        <v>280</v>
      </c>
      <c r="C18" s="422" t="s">
        <v>827</v>
      </c>
      <c r="D18" s="422" t="s">
        <v>658</v>
      </c>
      <c r="E18" s="422" t="s">
        <v>305</v>
      </c>
      <c r="F18" s="422" t="s">
        <v>1305</v>
      </c>
      <c r="G18" s="422" t="s">
        <v>1306</v>
      </c>
      <c r="H18" s="422" t="s">
        <v>1307</v>
      </c>
      <c r="I18" s="422" t="s">
        <v>822</v>
      </c>
      <c r="J18" s="423">
        <v>4000</v>
      </c>
      <c r="K18" s="422"/>
      <c r="L18" s="422"/>
    </row>
    <row r="19" spans="1:12" ht="51.75" x14ac:dyDescent="0.25">
      <c r="A19" s="421">
        <v>17</v>
      </c>
      <c r="B19" s="422" t="s">
        <v>280</v>
      </c>
      <c r="C19" s="422" t="s">
        <v>827</v>
      </c>
      <c r="D19" s="422" t="s">
        <v>658</v>
      </c>
      <c r="E19" s="422" t="s">
        <v>305</v>
      </c>
      <c r="F19" s="422" t="s">
        <v>1308</v>
      </c>
      <c r="G19" s="422" t="s">
        <v>1309</v>
      </c>
      <c r="H19" s="422" t="s">
        <v>1310</v>
      </c>
      <c r="I19" s="422" t="s">
        <v>822</v>
      </c>
      <c r="J19" s="422">
        <v>2000</v>
      </c>
      <c r="K19" s="422"/>
      <c r="L19" s="422"/>
    </row>
    <row r="20" spans="1:12" x14ac:dyDescent="0.2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view="pageBreakPreview" zoomScaleNormal="100" zoomScaleSheetLayoutView="100" workbookViewId="0">
      <selection activeCell="J8" sqref="J8"/>
    </sheetView>
  </sheetViews>
  <sheetFormatPr defaultRowHeight="15.75" x14ac:dyDescent="0.25"/>
  <cols>
    <col min="1" max="1" width="18.25" customWidth="1"/>
    <col min="2" max="2" width="23.5" customWidth="1"/>
    <col min="3" max="3" width="32.75" customWidth="1"/>
    <col min="4" max="4" width="22" customWidth="1"/>
    <col min="5" max="5" width="15.875" customWidth="1"/>
  </cols>
  <sheetData>
    <row r="1" spans="1:5" ht="21" thickBot="1" x14ac:dyDescent="0.35">
      <c r="A1" s="510" t="s">
        <v>276</v>
      </c>
      <c r="B1" s="510"/>
      <c r="C1" s="510"/>
      <c r="D1" s="510"/>
      <c r="E1" s="510"/>
    </row>
    <row r="2" spans="1:5" s="1" customFormat="1" x14ac:dyDescent="0.25">
      <c r="A2" s="429" t="s">
        <v>109</v>
      </c>
      <c r="B2" s="430" t="s">
        <v>110</v>
      </c>
      <c r="C2" s="430" t="s">
        <v>111</v>
      </c>
      <c r="D2" s="430" t="s">
        <v>112</v>
      </c>
      <c r="E2" s="431" t="s">
        <v>113</v>
      </c>
    </row>
    <row r="3" spans="1:5" s="1" customFormat="1" ht="31.5" x14ac:dyDescent="0.25">
      <c r="A3" s="432" t="s">
        <v>1322</v>
      </c>
      <c r="B3" s="432" t="s">
        <v>1323</v>
      </c>
      <c r="C3" s="433" t="s">
        <v>1324</v>
      </c>
      <c r="D3" s="48" t="s">
        <v>1325</v>
      </c>
      <c r="E3" s="434">
        <v>42882</v>
      </c>
    </row>
    <row r="4" spans="1:5" s="1" customFormat="1" ht="31.5" x14ac:dyDescent="0.25">
      <c r="A4" s="432" t="s">
        <v>1322</v>
      </c>
      <c r="B4" s="432" t="s">
        <v>1326</v>
      </c>
      <c r="C4" s="433" t="s">
        <v>1327</v>
      </c>
      <c r="D4" s="48" t="s">
        <v>1325</v>
      </c>
      <c r="E4" s="434">
        <v>42875</v>
      </c>
    </row>
    <row r="5" spans="1:5" s="1" customFormat="1" ht="31.5" x14ac:dyDescent="0.25">
      <c r="A5" s="432" t="s">
        <v>1322</v>
      </c>
      <c r="B5" s="432" t="s">
        <v>1326</v>
      </c>
      <c r="C5" s="433" t="s">
        <v>1328</v>
      </c>
      <c r="D5" s="48" t="s">
        <v>1325</v>
      </c>
      <c r="E5" s="434">
        <v>42868</v>
      </c>
    </row>
    <row r="6" spans="1:5" s="1" customFormat="1" ht="31.5" x14ac:dyDescent="0.25">
      <c r="A6" s="432" t="s">
        <v>1322</v>
      </c>
      <c r="B6" s="432" t="s">
        <v>1323</v>
      </c>
      <c r="C6" s="433" t="s">
        <v>1329</v>
      </c>
      <c r="D6" s="48" t="s">
        <v>1325</v>
      </c>
      <c r="E6" s="434">
        <v>42910</v>
      </c>
    </row>
    <row r="7" spans="1:5" s="1" customFormat="1" ht="31.5" x14ac:dyDescent="0.25">
      <c r="A7" s="432" t="s">
        <v>1322</v>
      </c>
      <c r="B7" s="432" t="s">
        <v>1323</v>
      </c>
      <c r="C7" s="433" t="s">
        <v>1330</v>
      </c>
      <c r="D7" s="48" t="s">
        <v>1325</v>
      </c>
      <c r="E7" s="434">
        <v>42903</v>
      </c>
    </row>
    <row r="8" spans="1:5" s="1" customFormat="1" ht="31.5" x14ac:dyDescent="0.25">
      <c r="A8" s="432" t="s">
        <v>1322</v>
      </c>
      <c r="B8" s="432" t="s">
        <v>1323</v>
      </c>
      <c r="C8" s="433" t="s">
        <v>1331</v>
      </c>
      <c r="D8" s="48" t="s">
        <v>1325</v>
      </c>
      <c r="E8" s="435">
        <v>42889</v>
      </c>
    </row>
    <row r="9" spans="1:5" x14ac:dyDescent="0.25">
      <c r="A9" s="432" t="s">
        <v>1332</v>
      </c>
      <c r="B9" s="432" t="s">
        <v>1333</v>
      </c>
      <c r="C9" s="432" t="s">
        <v>1334</v>
      </c>
      <c r="D9" s="436" t="s">
        <v>1325</v>
      </c>
      <c r="E9" s="435">
        <v>43087</v>
      </c>
    </row>
    <row r="10" spans="1:5" x14ac:dyDescent="0.25">
      <c r="A10" s="432" t="s">
        <v>1332</v>
      </c>
      <c r="B10" s="432" t="s">
        <v>1333</v>
      </c>
      <c r="C10" s="432" t="s">
        <v>1335</v>
      </c>
      <c r="D10" s="436" t="s">
        <v>1325</v>
      </c>
      <c r="E10" s="434">
        <v>43088</v>
      </c>
    </row>
    <row r="11" spans="1:5" x14ac:dyDescent="0.25">
      <c r="A11" s="432" t="s">
        <v>1332</v>
      </c>
      <c r="B11" s="432" t="s">
        <v>1333</v>
      </c>
      <c r="C11" s="432" t="s">
        <v>1336</v>
      </c>
      <c r="D11" s="436" t="s">
        <v>1325</v>
      </c>
      <c r="E11" s="434">
        <v>43089</v>
      </c>
    </row>
    <row r="12" spans="1:5" x14ac:dyDescent="0.25">
      <c r="A12" s="432" t="s">
        <v>1332</v>
      </c>
      <c r="B12" s="432" t="s">
        <v>1333</v>
      </c>
      <c r="C12" s="432" t="s">
        <v>1337</v>
      </c>
      <c r="D12" s="436" t="s">
        <v>1325</v>
      </c>
      <c r="E12" s="434">
        <v>43090</v>
      </c>
    </row>
    <row r="13" spans="1:5" x14ac:dyDescent="0.25">
      <c r="A13" s="432" t="s">
        <v>1332</v>
      </c>
      <c r="B13" s="432" t="s">
        <v>1333</v>
      </c>
      <c r="C13" s="432" t="s">
        <v>1338</v>
      </c>
      <c r="D13" s="436" t="s">
        <v>1325</v>
      </c>
      <c r="E13" s="434">
        <v>43091</v>
      </c>
    </row>
    <row r="14" spans="1:5" x14ac:dyDescent="0.25">
      <c r="A14" s="432" t="s">
        <v>1332</v>
      </c>
      <c r="B14" s="432" t="s">
        <v>1333</v>
      </c>
      <c r="C14" s="432" t="s">
        <v>1339</v>
      </c>
      <c r="D14" s="436" t="s">
        <v>1325</v>
      </c>
      <c r="E14" s="434">
        <v>43092</v>
      </c>
    </row>
    <row r="15" spans="1:5" x14ac:dyDescent="0.25">
      <c r="A15" s="432" t="s">
        <v>1332</v>
      </c>
      <c r="B15" s="432" t="s">
        <v>1333</v>
      </c>
      <c r="C15" s="432" t="s">
        <v>1340</v>
      </c>
      <c r="D15" s="436" t="s">
        <v>1325</v>
      </c>
      <c r="E15" s="434">
        <v>43094</v>
      </c>
    </row>
    <row r="16" spans="1:5" x14ac:dyDescent="0.25">
      <c r="A16" s="432" t="s">
        <v>1332</v>
      </c>
      <c r="B16" s="432" t="s">
        <v>1333</v>
      </c>
      <c r="C16" s="432" t="s">
        <v>1341</v>
      </c>
      <c r="D16" s="436" t="s">
        <v>1325</v>
      </c>
      <c r="E16" s="434">
        <v>43095</v>
      </c>
    </row>
    <row r="17" spans="1:5" x14ac:dyDescent="0.25">
      <c r="A17" s="432" t="s">
        <v>1332</v>
      </c>
      <c r="B17" s="432" t="s">
        <v>1333</v>
      </c>
      <c r="C17" s="432" t="s">
        <v>1342</v>
      </c>
      <c r="D17" s="436" t="s">
        <v>1325</v>
      </c>
      <c r="E17" s="434">
        <v>43096</v>
      </c>
    </row>
    <row r="18" spans="1:5" x14ac:dyDescent="0.25">
      <c r="A18" s="432" t="s">
        <v>1332</v>
      </c>
      <c r="B18" s="432" t="s">
        <v>1333</v>
      </c>
      <c r="C18" s="432" t="s">
        <v>1343</v>
      </c>
      <c r="D18" s="436" t="s">
        <v>1325</v>
      </c>
      <c r="E18" s="434">
        <v>43098</v>
      </c>
    </row>
    <row r="19" spans="1:5" ht="31.5" x14ac:dyDescent="0.25">
      <c r="A19" s="432" t="s">
        <v>1332</v>
      </c>
      <c r="B19" s="432" t="s">
        <v>1333</v>
      </c>
      <c r="C19" s="433" t="s">
        <v>1331</v>
      </c>
      <c r="D19" s="436" t="s">
        <v>1325</v>
      </c>
      <c r="E19" s="434">
        <v>42889</v>
      </c>
    </row>
    <row r="20" spans="1:5" x14ac:dyDescent="0.25">
      <c r="A20" s="432" t="s">
        <v>1344</v>
      </c>
      <c r="B20" s="432" t="s">
        <v>1345</v>
      </c>
      <c r="C20" s="432" t="s">
        <v>1343</v>
      </c>
      <c r="D20" s="436" t="s">
        <v>1325</v>
      </c>
      <c r="E20" s="434">
        <v>43098</v>
      </c>
    </row>
    <row r="21" spans="1:5" x14ac:dyDescent="0.25">
      <c r="A21" s="432" t="s">
        <v>1344</v>
      </c>
      <c r="B21" s="432" t="s">
        <v>1345</v>
      </c>
      <c r="C21" s="432" t="s">
        <v>1342</v>
      </c>
      <c r="D21" s="436" t="s">
        <v>1325</v>
      </c>
      <c r="E21" s="434">
        <v>43096</v>
      </c>
    </row>
    <row r="22" spans="1:5" x14ac:dyDescent="0.25">
      <c r="A22" s="432" t="s">
        <v>1344</v>
      </c>
      <c r="B22" s="432" t="s">
        <v>1345</v>
      </c>
      <c r="C22" s="432" t="s">
        <v>1341</v>
      </c>
      <c r="D22" s="436" t="s">
        <v>1325</v>
      </c>
      <c r="E22" s="434">
        <v>43095</v>
      </c>
    </row>
    <row r="23" spans="1:5" x14ac:dyDescent="0.25">
      <c r="A23" s="432" t="s">
        <v>1344</v>
      </c>
      <c r="B23" s="432" t="s">
        <v>1345</v>
      </c>
      <c r="C23" s="432" t="s">
        <v>1340</v>
      </c>
      <c r="D23" s="436" t="s">
        <v>1325</v>
      </c>
      <c r="E23" s="434">
        <v>43094</v>
      </c>
    </row>
    <row r="24" spans="1:5" x14ac:dyDescent="0.25">
      <c r="A24" s="432" t="s">
        <v>1344</v>
      </c>
      <c r="B24" s="432" t="s">
        <v>1345</v>
      </c>
      <c r="C24" s="432" t="s">
        <v>1339</v>
      </c>
      <c r="D24" s="436" t="s">
        <v>1325</v>
      </c>
      <c r="E24" s="434">
        <v>43092</v>
      </c>
    </row>
    <row r="25" spans="1:5" x14ac:dyDescent="0.25">
      <c r="A25" s="432" t="s">
        <v>1344</v>
      </c>
      <c r="B25" s="432" t="s">
        <v>1345</v>
      </c>
      <c r="C25" s="432" t="s">
        <v>1338</v>
      </c>
      <c r="D25" s="436" t="s">
        <v>1325</v>
      </c>
      <c r="E25" s="434">
        <v>43091</v>
      </c>
    </row>
    <row r="26" spans="1:5" x14ac:dyDescent="0.25">
      <c r="A26" s="432" t="s">
        <v>1344</v>
      </c>
      <c r="B26" s="432" t="s">
        <v>1345</v>
      </c>
      <c r="C26" s="432" t="s">
        <v>1337</v>
      </c>
      <c r="D26" s="436" t="s">
        <v>1325</v>
      </c>
      <c r="E26" s="434">
        <v>43090</v>
      </c>
    </row>
    <row r="27" spans="1:5" x14ac:dyDescent="0.25">
      <c r="A27" s="432" t="s">
        <v>1344</v>
      </c>
      <c r="B27" s="432" t="s">
        <v>1345</v>
      </c>
      <c r="C27" s="432" t="s">
        <v>1336</v>
      </c>
      <c r="D27" s="436" t="s">
        <v>1325</v>
      </c>
      <c r="E27" s="434">
        <v>43089</v>
      </c>
    </row>
    <row r="28" spans="1:5" x14ac:dyDescent="0.25">
      <c r="A28" s="432" t="s">
        <v>1344</v>
      </c>
      <c r="B28" s="432" t="s">
        <v>1345</v>
      </c>
      <c r="C28" s="432" t="s">
        <v>1335</v>
      </c>
      <c r="D28" s="436" t="s">
        <v>1325</v>
      </c>
      <c r="E28" s="434">
        <v>43088</v>
      </c>
    </row>
    <row r="29" spans="1:5" x14ac:dyDescent="0.25">
      <c r="A29" s="432" t="s">
        <v>1344</v>
      </c>
      <c r="B29" s="432" t="s">
        <v>1345</v>
      </c>
      <c r="C29" s="432" t="s">
        <v>1334</v>
      </c>
      <c r="D29" s="436" t="s">
        <v>1325</v>
      </c>
      <c r="E29" s="434">
        <v>43087</v>
      </c>
    </row>
    <row r="30" spans="1:5" ht="47.25" x14ac:dyDescent="0.25">
      <c r="A30" s="432" t="s">
        <v>1322</v>
      </c>
      <c r="B30" s="432" t="s">
        <v>1346</v>
      </c>
      <c r="C30" s="433" t="s">
        <v>1347</v>
      </c>
      <c r="D30" s="436" t="s">
        <v>1325</v>
      </c>
      <c r="E30" s="434">
        <v>42896</v>
      </c>
    </row>
    <row r="31" spans="1:5" ht="31.5" x14ac:dyDescent="0.25">
      <c r="A31" s="432" t="s">
        <v>1322</v>
      </c>
      <c r="B31" s="432" t="s">
        <v>1346</v>
      </c>
      <c r="C31" s="433" t="s">
        <v>1330</v>
      </c>
      <c r="D31" s="436" t="s">
        <v>1325</v>
      </c>
      <c r="E31" s="434">
        <v>42903</v>
      </c>
    </row>
    <row r="32" spans="1:5" ht="31.5" x14ac:dyDescent="0.25">
      <c r="A32" s="432" t="s">
        <v>1322</v>
      </c>
      <c r="B32" s="432" t="s">
        <v>1348</v>
      </c>
      <c r="C32" s="433" t="s">
        <v>1329</v>
      </c>
      <c r="D32" s="436" t="s">
        <v>1325</v>
      </c>
      <c r="E32" s="434">
        <v>42910</v>
      </c>
    </row>
    <row r="33" spans="1:5" ht="31.5" x14ac:dyDescent="0.25">
      <c r="A33" s="432" t="s">
        <v>1322</v>
      </c>
      <c r="B33" s="432" t="s">
        <v>1346</v>
      </c>
      <c r="C33" s="433" t="s">
        <v>1328</v>
      </c>
      <c r="D33" s="436" t="s">
        <v>1325</v>
      </c>
      <c r="E33" s="434">
        <v>42868</v>
      </c>
    </row>
    <row r="34" spans="1:5" ht="31.5" x14ac:dyDescent="0.25">
      <c r="A34" s="432" t="s">
        <v>1322</v>
      </c>
      <c r="B34" s="432" t="s">
        <v>1346</v>
      </c>
      <c r="C34" s="433" t="s">
        <v>1327</v>
      </c>
      <c r="D34" s="436" t="s">
        <v>1325</v>
      </c>
      <c r="E34" s="434">
        <v>42875</v>
      </c>
    </row>
    <row r="35" spans="1:5" ht="31.5" x14ac:dyDescent="0.25">
      <c r="A35" s="432" t="s">
        <v>1322</v>
      </c>
      <c r="B35" s="432" t="s">
        <v>1346</v>
      </c>
      <c r="C35" s="433" t="s">
        <v>1324</v>
      </c>
      <c r="D35" s="436" t="s">
        <v>1325</v>
      </c>
      <c r="E35" s="434">
        <v>42882</v>
      </c>
    </row>
    <row r="36" spans="1:5" ht="31.5" x14ac:dyDescent="0.25">
      <c r="A36" s="432" t="s">
        <v>1349</v>
      </c>
      <c r="B36" s="432" t="s">
        <v>1350</v>
      </c>
      <c r="C36" s="433" t="s">
        <v>1324</v>
      </c>
      <c r="D36" s="436" t="s">
        <v>1325</v>
      </c>
      <c r="E36" s="434">
        <v>42882</v>
      </c>
    </row>
    <row r="37" spans="1:5" ht="31.5" x14ac:dyDescent="0.25">
      <c r="A37" s="432" t="s">
        <v>1349</v>
      </c>
      <c r="B37" s="432" t="s">
        <v>1333</v>
      </c>
      <c r="C37" s="433" t="s">
        <v>1327</v>
      </c>
      <c r="D37" s="436" t="s">
        <v>1325</v>
      </c>
      <c r="E37" s="434">
        <v>42875</v>
      </c>
    </row>
    <row r="38" spans="1:5" ht="31.5" x14ac:dyDescent="0.25">
      <c r="A38" s="432" t="s">
        <v>1349</v>
      </c>
      <c r="B38" s="432" t="s">
        <v>1333</v>
      </c>
      <c r="C38" s="433" t="s">
        <v>1328</v>
      </c>
      <c r="D38" s="436" t="s">
        <v>1325</v>
      </c>
      <c r="E38" s="434">
        <v>42868</v>
      </c>
    </row>
    <row r="39" spans="1:5" ht="31.5" x14ac:dyDescent="0.25">
      <c r="A39" s="432" t="s">
        <v>1349</v>
      </c>
      <c r="B39" s="432" t="s">
        <v>1333</v>
      </c>
      <c r="C39" s="433" t="s">
        <v>1329</v>
      </c>
      <c r="D39" s="436" t="s">
        <v>1325</v>
      </c>
      <c r="E39" s="434">
        <v>42910</v>
      </c>
    </row>
    <row r="40" spans="1:5" ht="31.5" x14ac:dyDescent="0.25">
      <c r="A40" s="432" t="s">
        <v>1349</v>
      </c>
      <c r="B40" s="432" t="s">
        <v>1333</v>
      </c>
      <c r="C40" s="433" t="s">
        <v>1330</v>
      </c>
      <c r="D40" s="436" t="s">
        <v>1325</v>
      </c>
      <c r="E40" s="434">
        <v>42903</v>
      </c>
    </row>
    <row r="41" spans="1:5" ht="47.25" x14ac:dyDescent="0.25">
      <c r="A41" s="432" t="s">
        <v>1349</v>
      </c>
      <c r="B41" s="432" t="s">
        <v>1333</v>
      </c>
      <c r="C41" s="433" t="s">
        <v>1347</v>
      </c>
      <c r="D41" s="436" t="s">
        <v>1325</v>
      </c>
      <c r="E41" s="434">
        <v>42896</v>
      </c>
    </row>
    <row r="42" spans="1:5" ht="31.5" x14ac:dyDescent="0.25">
      <c r="A42" s="432" t="s">
        <v>1349</v>
      </c>
      <c r="B42" s="432" t="s">
        <v>1333</v>
      </c>
      <c r="C42" s="433" t="s">
        <v>1331</v>
      </c>
      <c r="D42" s="436" t="s">
        <v>1325</v>
      </c>
      <c r="E42" s="434">
        <v>42889</v>
      </c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topLeftCell="A10" zoomScale="60" zoomScaleNormal="100" workbookViewId="0">
      <selection activeCell="A10" sqref="A10"/>
    </sheetView>
  </sheetViews>
  <sheetFormatPr defaultRowHeight="15.7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0"/>
  <sheetViews>
    <sheetView view="pageBreakPreview" zoomScale="120" zoomScaleNormal="100" zoomScaleSheetLayoutView="120" workbookViewId="0">
      <selection activeCell="P19" sqref="P19"/>
    </sheetView>
  </sheetViews>
  <sheetFormatPr defaultRowHeight="15.75" x14ac:dyDescent="0.25"/>
  <cols>
    <col min="1" max="1" width="15.125" customWidth="1"/>
    <col min="2" max="2" width="8.25" customWidth="1"/>
    <col min="3" max="3" width="10.625" customWidth="1"/>
    <col min="4" max="4" width="9" customWidth="1"/>
    <col min="5" max="5" width="8.125" customWidth="1"/>
    <col min="6" max="6" width="9.25" customWidth="1"/>
    <col min="7" max="7" width="9.625" customWidth="1"/>
    <col min="8" max="8" width="8.75" customWidth="1"/>
  </cols>
  <sheetData>
    <row r="1" spans="1:12" ht="21" thickBot="1" x14ac:dyDescent="0.35">
      <c r="A1" s="499" t="s">
        <v>246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</row>
    <row r="2" spans="1:12" ht="15.75" customHeight="1" x14ac:dyDescent="0.25">
      <c r="A2" s="493" t="s">
        <v>213</v>
      </c>
      <c r="B2" s="495" t="s">
        <v>53</v>
      </c>
      <c r="C2" s="500" t="s">
        <v>54</v>
      </c>
      <c r="D2" s="500"/>
      <c r="E2" s="500"/>
      <c r="F2" s="500"/>
      <c r="G2" s="500" t="s">
        <v>55</v>
      </c>
      <c r="H2" s="500"/>
      <c r="I2" s="500"/>
      <c r="J2" s="500"/>
      <c r="K2" s="497" t="s">
        <v>56</v>
      </c>
      <c r="L2" s="498"/>
    </row>
    <row r="3" spans="1:12" ht="16.5" thickBot="1" x14ac:dyDescent="0.3">
      <c r="A3" s="494"/>
      <c r="B3" s="496"/>
      <c r="C3" s="221" t="s">
        <v>0</v>
      </c>
      <c r="D3" s="221" t="s">
        <v>215</v>
      </c>
      <c r="E3" s="221" t="s">
        <v>1</v>
      </c>
      <c r="F3" s="221" t="s">
        <v>215</v>
      </c>
      <c r="G3" s="221" t="s">
        <v>0</v>
      </c>
      <c r="H3" s="221" t="s">
        <v>215</v>
      </c>
      <c r="I3" s="221" t="s">
        <v>1</v>
      </c>
      <c r="J3" s="221" t="s">
        <v>215</v>
      </c>
      <c r="K3" s="221" t="s">
        <v>212</v>
      </c>
      <c r="L3" s="222" t="s">
        <v>215</v>
      </c>
    </row>
    <row r="4" spans="1:12" ht="13.5" customHeight="1" x14ac:dyDescent="0.25">
      <c r="A4" s="273" t="s">
        <v>278</v>
      </c>
      <c r="B4" s="13">
        <v>1</v>
      </c>
      <c r="C4" s="274">
        <v>159</v>
      </c>
      <c r="D4" s="274">
        <v>146</v>
      </c>
      <c r="E4" s="274">
        <v>2</v>
      </c>
      <c r="F4" s="274">
        <v>2</v>
      </c>
      <c r="G4" s="274">
        <v>0</v>
      </c>
      <c r="H4" s="274">
        <v>0</v>
      </c>
      <c r="I4" s="274">
        <v>0</v>
      </c>
      <c r="J4" s="274">
        <v>0</v>
      </c>
      <c r="K4" s="91">
        <f>+C4+E4+G4+I4</f>
        <v>161</v>
      </c>
      <c r="L4" s="217">
        <f>+D4+F4+H4+J4</f>
        <v>148</v>
      </c>
    </row>
    <row r="5" spans="1:12" ht="13.5" customHeight="1" x14ac:dyDescent="0.25">
      <c r="A5" s="214"/>
      <c r="B5" s="55">
        <v>2</v>
      </c>
      <c r="C5" s="274">
        <v>12</v>
      </c>
      <c r="D5" s="274">
        <v>11</v>
      </c>
      <c r="E5" s="274">
        <v>0</v>
      </c>
      <c r="F5" s="274">
        <v>0</v>
      </c>
      <c r="G5" s="274">
        <v>0</v>
      </c>
      <c r="H5" s="274">
        <v>0</v>
      </c>
      <c r="I5" s="274">
        <v>0</v>
      </c>
      <c r="J5" s="274">
        <v>0</v>
      </c>
      <c r="K5" s="53">
        <f t="shared" ref="K5:L31" si="0">+C5+E5+G5+I5</f>
        <v>12</v>
      </c>
      <c r="L5" s="215">
        <f t="shared" si="0"/>
        <v>11</v>
      </c>
    </row>
    <row r="6" spans="1:12" ht="13.5" customHeight="1" x14ac:dyDescent="0.25">
      <c r="A6" s="214"/>
      <c r="B6" s="55" t="s">
        <v>3</v>
      </c>
      <c r="C6" s="274">
        <v>1411</v>
      </c>
      <c r="D6" s="274">
        <v>963</v>
      </c>
      <c r="E6" s="274">
        <v>1295</v>
      </c>
      <c r="F6" s="274">
        <v>649</v>
      </c>
      <c r="G6" s="274">
        <v>0</v>
      </c>
      <c r="H6" s="274">
        <v>0</v>
      </c>
      <c r="I6" s="274">
        <v>0</v>
      </c>
      <c r="J6" s="274">
        <v>0</v>
      </c>
      <c r="K6" s="53">
        <f t="shared" si="0"/>
        <v>2706</v>
      </c>
      <c r="L6" s="215">
        <f t="shared" si="0"/>
        <v>1612</v>
      </c>
    </row>
    <row r="7" spans="1:12" ht="13.5" customHeight="1" x14ac:dyDescent="0.25">
      <c r="A7" s="214"/>
      <c r="B7" s="55">
        <v>3</v>
      </c>
      <c r="C7" s="274">
        <v>67</v>
      </c>
      <c r="D7" s="274">
        <v>51</v>
      </c>
      <c r="E7" s="274">
        <v>1</v>
      </c>
      <c r="F7" s="274">
        <v>1</v>
      </c>
      <c r="G7" s="274">
        <v>104</v>
      </c>
      <c r="H7" s="274">
        <v>58</v>
      </c>
      <c r="I7" s="274">
        <v>6</v>
      </c>
      <c r="J7" s="274">
        <v>4</v>
      </c>
      <c r="K7" s="53">
        <f t="shared" si="0"/>
        <v>178</v>
      </c>
      <c r="L7" s="215">
        <f t="shared" si="0"/>
        <v>114</v>
      </c>
    </row>
    <row r="8" spans="1:12" ht="13.5" customHeight="1" x14ac:dyDescent="0.25">
      <c r="A8" s="506" t="s">
        <v>279</v>
      </c>
      <c r="B8" s="507"/>
      <c r="C8" s="143">
        <f>+SUBTOTAL(9,C4:C7)</f>
        <v>1649</v>
      </c>
      <c r="D8" s="143">
        <f>+SUBTOTAL(9,D4:D7)</f>
        <v>1171</v>
      </c>
      <c r="E8" s="143">
        <f>+SUBTOTAL(9,E4:E7)</f>
        <v>1298</v>
      </c>
      <c r="F8" s="143">
        <f>+SUBTOTAL(9,F4:F7)</f>
        <v>652</v>
      </c>
      <c r="G8" s="143">
        <f t="shared" ref="G8:J8" si="1">+SUBTOTAL(9,G4:G7)</f>
        <v>104</v>
      </c>
      <c r="H8" s="143">
        <f t="shared" si="1"/>
        <v>58</v>
      </c>
      <c r="I8" s="143">
        <f t="shared" si="1"/>
        <v>6</v>
      </c>
      <c r="J8" s="143">
        <f t="shared" si="1"/>
        <v>4</v>
      </c>
      <c r="K8" s="275">
        <f t="shared" si="0"/>
        <v>3057</v>
      </c>
      <c r="L8" s="215">
        <f t="shared" si="0"/>
        <v>1885</v>
      </c>
    </row>
    <row r="9" spans="1:12" ht="13.5" customHeight="1" x14ac:dyDescent="0.25">
      <c r="A9" s="216" t="s">
        <v>280</v>
      </c>
      <c r="B9" s="55">
        <v>1</v>
      </c>
      <c r="C9" s="274">
        <v>494</v>
      </c>
      <c r="D9" s="274">
        <v>318</v>
      </c>
      <c r="E9" s="274">
        <v>22</v>
      </c>
      <c r="F9" s="274">
        <v>7</v>
      </c>
      <c r="G9" s="274">
        <v>10</v>
      </c>
      <c r="H9" s="274">
        <v>0</v>
      </c>
      <c r="I9" s="274">
        <v>0</v>
      </c>
      <c r="J9" s="274">
        <v>0</v>
      </c>
      <c r="K9" s="53">
        <f t="shared" si="0"/>
        <v>526</v>
      </c>
      <c r="L9" s="215">
        <f t="shared" si="0"/>
        <v>325</v>
      </c>
    </row>
    <row r="10" spans="1:12" ht="13.5" customHeight="1" x14ac:dyDescent="0.25">
      <c r="A10" s="214"/>
      <c r="B10" s="55">
        <v>2</v>
      </c>
      <c r="C10" s="274">
        <v>303</v>
      </c>
      <c r="D10" s="274">
        <v>217</v>
      </c>
      <c r="E10" s="274">
        <v>15</v>
      </c>
      <c r="F10" s="274">
        <v>7</v>
      </c>
      <c r="G10" s="274">
        <v>0</v>
      </c>
      <c r="H10" s="274">
        <v>0</v>
      </c>
      <c r="I10" s="274">
        <v>0</v>
      </c>
      <c r="J10" s="274">
        <v>0</v>
      </c>
      <c r="K10" s="53">
        <f t="shared" si="0"/>
        <v>318</v>
      </c>
      <c r="L10" s="215">
        <f t="shared" si="0"/>
        <v>224</v>
      </c>
    </row>
    <row r="11" spans="1:12" ht="13.5" customHeight="1" x14ac:dyDescent="0.25">
      <c r="A11" s="214"/>
      <c r="B11" s="55" t="s">
        <v>3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53">
        <f t="shared" si="0"/>
        <v>0</v>
      </c>
      <c r="L11" s="215">
        <f t="shared" si="0"/>
        <v>0</v>
      </c>
    </row>
    <row r="12" spans="1:12" ht="13.5" customHeight="1" x14ac:dyDescent="0.25">
      <c r="A12" s="214"/>
      <c r="B12" s="55">
        <v>3</v>
      </c>
      <c r="C12" s="274">
        <v>162</v>
      </c>
      <c r="D12" s="274">
        <v>101</v>
      </c>
      <c r="E12" s="274">
        <v>24</v>
      </c>
      <c r="F12" s="274">
        <v>11</v>
      </c>
      <c r="G12" s="274">
        <v>4</v>
      </c>
      <c r="H12" s="274">
        <v>1</v>
      </c>
      <c r="I12" s="274">
        <v>0</v>
      </c>
      <c r="J12" s="274">
        <v>0</v>
      </c>
      <c r="K12" s="53">
        <f t="shared" si="0"/>
        <v>190</v>
      </c>
      <c r="L12" s="215">
        <f t="shared" si="0"/>
        <v>113</v>
      </c>
    </row>
    <row r="13" spans="1:12" x14ac:dyDescent="0.25">
      <c r="A13" s="506" t="s">
        <v>281</v>
      </c>
      <c r="B13" s="507"/>
      <c r="C13" s="143">
        <f>+SUBTOTAL(9,C9:C12)</f>
        <v>959</v>
      </c>
      <c r="D13" s="143">
        <f>+SUBTOTAL(9,D9:D12)</f>
        <v>636</v>
      </c>
      <c r="E13" s="143">
        <f>+SUBTOTAL(9,E9:E12)</f>
        <v>61</v>
      </c>
      <c r="F13" s="143">
        <f>+SUBTOTAL(9,F9:F12)</f>
        <v>25</v>
      </c>
      <c r="G13" s="143">
        <f t="shared" ref="G13:J13" si="2">+SUBTOTAL(9,G9:G12)</f>
        <v>14</v>
      </c>
      <c r="H13" s="143">
        <f t="shared" si="2"/>
        <v>1</v>
      </c>
      <c r="I13" s="143">
        <f t="shared" si="2"/>
        <v>0</v>
      </c>
      <c r="J13" s="143">
        <f t="shared" si="2"/>
        <v>0</v>
      </c>
      <c r="K13" s="275">
        <f t="shared" si="0"/>
        <v>1034</v>
      </c>
      <c r="L13" s="215">
        <f t="shared" si="0"/>
        <v>662</v>
      </c>
    </row>
    <row r="14" spans="1:12" x14ac:dyDescent="0.25">
      <c r="A14" s="216" t="s">
        <v>282</v>
      </c>
      <c r="B14" s="55">
        <v>1</v>
      </c>
      <c r="C14" s="274">
        <v>400</v>
      </c>
      <c r="D14" s="274">
        <v>246</v>
      </c>
      <c r="E14" s="274">
        <v>2</v>
      </c>
      <c r="F14" s="274">
        <v>0</v>
      </c>
      <c r="G14" s="274">
        <v>194</v>
      </c>
      <c r="H14" s="274">
        <v>108</v>
      </c>
      <c r="I14" s="274">
        <v>0</v>
      </c>
      <c r="J14" s="274">
        <v>0</v>
      </c>
      <c r="K14" s="53">
        <f t="shared" si="0"/>
        <v>596</v>
      </c>
      <c r="L14" s="215">
        <f t="shared" si="0"/>
        <v>354</v>
      </c>
    </row>
    <row r="15" spans="1:12" x14ac:dyDescent="0.25">
      <c r="A15" s="214"/>
      <c r="B15" s="55">
        <v>2</v>
      </c>
      <c r="C15" s="274">
        <v>284</v>
      </c>
      <c r="D15" s="274">
        <v>142</v>
      </c>
      <c r="E15" s="274">
        <v>0</v>
      </c>
      <c r="F15" s="274">
        <v>0</v>
      </c>
      <c r="G15" s="274">
        <v>50</v>
      </c>
      <c r="H15" s="274">
        <v>27</v>
      </c>
      <c r="I15" s="274">
        <v>1</v>
      </c>
      <c r="J15" s="274">
        <v>1</v>
      </c>
      <c r="K15" s="53">
        <f t="shared" si="0"/>
        <v>335</v>
      </c>
      <c r="L15" s="215">
        <f t="shared" si="0"/>
        <v>170</v>
      </c>
    </row>
    <row r="16" spans="1:12" x14ac:dyDescent="0.25">
      <c r="A16" s="214"/>
      <c r="B16" s="55" t="s">
        <v>3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53">
        <f t="shared" si="0"/>
        <v>0</v>
      </c>
      <c r="L16" s="215">
        <f t="shared" si="0"/>
        <v>0</v>
      </c>
    </row>
    <row r="17" spans="1:12" x14ac:dyDescent="0.25">
      <c r="A17" s="214"/>
      <c r="B17" s="55">
        <v>3</v>
      </c>
      <c r="C17" s="274">
        <v>21</v>
      </c>
      <c r="D17" s="274">
        <v>14</v>
      </c>
      <c r="E17" s="274">
        <v>0</v>
      </c>
      <c r="F17" s="274">
        <v>0</v>
      </c>
      <c r="G17" s="274">
        <v>33</v>
      </c>
      <c r="H17" s="274">
        <v>17</v>
      </c>
      <c r="I17" s="274">
        <v>1</v>
      </c>
      <c r="J17" s="274">
        <v>0</v>
      </c>
      <c r="K17" s="53">
        <f t="shared" si="0"/>
        <v>55</v>
      </c>
      <c r="L17" s="215">
        <f t="shared" si="0"/>
        <v>31</v>
      </c>
    </row>
    <row r="18" spans="1:12" x14ac:dyDescent="0.25">
      <c r="A18" s="506" t="s">
        <v>283</v>
      </c>
      <c r="B18" s="507"/>
      <c r="C18" s="143">
        <f>+SUBTOTAL(9,C14:C17)</f>
        <v>705</v>
      </c>
      <c r="D18" s="143">
        <f>+SUBTOTAL(9,D14:D17)</f>
        <v>402</v>
      </c>
      <c r="E18" s="143">
        <f>+SUBTOTAL(9,E14:E17)</f>
        <v>2</v>
      </c>
      <c r="F18" s="143">
        <f>+SUBTOTAL(9,F14:F17)</f>
        <v>0</v>
      </c>
      <c r="G18" s="143">
        <f t="shared" ref="G18:J18" si="3">+SUBTOTAL(9,G14:G17)</f>
        <v>277</v>
      </c>
      <c r="H18" s="143">
        <f>+SUBTOTAL(9,H14:H17)</f>
        <v>152</v>
      </c>
      <c r="I18" s="143">
        <f t="shared" si="3"/>
        <v>2</v>
      </c>
      <c r="J18" s="143">
        <f t="shared" si="3"/>
        <v>1</v>
      </c>
      <c r="K18" s="275">
        <f t="shared" si="0"/>
        <v>986</v>
      </c>
      <c r="L18" s="215">
        <f t="shared" si="0"/>
        <v>555</v>
      </c>
    </row>
    <row r="19" spans="1:12" x14ac:dyDescent="0.25">
      <c r="A19" s="216" t="s">
        <v>284</v>
      </c>
      <c r="B19" s="55">
        <v>1</v>
      </c>
      <c r="C19" s="274">
        <v>384</v>
      </c>
      <c r="D19" s="274">
        <v>305</v>
      </c>
      <c r="E19" s="274">
        <v>27</v>
      </c>
      <c r="F19" s="274">
        <v>18</v>
      </c>
      <c r="G19" s="274">
        <v>65</v>
      </c>
      <c r="H19" s="274">
        <v>47</v>
      </c>
      <c r="I19" s="274">
        <v>0</v>
      </c>
      <c r="J19" s="274">
        <v>0</v>
      </c>
      <c r="K19" s="53">
        <f t="shared" si="0"/>
        <v>476</v>
      </c>
      <c r="L19" s="215">
        <f t="shared" si="0"/>
        <v>370</v>
      </c>
    </row>
    <row r="20" spans="1:12" x14ac:dyDescent="0.25">
      <c r="A20" s="214"/>
      <c r="B20" s="55">
        <v>2</v>
      </c>
      <c r="C20" s="274">
        <v>160</v>
      </c>
      <c r="D20" s="274">
        <v>123</v>
      </c>
      <c r="E20" s="274">
        <v>12</v>
      </c>
      <c r="F20" s="274">
        <v>7</v>
      </c>
      <c r="G20" s="274">
        <v>17</v>
      </c>
      <c r="H20" s="274">
        <v>12</v>
      </c>
      <c r="I20" s="274">
        <v>0</v>
      </c>
      <c r="J20" s="274">
        <v>0</v>
      </c>
      <c r="K20" s="53">
        <f t="shared" si="0"/>
        <v>189</v>
      </c>
      <c r="L20" s="215">
        <f t="shared" si="0"/>
        <v>142</v>
      </c>
    </row>
    <row r="21" spans="1:12" x14ac:dyDescent="0.25">
      <c r="A21" s="214"/>
      <c r="B21" s="55" t="s">
        <v>3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53">
        <f t="shared" si="0"/>
        <v>0</v>
      </c>
      <c r="L21" s="215">
        <f t="shared" si="0"/>
        <v>0</v>
      </c>
    </row>
    <row r="22" spans="1:12" x14ac:dyDescent="0.25">
      <c r="A22" s="214"/>
      <c r="B22" s="55">
        <v>3</v>
      </c>
      <c r="C22" s="274">
        <v>8</v>
      </c>
      <c r="D22" s="274">
        <v>6</v>
      </c>
      <c r="E22" s="274">
        <v>0</v>
      </c>
      <c r="F22" s="274">
        <v>0</v>
      </c>
      <c r="G22" s="274">
        <v>8</v>
      </c>
      <c r="H22" s="274">
        <v>2</v>
      </c>
      <c r="I22" s="274">
        <v>3</v>
      </c>
      <c r="J22" s="274">
        <v>1</v>
      </c>
      <c r="K22" s="53">
        <f t="shared" si="0"/>
        <v>19</v>
      </c>
      <c r="L22" s="215">
        <f t="shared" si="0"/>
        <v>9</v>
      </c>
    </row>
    <row r="23" spans="1:12" x14ac:dyDescent="0.25">
      <c r="A23" s="506" t="s">
        <v>285</v>
      </c>
      <c r="B23" s="507"/>
      <c r="C23" s="143">
        <f>+SUBTOTAL(9,C19:C22)</f>
        <v>552</v>
      </c>
      <c r="D23" s="143">
        <f>+SUBTOTAL(9,D19:D22)</f>
        <v>434</v>
      </c>
      <c r="E23" s="143">
        <f>+SUBTOTAL(9,E19:E22)</f>
        <v>39</v>
      </c>
      <c r="F23" s="143">
        <f>+SUBTOTAL(9,F19:F22)</f>
        <v>25</v>
      </c>
      <c r="G23" s="143">
        <f t="shared" ref="G23:J23" si="4">+SUBTOTAL(9,G19:G22)</f>
        <v>90</v>
      </c>
      <c r="H23" s="143">
        <f t="shared" si="4"/>
        <v>61</v>
      </c>
      <c r="I23" s="143">
        <f t="shared" si="4"/>
        <v>3</v>
      </c>
      <c r="J23" s="143">
        <f t="shared" si="4"/>
        <v>1</v>
      </c>
      <c r="K23" s="275">
        <f t="shared" si="0"/>
        <v>684</v>
      </c>
      <c r="L23" s="215">
        <f t="shared" si="0"/>
        <v>521</v>
      </c>
    </row>
    <row r="24" spans="1:12" x14ac:dyDescent="0.25">
      <c r="A24" s="216" t="s">
        <v>286</v>
      </c>
      <c r="B24" s="55">
        <v>1</v>
      </c>
      <c r="C24" s="274">
        <v>751</v>
      </c>
      <c r="D24" s="274">
        <v>572</v>
      </c>
      <c r="E24" s="274">
        <v>35</v>
      </c>
      <c r="F24" s="274">
        <v>27</v>
      </c>
      <c r="G24" s="274">
        <v>56</v>
      </c>
      <c r="H24" s="274">
        <v>39</v>
      </c>
      <c r="I24" s="274">
        <v>1</v>
      </c>
      <c r="J24" s="274">
        <v>0</v>
      </c>
      <c r="K24" s="53">
        <f t="shared" si="0"/>
        <v>843</v>
      </c>
      <c r="L24" s="215">
        <f t="shared" si="0"/>
        <v>638</v>
      </c>
    </row>
    <row r="25" spans="1:12" x14ac:dyDescent="0.25">
      <c r="A25" s="214"/>
      <c r="B25" s="55">
        <v>2</v>
      </c>
      <c r="C25" s="274">
        <v>388</v>
      </c>
      <c r="D25" s="274">
        <v>323</v>
      </c>
      <c r="E25" s="274">
        <v>16</v>
      </c>
      <c r="F25" s="274">
        <v>12</v>
      </c>
      <c r="G25" s="274">
        <v>24</v>
      </c>
      <c r="H25" s="274">
        <v>16</v>
      </c>
      <c r="I25" s="274">
        <v>0</v>
      </c>
      <c r="J25" s="274">
        <v>0</v>
      </c>
      <c r="K25" s="53">
        <f t="shared" si="0"/>
        <v>428</v>
      </c>
      <c r="L25" s="215">
        <f t="shared" si="0"/>
        <v>351</v>
      </c>
    </row>
    <row r="26" spans="1:12" x14ac:dyDescent="0.25">
      <c r="A26" s="214"/>
      <c r="B26" s="55" t="s">
        <v>3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53">
        <f t="shared" si="0"/>
        <v>0</v>
      </c>
      <c r="L26" s="215">
        <f t="shared" si="0"/>
        <v>0</v>
      </c>
    </row>
    <row r="27" spans="1:12" x14ac:dyDescent="0.25">
      <c r="A27" s="214"/>
      <c r="B27" s="55">
        <v>3</v>
      </c>
      <c r="C27" s="274">
        <v>50</v>
      </c>
      <c r="D27" s="274">
        <v>35</v>
      </c>
      <c r="E27" s="274">
        <v>0</v>
      </c>
      <c r="F27" s="274">
        <v>0</v>
      </c>
      <c r="G27" s="274">
        <v>29</v>
      </c>
      <c r="H27" s="274">
        <v>17</v>
      </c>
      <c r="I27" s="274">
        <v>10</v>
      </c>
      <c r="J27" s="274">
        <v>7</v>
      </c>
      <c r="K27" s="53">
        <f t="shared" si="0"/>
        <v>89</v>
      </c>
      <c r="L27" s="215">
        <f t="shared" si="0"/>
        <v>59</v>
      </c>
    </row>
    <row r="28" spans="1:12" x14ac:dyDescent="0.25">
      <c r="A28" s="506" t="s">
        <v>287</v>
      </c>
      <c r="B28" s="507"/>
      <c r="C28" s="143">
        <f>+SUBTOTAL(9,C24:C27)</f>
        <v>1189</v>
      </c>
      <c r="D28" s="143">
        <f>+SUBTOTAL(9,D24:D27)</f>
        <v>930</v>
      </c>
      <c r="E28" s="143">
        <f>+SUBTOTAL(9,E24:E27)</f>
        <v>51</v>
      </c>
      <c r="F28" s="143">
        <f>+SUBTOTAL(9,F24:F27)</f>
        <v>39</v>
      </c>
      <c r="G28" s="143">
        <f t="shared" ref="G28:J28" si="5">+SUBTOTAL(9,G24:G27)</f>
        <v>109</v>
      </c>
      <c r="H28" s="143">
        <f t="shared" si="5"/>
        <v>72</v>
      </c>
      <c r="I28" s="143">
        <f t="shared" si="5"/>
        <v>11</v>
      </c>
      <c r="J28" s="143">
        <f t="shared" si="5"/>
        <v>7</v>
      </c>
      <c r="K28" s="275">
        <f t="shared" si="0"/>
        <v>1360</v>
      </c>
      <c r="L28" s="215">
        <f t="shared" si="0"/>
        <v>1048</v>
      </c>
    </row>
    <row r="29" spans="1:12" x14ac:dyDescent="0.25">
      <c r="A29" s="216" t="s">
        <v>288</v>
      </c>
      <c r="B29" s="55">
        <v>1</v>
      </c>
      <c r="C29" s="274">
        <v>78</v>
      </c>
      <c r="D29" s="274">
        <v>10</v>
      </c>
      <c r="E29" s="274">
        <v>12</v>
      </c>
      <c r="F29" s="274">
        <v>7</v>
      </c>
      <c r="G29" s="274">
        <v>4</v>
      </c>
      <c r="H29" s="274">
        <v>2</v>
      </c>
      <c r="I29" s="274">
        <v>0</v>
      </c>
      <c r="J29" s="274">
        <v>0</v>
      </c>
      <c r="K29" s="53">
        <f t="shared" si="0"/>
        <v>94</v>
      </c>
      <c r="L29" s="215">
        <f t="shared" si="0"/>
        <v>19</v>
      </c>
    </row>
    <row r="30" spans="1:12" x14ac:dyDescent="0.25">
      <c r="A30" s="214"/>
      <c r="B30" s="55">
        <v>2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53">
        <f t="shared" si="0"/>
        <v>0</v>
      </c>
      <c r="L30" s="215">
        <f t="shared" si="0"/>
        <v>0</v>
      </c>
    </row>
    <row r="31" spans="1:12" x14ac:dyDescent="0.25">
      <c r="A31" s="214"/>
      <c r="B31" s="55" t="s">
        <v>3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53">
        <f t="shared" si="0"/>
        <v>0</v>
      </c>
      <c r="L31" s="215">
        <f t="shared" si="0"/>
        <v>0</v>
      </c>
    </row>
    <row r="32" spans="1:12" x14ac:dyDescent="0.25">
      <c r="A32" s="214"/>
      <c r="B32" s="55">
        <v>3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53">
        <f>+C32+E32+G32+I32</f>
        <v>0</v>
      </c>
      <c r="L32" s="215">
        <f>+D32+F32+H32+J32</f>
        <v>0</v>
      </c>
    </row>
    <row r="33" spans="1:12" ht="16.5" thickBot="1" x14ac:dyDescent="0.3">
      <c r="A33" s="508" t="s">
        <v>289</v>
      </c>
      <c r="B33" s="509"/>
      <c r="C33" s="276">
        <f>+SUBTOTAL(9,C29:C32)</f>
        <v>78</v>
      </c>
      <c r="D33" s="276">
        <f>+SUBTOTAL(9,D29:D32)</f>
        <v>10</v>
      </c>
      <c r="E33" s="276">
        <f>+SUBTOTAL(9,E29:E32)</f>
        <v>12</v>
      </c>
      <c r="F33" s="276">
        <f>+SUBTOTAL(9,F29:F32)</f>
        <v>7</v>
      </c>
      <c r="G33" s="276">
        <f t="shared" ref="G33:J33" si="6">+SUBTOTAL(9,G29:G32)</f>
        <v>4</v>
      </c>
      <c r="H33" s="276">
        <f t="shared" si="6"/>
        <v>2</v>
      </c>
      <c r="I33" s="276">
        <f t="shared" si="6"/>
        <v>0</v>
      </c>
      <c r="J33" s="276">
        <f t="shared" si="6"/>
        <v>0</v>
      </c>
      <c r="K33" s="277">
        <f t="shared" ref="K33:L38" si="7">+C33+E33+G33+I33</f>
        <v>94</v>
      </c>
      <c r="L33" s="218">
        <f t="shared" si="7"/>
        <v>19</v>
      </c>
    </row>
    <row r="34" spans="1:12" ht="15.75" customHeight="1" x14ac:dyDescent="0.25">
      <c r="A34" s="503" t="s">
        <v>147</v>
      </c>
      <c r="B34" s="219">
        <v>1</v>
      </c>
      <c r="C34" s="278">
        <f t="shared" ref="C34:J37" si="8">+C4+C9+C14+C19+C24+C29</f>
        <v>2266</v>
      </c>
      <c r="D34" s="278">
        <f t="shared" si="8"/>
        <v>1597</v>
      </c>
      <c r="E34" s="278">
        <f t="shared" si="8"/>
        <v>100</v>
      </c>
      <c r="F34" s="278">
        <f t="shared" si="8"/>
        <v>61</v>
      </c>
      <c r="G34" s="278">
        <f t="shared" si="8"/>
        <v>329</v>
      </c>
      <c r="H34" s="278">
        <f t="shared" si="8"/>
        <v>196</v>
      </c>
      <c r="I34" s="278">
        <f t="shared" si="8"/>
        <v>1</v>
      </c>
      <c r="J34" s="278">
        <f t="shared" si="8"/>
        <v>0</v>
      </c>
      <c r="K34" s="189">
        <f t="shared" si="7"/>
        <v>2696</v>
      </c>
      <c r="L34" s="190">
        <f t="shared" si="7"/>
        <v>1854</v>
      </c>
    </row>
    <row r="35" spans="1:12" x14ac:dyDescent="0.25">
      <c r="A35" s="504"/>
      <c r="B35" s="133">
        <v>2</v>
      </c>
      <c r="C35" s="142">
        <f t="shared" si="8"/>
        <v>1147</v>
      </c>
      <c r="D35" s="142">
        <f t="shared" si="8"/>
        <v>816</v>
      </c>
      <c r="E35" s="142">
        <f t="shared" si="8"/>
        <v>43</v>
      </c>
      <c r="F35" s="142">
        <f t="shared" si="8"/>
        <v>26</v>
      </c>
      <c r="G35" s="142">
        <f t="shared" si="8"/>
        <v>91</v>
      </c>
      <c r="H35" s="142">
        <f t="shared" si="8"/>
        <v>55</v>
      </c>
      <c r="I35" s="142">
        <f t="shared" si="8"/>
        <v>1</v>
      </c>
      <c r="J35" s="142">
        <f t="shared" si="8"/>
        <v>1</v>
      </c>
      <c r="K35" s="53">
        <f t="shared" si="7"/>
        <v>1282</v>
      </c>
      <c r="L35" s="215">
        <f t="shared" si="7"/>
        <v>898</v>
      </c>
    </row>
    <row r="36" spans="1:12" x14ac:dyDescent="0.25">
      <c r="A36" s="504"/>
      <c r="B36" s="133" t="s">
        <v>3</v>
      </c>
      <c r="C36" s="142">
        <f t="shared" si="8"/>
        <v>1411</v>
      </c>
      <c r="D36" s="142">
        <f t="shared" si="8"/>
        <v>963</v>
      </c>
      <c r="E36" s="142">
        <f t="shared" si="8"/>
        <v>1295</v>
      </c>
      <c r="F36" s="142">
        <f t="shared" si="8"/>
        <v>649</v>
      </c>
      <c r="G36" s="142">
        <f t="shared" si="8"/>
        <v>0</v>
      </c>
      <c r="H36" s="142">
        <f t="shared" si="8"/>
        <v>0</v>
      </c>
      <c r="I36" s="142">
        <f t="shared" si="8"/>
        <v>0</v>
      </c>
      <c r="J36" s="142">
        <f t="shared" si="8"/>
        <v>0</v>
      </c>
      <c r="K36" s="53">
        <f t="shared" si="7"/>
        <v>2706</v>
      </c>
      <c r="L36" s="215">
        <f t="shared" si="7"/>
        <v>1612</v>
      </c>
    </row>
    <row r="37" spans="1:12" ht="16.5" thickBot="1" x14ac:dyDescent="0.3">
      <c r="A37" s="505"/>
      <c r="B37" s="223">
        <v>3</v>
      </c>
      <c r="C37" s="279">
        <f t="shared" si="8"/>
        <v>308</v>
      </c>
      <c r="D37" s="279">
        <f t="shared" si="8"/>
        <v>207</v>
      </c>
      <c r="E37" s="279">
        <f t="shared" si="8"/>
        <v>25</v>
      </c>
      <c r="F37" s="279">
        <f t="shared" si="8"/>
        <v>12</v>
      </c>
      <c r="G37" s="279">
        <f t="shared" si="8"/>
        <v>178</v>
      </c>
      <c r="H37" s="279">
        <f t="shared" si="8"/>
        <v>95</v>
      </c>
      <c r="I37" s="279">
        <f t="shared" si="8"/>
        <v>20</v>
      </c>
      <c r="J37" s="279">
        <f t="shared" si="8"/>
        <v>12</v>
      </c>
      <c r="K37" s="182">
        <f t="shared" si="7"/>
        <v>531</v>
      </c>
      <c r="L37" s="183">
        <f t="shared" si="7"/>
        <v>326</v>
      </c>
    </row>
    <row r="38" spans="1:12" ht="19.5" thickBot="1" x14ac:dyDescent="0.35">
      <c r="A38" s="501" t="s">
        <v>290</v>
      </c>
      <c r="B38" s="502"/>
      <c r="C38" s="280">
        <f>SUM(C34:C37)</f>
        <v>5132</v>
      </c>
      <c r="D38" s="280">
        <f>SUM(D34:D37)</f>
        <v>3583</v>
      </c>
      <c r="E38" s="280">
        <f>SUM(E34:E37)</f>
        <v>1463</v>
      </c>
      <c r="F38" s="280">
        <f>SUM(F34:F37)</f>
        <v>748</v>
      </c>
      <c r="G38" s="280">
        <f t="shared" ref="G38:J38" si="9">SUM(G34:G37)</f>
        <v>598</v>
      </c>
      <c r="H38" s="280">
        <f t="shared" si="9"/>
        <v>346</v>
      </c>
      <c r="I38" s="280">
        <f t="shared" si="9"/>
        <v>22</v>
      </c>
      <c r="J38" s="280">
        <f t="shared" si="9"/>
        <v>13</v>
      </c>
      <c r="K38" s="281">
        <f t="shared" si="7"/>
        <v>7215</v>
      </c>
      <c r="L38" s="187">
        <f t="shared" si="7"/>
        <v>4690</v>
      </c>
    </row>
    <row r="39" spans="1:12" s="64" customFormat="1" x14ac:dyDescent="0.25">
      <c r="A39" s="77"/>
      <c r="C39" s="62"/>
    </row>
    <row r="40" spans="1:12" x14ac:dyDescent="0.25">
      <c r="A40" t="s">
        <v>57</v>
      </c>
    </row>
  </sheetData>
  <mergeCells count="14">
    <mergeCell ref="A38:B38"/>
    <mergeCell ref="A34:A37"/>
    <mergeCell ref="A8:B8"/>
    <mergeCell ref="A13:B13"/>
    <mergeCell ref="A18:B18"/>
    <mergeCell ref="A23:B23"/>
    <mergeCell ref="A28:B28"/>
    <mergeCell ref="A33:B33"/>
    <mergeCell ref="A2:A3"/>
    <mergeCell ref="B2:B3"/>
    <mergeCell ref="K2:L2"/>
    <mergeCell ref="A1:L1"/>
    <mergeCell ref="C2:F2"/>
    <mergeCell ref="G2:J2"/>
  </mergeCells>
  <phoneticPr fontId="2" type="noConversion"/>
  <pageMargins left="0.74803149606299213" right="0.15748031496062992" top="0.98425196850393704" bottom="0.98425196850393704" header="0.51181102362204722" footer="0.51181102362204722"/>
  <pageSetup paperSize="9" orientation="landscape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BreakPreview" zoomScale="140" zoomScaleNormal="100" zoomScaleSheetLayoutView="140" workbookViewId="0">
      <selection sqref="A1:G24"/>
    </sheetView>
  </sheetViews>
  <sheetFormatPr defaultRowHeight="15.75" x14ac:dyDescent="0.25"/>
  <cols>
    <col min="1" max="6" width="10.625" customWidth="1"/>
    <col min="7" max="7" width="11.5" customWidth="1"/>
  </cols>
  <sheetData>
    <row r="1" spans="1:7" ht="20.25" x14ac:dyDescent="0.3">
      <c r="A1" s="510" t="s">
        <v>4</v>
      </c>
      <c r="B1" s="511"/>
      <c r="C1" s="511"/>
      <c r="D1" s="511"/>
      <c r="E1" s="511"/>
      <c r="F1" s="511"/>
      <c r="G1" s="511"/>
    </row>
    <row r="2" spans="1:7" ht="16.5" thickBot="1" x14ac:dyDescent="0.3">
      <c r="A2" s="512" t="s">
        <v>54</v>
      </c>
      <c r="B2" s="512"/>
      <c r="C2" s="512"/>
      <c r="D2" s="512"/>
      <c r="E2" s="512"/>
      <c r="F2" s="512"/>
      <c r="G2" s="512"/>
    </row>
    <row r="3" spans="1:7" ht="16.5" thickBot="1" x14ac:dyDescent="0.3">
      <c r="A3" s="118" t="s">
        <v>48</v>
      </c>
      <c r="B3" s="94">
        <v>2017</v>
      </c>
      <c r="C3" s="94">
        <v>2016</v>
      </c>
      <c r="D3" s="94">
        <v>2015</v>
      </c>
      <c r="E3" s="94">
        <v>2014</v>
      </c>
      <c r="F3" s="94">
        <v>2013</v>
      </c>
      <c r="G3" s="94">
        <v>2012</v>
      </c>
    </row>
    <row r="4" spans="1:7" x14ac:dyDescent="0.25">
      <c r="A4" s="13">
        <v>1</v>
      </c>
      <c r="B4" s="79">
        <v>2366</v>
      </c>
      <c r="C4" s="79">
        <v>2475</v>
      </c>
      <c r="D4" s="79">
        <v>2611</v>
      </c>
      <c r="E4" s="79">
        <v>2909</v>
      </c>
      <c r="F4" s="79">
        <v>3141</v>
      </c>
      <c r="G4" s="79">
        <v>3431</v>
      </c>
    </row>
    <row r="5" spans="1:7" x14ac:dyDescent="0.25">
      <c r="A5" s="55">
        <v>2</v>
      </c>
      <c r="B5" s="2">
        <v>1190</v>
      </c>
      <c r="C5" s="2">
        <v>1298</v>
      </c>
      <c r="D5" s="2">
        <v>1326</v>
      </c>
      <c r="E5" s="2">
        <v>1427</v>
      </c>
      <c r="F5" s="2">
        <v>1472</v>
      </c>
      <c r="G5" s="2">
        <v>1383</v>
      </c>
    </row>
    <row r="6" spans="1:7" x14ac:dyDescent="0.25">
      <c r="A6" s="55" t="s">
        <v>3</v>
      </c>
      <c r="B6" s="2">
        <v>2706</v>
      </c>
      <c r="C6" s="2">
        <v>2536</v>
      </c>
      <c r="D6" s="2">
        <v>2430</v>
      </c>
      <c r="E6" s="2">
        <v>2296</v>
      </c>
      <c r="F6" s="2">
        <v>2202</v>
      </c>
      <c r="G6" s="2">
        <v>2119</v>
      </c>
    </row>
    <row r="7" spans="1:7" x14ac:dyDescent="0.25">
      <c r="A7" s="55">
        <v>3</v>
      </c>
      <c r="B7" s="2">
        <v>333</v>
      </c>
      <c r="C7" s="2">
        <v>356</v>
      </c>
      <c r="D7" s="2">
        <v>347</v>
      </c>
      <c r="E7" s="2">
        <v>345</v>
      </c>
      <c r="F7" s="2">
        <v>391</v>
      </c>
      <c r="G7" s="2">
        <v>388</v>
      </c>
    </row>
    <row r="8" spans="1:7" x14ac:dyDescent="0.25">
      <c r="A8" s="133" t="s">
        <v>56</v>
      </c>
      <c r="B8" s="53">
        <f t="shared" ref="B8:G8" si="0">SUM(B4:B7)</f>
        <v>6595</v>
      </c>
      <c r="C8" s="53">
        <f t="shared" si="0"/>
        <v>6665</v>
      </c>
      <c r="D8" s="53">
        <f t="shared" si="0"/>
        <v>6714</v>
      </c>
      <c r="E8" s="53">
        <f t="shared" si="0"/>
        <v>6977</v>
      </c>
      <c r="F8" s="53">
        <f t="shared" si="0"/>
        <v>7206</v>
      </c>
      <c r="G8" s="53">
        <f t="shared" si="0"/>
        <v>7321</v>
      </c>
    </row>
    <row r="9" spans="1:7" ht="16.5" thickBot="1" x14ac:dyDescent="0.3">
      <c r="A9" s="512" t="s">
        <v>55</v>
      </c>
      <c r="B9" s="512"/>
      <c r="C9" s="512"/>
      <c r="D9" s="512"/>
      <c r="E9" s="512"/>
      <c r="F9" s="512"/>
      <c r="G9" s="512"/>
    </row>
    <row r="10" spans="1:7" ht="16.5" thickBot="1" x14ac:dyDescent="0.3">
      <c r="A10" s="118" t="s">
        <v>48</v>
      </c>
      <c r="B10" s="94">
        <v>2017</v>
      </c>
      <c r="C10" s="94">
        <v>2016</v>
      </c>
      <c r="D10" s="94">
        <v>2015</v>
      </c>
      <c r="E10" s="94">
        <v>2014</v>
      </c>
      <c r="F10" s="94">
        <v>2013</v>
      </c>
      <c r="G10" s="94">
        <v>2012</v>
      </c>
    </row>
    <row r="11" spans="1:7" x14ac:dyDescent="0.25">
      <c r="A11" s="13">
        <v>1</v>
      </c>
      <c r="B11" s="79">
        <v>330</v>
      </c>
      <c r="C11" s="79">
        <v>345</v>
      </c>
      <c r="D11" s="79">
        <v>298</v>
      </c>
      <c r="E11" s="79">
        <v>367</v>
      </c>
      <c r="F11" s="79">
        <v>451</v>
      </c>
      <c r="G11" s="79">
        <v>572</v>
      </c>
    </row>
    <row r="12" spans="1:7" x14ac:dyDescent="0.25">
      <c r="A12" s="55">
        <v>2</v>
      </c>
      <c r="B12" s="2">
        <v>92</v>
      </c>
      <c r="C12" s="2">
        <v>139</v>
      </c>
      <c r="D12" s="2">
        <v>196</v>
      </c>
      <c r="E12" s="2">
        <v>234</v>
      </c>
      <c r="F12" s="2">
        <v>254</v>
      </c>
      <c r="G12" s="2">
        <v>258</v>
      </c>
    </row>
    <row r="13" spans="1:7" x14ac:dyDescent="0.25">
      <c r="A13" s="55" t="s">
        <v>3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</row>
    <row r="14" spans="1:7" x14ac:dyDescent="0.25">
      <c r="A14" s="55">
        <v>3</v>
      </c>
      <c r="B14" s="2">
        <v>198</v>
      </c>
      <c r="C14" s="2">
        <v>208</v>
      </c>
      <c r="D14" s="2">
        <v>214</v>
      </c>
      <c r="E14" s="2">
        <v>243</v>
      </c>
      <c r="F14" s="2">
        <v>246</v>
      </c>
      <c r="G14" s="2">
        <v>263</v>
      </c>
    </row>
    <row r="15" spans="1:7" x14ac:dyDescent="0.25">
      <c r="A15" s="133" t="s">
        <v>56</v>
      </c>
      <c r="B15" s="53">
        <f t="shared" ref="B15:G15" si="1">SUM(B11:B14)</f>
        <v>620</v>
      </c>
      <c r="C15" s="53">
        <f t="shared" si="1"/>
        <v>692</v>
      </c>
      <c r="D15" s="53">
        <f t="shared" si="1"/>
        <v>708</v>
      </c>
      <c r="E15" s="53">
        <f t="shared" si="1"/>
        <v>844</v>
      </c>
      <c r="F15" s="53">
        <f t="shared" si="1"/>
        <v>951</v>
      </c>
      <c r="G15" s="53">
        <f t="shared" si="1"/>
        <v>1093</v>
      </c>
    </row>
    <row r="16" spans="1:7" ht="16.5" thickBot="1" x14ac:dyDescent="0.3">
      <c r="A16" s="513" t="s">
        <v>155</v>
      </c>
      <c r="B16" s="513"/>
      <c r="C16" s="513"/>
      <c r="D16" s="513"/>
      <c r="E16" s="513"/>
      <c r="F16" s="513"/>
      <c r="G16" s="513"/>
    </row>
    <row r="17" spans="1:7" ht="16.5" thickBot="1" x14ac:dyDescent="0.3">
      <c r="A17" s="118" t="s">
        <v>58</v>
      </c>
      <c r="B17" s="94">
        <v>2017</v>
      </c>
      <c r="C17" s="94">
        <v>2016</v>
      </c>
      <c r="D17" s="94">
        <v>2015</v>
      </c>
      <c r="E17" s="94">
        <v>2014</v>
      </c>
      <c r="F17" s="94">
        <v>2013</v>
      </c>
      <c r="G17" s="94">
        <v>2012</v>
      </c>
    </row>
    <row r="18" spans="1:7" x14ac:dyDescent="0.25">
      <c r="A18" s="145">
        <v>1</v>
      </c>
      <c r="B18" s="91">
        <f t="shared" ref="B18:G21" si="2">+B11+B4</f>
        <v>2696</v>
      </c>
      <c r="C18" s="91">
        <f t="shared" si="2"/>
        <v>2820</v>
      </c>
      <c r="D18" s="91">
        <f t="shared" si="2"/>
        <v>2909</v>
      </c>
      <c r="E18" s="91">
        <f t="shared" si="2"/>
        <v>3276</v>
      </c>
      <c r="F18" s="91">
        <f t="shared" si="2"/>
        <v>3592</v>
      </c>
      <c r="G18" s="91">
        <f t="shared" si="2"/>
        <v>4003</v>
      </c>
    </row>
    <row r="19" spans="1:7" x14ac:dyDescent="0.25">
      <c r="A19" s="145">
        <v>2</v>
      </c>
      <c r="B19" s="91">
        <f t="shared" si="2"/>
        <v>1282</v>
      </c>
      <c r="C19" s="91">
        <f t="shared" si="2"/>
        <v>1437</v>
      </c>
      <c r="D19" s="91">
        <f t="shared" si="2"/>
        <v>1522</v>
      </c>
      <c r="E19" s="91">
        <f t="shared" si="2"/>
        <v>1661</v>
      </c>
      <c r="F19" s="91">
        <f t="shared" si="2"/>
        <v>1726</v>
      </c>
      <c r="G19" s="91">
        <f t="shared" si="2"/>
        <v>1641</v>
      </c>
    </row>
    <row r="20" spans="1:7" x14ac:dyDescent="0.25">
      <c r="A20" s="133" t="s">
        <v>3</v>
      </c>
      <c r="B20" s="91">
        <f t="shared" si="2"/>
        <v>2706</v>
      </c>
      <c r="C20" s="91">
        <f t="shared" si="2"/>
        <v>2536</v>
      </c>
      <c r="D20" s="91">
        <f t="shared" si="2"/>
        <v>2430</v>
      </c>
      <c r="E20" s="91">
        <f t="shared" si="2"/>
        <v>2296</v>
      </c>
      <c r="F20" s="91">
        <f t="shared" si="2"/>
        <v>2202</v>
      </c>
      <c r="G20" s="91">
        <f t="shared" si="2"/>
        <v>2119</v>
      </c>
    </row>
    <row r="21" spans="1:7" x14ac:dyDescent="0.25">
      <c r="A21" s="133">
        <v>3</v>
      </c>
      <c r="B21" s="91">
        <f t="shared" si="2"/>
        <v>531</v>
      </c>
      <c r="C21" s="91">
        <f t="shared" si="2"/>
        <v>564</v>
      </c>
      <c r="D21" s="91">
        <f t="shared" si="2"/>
        <v>561</v>
      </c>
      <c r="E21" s="91">
        <f t="shared" si="2"/>
        <v>588</v>
      </c>
      <c r="F21" s="91">
        <f t="shared" si="2"/>
        <v>637</v>
      </c>
      <c r="G21" s="91">
        <f t="shared" si="2"/>
        <v>651</v>
      </c>
    </row>
    <row r="22" spans="1:7" x14ac:dyDescent="0.25">
      <c r="A22" s="133" t="s">
        <v>56</v>
      </c>
      <c r="B22" s="53">
        <f t="shared" ref="B22:G22" si="3">SUM(B18:B21)</f>
        <v>7215</v>
      </c>
      <c r="C22" s="53">
        <f t="shared" si="3"/>
        <v>7357</v>
      </c>
      <c r="D22" s="53">
        <f t="shared" si="3"/>
        <v>7422</v>
      </c>
      <c r="E22" s="53">
        <f t="shared" si="3"/>
        <v>7821</v>
      </c>
      <c r="F22" s="53">
        <f t="shared" si="3"/>
        <v>8157</v>
      </c>
      <c r="G22" s="53">
        <f t="shared" si="3"/>
        <v>8414</v>
      </c>
    </row>
    <row r="23" spans="1:7" s="64" customFormat="1" x14ac:dyDescent="0.25">
      <c r="A23" s="62"/>
      <c r="B23" s="62"/>
      <c r="C23" s="62"/>
      <c r="D23" s="62"/>
      <c r="E23" s="62"/>
      <c r="F23" s="62"/>
      <c r="G23" s="62"/>
    </row>
    <row r="24" spans="1:7" x14ac:dyDescent="0.25">
      <c r="A24" t="s">
        <v>57</v>
      </c>
    </row>
  </sheetData>
  <mergeCells count="4">
    <mergeCell ref="A1:G1"/>
    <mergeCell ref="A2:G2"/>
    <mergeCell ref="A9:G9"/>
    <mergeCell ref="A16:G16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view="pageBreakPreview" zoomScale="70" zoomScaleNormal="100" zoomScaleSheetLayoutView="70" workbookViewId="0">
      <selection activeCell="N20" sqref="N20"/>
    </sheetView>
  </sheetViews>
  <sheetFormatPr defaultRowHeight="15.75" x14ac:dyDescent="0.25"/>
  <cols>
    <col min="1" max="1" width="17.75" customWidth="1"/>
    <col min="2" max="2" width="10.5" customWidth="1"/>
    <col min="3" max="3" width="7.625" customWidth="1"/>
    <col min="4" max="4" width="6.375" customWidth="1"/>
    <col min="5" max="5" width="8.25" customWidth="1"/>
    <col min="6" max="6" width="5" customWidth="1"/>
    <col min="7" max="7" width="7.625" customWidth="1"/>
    <col min="8" max="8" width="5" customWidth="1"/>
    <col min="9" max="9" width="7.875" customWidth="1"/>
    <col min="10" max="10" width="5" customWidth="1"/>
    <col min="11" max="11" width="5.875" customWidth="1"/>
    <col min="12" max="12" width="7.375" customWidth="1"/>
    <col min="13" max="13" width="4.75" customWidth="1"/>
    <col min="14" max="14" width="5" customWidth="1"/>
    <col min="15" max="15" width="4.75" customWidth="1"/>
    <col min="16" max="16" width="5" customWidth="1"/>
  </cols>
  <sheetData>
    <row r="1" spans="1:13" ht="36" customHeight="1" thickBot="1" x14ac:dyDescent="0.3">
      <c r="A1" s="514" t="s">
        <v>247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</row>
    <row r="2" spans="1:13" ht="15.75" customHeight="1" x14ac:dyDescent="0.25">
      <c r="A2" s="518" t="s">
        <v>213</v>
      </c>
      <c r="B2" s="495" t="s">
        <v>217</v>
      </c>
      <c r="C2" s="515" t="s">
        <v>54</v>
      </c>
      <c r="D2" s="515"/>
      <c r="E2" s="515"/>
      <c r="F2" s="515"/>
      <c r="G2" s="515" t="s">
        <v>55</v>
      </c>
      <c r="H2" s="515"/>
      <c r="I2" s="515"/>
      <c r="J2" s="515"/>
      <c r="K2" s="516" t="s">
        <v>56</v>
      </c>
      <c r="L2" s="517"/>
      <c r="M2" s="4"/>
    </row>
    <row r="3" spans="1:13" ht="48" thickBot="1" x14ac:dyDescent="0.3">
      <c r="A3" s="519"/>
      <c r="B3" s="496"/>
      <c r="C3" s="282" t="s">
        <v>0</v>
      </c>
      <c r="D3" s="282" t="s">
        <v>215</v>
      </c>
      <c r="E3" s="282" t="s">
        <v>1</v>
      </c>
      <c r="F3" s="282" t="s">
        <v>215</v>
      </c>
      <c r="G3" s="282" t="s">
        <v>0</v>
      </c>
      <c r="H3" s="282" t="s">
        <v>215</v>
      </c>
      <c r="I3" s="282" t="s">
        <v>1</v>
      </c>
      <c r="J3" s="282" t="s">
        <v>215</v>
      </c>
      <c r="K3" s="283" t="s">
        <v>212</v>
      </c>
      <c r="L3" s="284" t="s">
        <v>215</v>
      </c>
      <c r="M3" s="4"/>
    </row>
    <row r="4" spans="1:13" x14ac:dyDescent="0.25">
      <c r="A4" s="273" t="s">
        <v>278</v>
      </c>
      <c r="B4" s="131">
        <v>1</v>
      </c>
      <c r="C4" s="285">
        <v>24</v>
      </c>
      <c r="D4" s="285">
        <v>21</v>
      </c>
      <c r="E4" s="285">
        <v>0</v>
      </c>
      <c r="F4" s="285">
        <v>0</v>
      </c>
      <c r="G4" s="285">
        <v>0</v>
      </c>
      <c r="H4" s="285">
        <v>0</v>
      </c>
      <c r="I4" s="285">
        <v>0</v>
      </c>
      <c r="J4" s="285">
        <v>0</v>
      </c>
      <c r="K4" s="286">
        <f>+C4+E4+G4+I4</f>
        <v>24</v>
      </c>
      <c r="L4" s="287">
        <f>+D4+F4+H4+J4</f>
        <v>21</v>
      </c>
    </row>
    <row r="5" spans="1:13" x14ac:dyDescent="0.25">
      <c r="A5" s="288"/>
      <c r="B5" s="48">
        <v>2</v>
      </c>
      <c r="C5" s="289">
        <v>0</v>
      </c>
      <c r="D5" s="289">
        <v>0</v>
      </c>
      <c r="E5" s="289">
        <v>0</v>
      </c>
      <c r="F5" s="289">
        <v>0</v>
      </c>
      <c r="G5" s="289">
        <v>0</v>
      </c>
      <c r="H5" s="289">
        <v>0</v>
      </c>
      <c r="I5" s="289">
        <v>0</v>
      </c>
      <c r="J5" s="289">
        <v>0</v>
      </c>
      <c r="K5" s="290">
        <f t="shared" ref="K5:L38" si="0">+C5+E5+G5+I5</f>
        <v>0</v>
      </c>
      <c r="L5" s="291">
        <f t="shared" si="0"/>
        <v>0</v>
      </c>
    </row>
    <row r="6" spans="1:13" x14ac:dyDescent="0.25">
      <c r="A6" s="288"/>
      <c r="B6" s="48" t="s">
        <v>3</v>
      </c>
      <c r="C6" s="285">
        <v>231</v>
      </c>
      <c r="D6" s="285">
        <v>162</v>
      </c>
      <c r="E6" s="285">
        <v>113</v>
      </c>
      <c r="F6" s="285">
        <v>40</v>
      </c>
      <c r="G6" s="285">
        <v>0</v>
      </c>
      <c r="H6" s="285">
        <v>0</v>
      </c>
      <c r="I6" s="285">
        <v>0</v>
      </c>
      <c r="J6" s="285">
        <v>0</v>
      </c>
      <c r="K6" s="290">
        <f t="shared" si="0"/>
        <v>344</v>
      </c>
      <c r="L6" s="291">
        <f t="shared" si="0"/>
        <v>202</v>
      </c>
    </row>
    <row r="7" spans="1:13" x14ac:dyDescent="0.25">
      <c r="A7" s="288"/>
      <c r="B7" s="48">
        <v>3</v>
      </c>
      <c r="C7" s="285">
        <v>17</v>
      </c>
      <c r="D7" s="285">
        <v>12</v>
      </c>
      <c r="E7" s="285">
        <v>0</v>
      </c>
      <c r="F7" s="285">
        <v>0</v>
      </c>
      <c r="G7" s="285">
        <v>16</v>
      </c>
      <c r="H7" s="285">
        <v>12</v>
      </c>
      <c r="I7" s="285">
        <v>0</v>
      </c>
      <c r="J7" s="285">
        <v>0</v>
      </c>
      <c r="K7" s="290">
        <f t="shared" si="0"/>
        <v>33</v>
      </c>
      <c r="L7" s="291">
        <f t="shared" si="0"/>
        <v>24</v>
      </c>
    </row>
    <row r="8" spans="1:13" x14ac:dyDescent="0.25">
      <c r="A8" s="506" t="s">
        <v>291</v>
      </c>
      <c r="B8" s="507"/>
      <c r="C8" s="290">
        <f>SUM(C4:C7)</f>
        <v>272</v>
      </c>
      <c r="D8" s="290">
        <f>SUM(D4:D7)</f>
        <v>195</v>
      </c>
      <c r="E8" s="290">
        <f>SUM(E4:E7)</f>
        <v>113</v>
      </c>
      <c r="F8" s="290">
        <f>SUM(F4:F7)</f>
        <v>40</v>
      </c>
      <c r="G8" s="290">
        <f>SUM(G4:G7)</f>
        <v>16</v>
      </c>
      <c r="H8" s="290">
        <f t="shared" ref="H8:J8" si="1">SUM(H4:H7)</f>
        <v>12</v>
      </c>
      <c r="I8" s="290">
        <f t="shared" si="1"/>
        <v>0</v>
      </c>
      <c r="J8" s="290">
        <f t="shared" si="1"/>
        <v>0</v>
      </c>
      <c r="K8" s="290">
        <f>+C8+E8+G8+I8</f>
        <v>401</v>
      </c>
      <c r="L8" s="291">
        <f t="shared" si="0"/>
        <v>247</v>
      </c>
    </row>
    <row r="9" spans="1:13" x14ac:dyDescent="0.25">
      <c r="A9" s="216" t="s">
        <v>280</v>
      </c>
      <c r="B9" s="48">
        <v>1</v>
      </c>
      <c r="C9" s="285">
        <v>158</v>
      </c>
      <c r="D9" s="285">
        <v>111</v>
      </c>
      <c r="E9" s="285">
        <v>1</v>
      </c>
      <c r="F9" s="285">
        <v>0</v>
      </c>
      <c r="G9" s="285">
        <v>0</v>
      </c>
      <c r="H9" s="285">
        <v>0</v>
      </c>
      <c r="I9" s="285">
        <v>0</v>
      </c>
      <c r="J9" s="285">
        <v>0</v>
      </c>
      <c r="K9" s="290">
        <f t="shared" si="0"/>
        <v>159</v>
      </c>
      <c r="L9" s="291">
        <f t="shared" si="0"/>
        <v>111</v>
      </c>
    </row>
    <row r="10" spans="1:13" x14ac:dyDescent="0.25">
      <c r="A10" s="288"/>
      <c r="B10" s="48">
        <v>2</v>
      </c>
      <c r="C10" s="285">
        <v>155</v>
      </c>
      <c r="D10" s="285">
        <v>109</v>
      </c>
      <c r="E10" s="285">
        <v>3</v>
      </c>
      <c r="F10" s="285">
        <v>3</v>
      </c>
      <c r="G10" s="285">
        <v>0</v>
      </c>
      <c r="H10" s="285">
        <v>0</v>
      </c>
      <c r="I10" s="285">
        <v>0</v>
      </c>
      <c r="J10" s="285">
        <v>0</v>
      </c>
      <c r="K10" s="290">
        <f t="shared" si="0"/>
        <v>158</v>
      </c>
      <c r="L10" s="291">
        <f t="shared" si="0"/>
        <v>112</v>
      </c>
    </row>
    <row r="11" spans="1:13" x14ac:dyDescent="0.25">
      <c r="A11" s="288"/>
      <c r="B11" s="48" t="s">
        <v>3</v>
      </c>
      <c r="C11" s="289">
        <v>0</v>
      </c>
      <c r="D11" s="289">
        <v>0</v>
      </c>
      <c r="E11" s="289">
        <v>0</v>
      </c>
      <c r="F11" s="289">
        <v>0</v>
      </c>
      <c r="G11" s="289">
        <v>0</v>
      </c>
      <c r="H11" s="289">
        <v>0</v>
      </c>
      <c r="I11" s="289">
        <v>0</v>
      </c>
      <c r="J11" s="289">
        <v>0</v>
      </c>
      <c r="K11" s="290">
        <f t="shared" si="0"/>
        <v>0</v>
      </c>
      <c r="L11" s="291">
        <f t="shared" si="0"/>
        <v>0</v>
      </c>
    </row>
    <row r="12" spans="1:13" x14ac:dyDescent="0.25">
      <c r="A12" s="288"/>
      <c r="B12" s="48">
        <v>3</v>
      </c>
      <c r="C12" s="285">
        <v>39</v>
      </c>
      <c r="D12" s="285">
        <v>23</v>
      </c>
      <c r="E12" s="285">
        <v>2</v>
      </c>
      <c r="F12" s="285">
        <v>0</v>
      </c>
      <c r="G12" s="285">
        <v>1</v>
      </c>
      <c r="H12" s="285">
        <v>1</v>
      </c>
      <c r="I12" s="285">
        <v>0</v>
      </c>
      <c r="J12" s="285">
        <v>0</v>
      </c>
      <c r="K12" s="290">
        <f t="shared" si="0"/>
        <v>42</v>
      </c>
      <c r="L12" s="291">
        <f t="shared" si="0"/>
        <v>24</v>
      </c>
    </row>
    <row r="13" spans="1:13" x14ac:dyDescent="0.25">
      <c r="A13" s="506" t="s">
        <v>292</v>
      </c>
      <c r="B13" s="507"/>
      <c r="C13" s="290">
        <f>SUM(C9:C12)</f>
        <v>352</v>
      </c>
      <c r="D13" s="290">
        <f>SUM(D9:D12)</f>
        <v>243</v>
      </c>
      <c r="E13" s="290">
        <f>SUM(E9:E12)</f>
        <v>6</v>
      </c>
      <c r="F13" s="290">
        <f>SUM(F9:F12)</f>
        <v>3</v>
      </c>
      <c r="G13" s="290">
        <f t="shared" ref="G13:J13" si="2">SUM(G9:G12)</f>
        <v>1</v>
      </c>
      <c r="H13" s="290">
        <f t="shared" si="2"/>
        <v>1</v>
      </c>
      <c r="I13" s="290">
        <f t="shared" si="2"/>
        <v>0</v>
      </c>
      <c r="J13" s="290">
        <f t="shared" si="2"/>
        <v>0</v>
      </c>
      <c r="K13" s="290">
        <f t="shared" si="0"/>
        <v>359</v>
      </c>
      <c r="L13" s="291">
        <f t="shared" si="0"/>
        <v>247</v>
      </c>
    </row>
    <row r="14" spans="1:13" x14ac:dyDescent="0.25">
      <c r="A14" s="216" t="s">
        <v>282</v>
      </c>
      <c r="B14" s="48">
        <v>1</v>
      </c>
      <c r="C14" s="285">
        <v>94</v>
      </c>
      <c r="D14" s="285">
        <v>47</v>
      </c>
      <c r="E14" s="285">
        <v>0</v>
      </c>
      <c r="F14" s="285">
        <v>0</v>
      </c>
      <c r="G14" s="285">
        <v>23</v>
      </c>
      <c r="H14" s="285">
        <v>13</v>
      </c>
      <c r="I14" s="285">
        <v>0</v>
      </c>
      <c r="J14" s="285">
        <v>0</v>
      </c>
      <c r="K14" s="290">
        <f t="shared" si="0"/>
        <v>117</v>
      </c>
      <c r="L14" s="291">
        <f t="shared" si="0"/>
        <v>60</v>
      </c>
    </row>
    <row r="15" spans="1:13" x14ac:dyDescent="0.25">
      <c r="A15" s="288"/>
      <c r="B15" s="48">
        <v>2</v>
      </c>
      <c r="C15" s="285">
        <v>123</v>
      </c>
      <c r="D15" s="285">
        <v>79</v>
      </c>
      <c r="E15" s="285">
        <v>0</v>
      </c>
      <c r="F15" s="285">
        <v>0</v>
      </c>
      <c r="G15" s="285">
        <v>23</v>
      </c>
      <c r="H15" s="285">
        <v>16</v>
      </c>
      <c r="I15" s="285">
        <v>0</v>
      </c>
      <c r="J15" s="285">
        <v>0</v>
      </c>
      <c r="K15" s="290">
        <f t="shared" si="0"/>
        <v>146</v>
      </c>
      <c r="L15" s="291">
        <f t="shared" si="0"/>
        <v>95</v>
      </c>
    </row>
    <row r="16" spans="1:13" x14ac:dyDescent="0.25">
      <c r="A16" s="288"/>
      <c r="B16" s="48" t="s">
        <v>3</v>
      </c>
      <c r="C16" s="289">
        <v>0</v>
      </c>
      <c r="D16" s="289">
        <v>0</v>
      </c>
      <c r="E16" s="289">
        <v>0</v>
      </c>
      <c r="F16" s="289">
        <v>0</v>
      </c>
      <c r="G16" s="289">
        <v>0</v>
      </c>
      <c r="H16" s="289">
        <v>0</v>
      </c>
      <c r="I16" s="289">
        <v>0</v>
      </c>
      <c r="J16" s="289">
        <v>0</v>
      </c>
      <c r="K16" s="290">
        <f t="shared" si="0"/>
        <v>0</v>
      </c>
      <c r="L16" s="291">
        <f t="shared" si="0"/>
        <v>0</v>
      </c>
    </row>
    <row r="17" spans="1:12" x14ac:dyDescent="0.25">
      <c r="A17" s="288"/>
      <c r="B17" s="48">
        <v>3</v>
      </c>
      <c r="C17" s="285">
        <v>5</v>
      </c>
      <c r="D17" s="285">
        <v>0</v>
      </c>
      <c r="E17" s="285">
        <v>0</v>
      </c>
      <c r="F17" s="285">
        <v>0</v>
      </c>
      <c r="G17" s="285">
        <v>7</v>
      </c>
      <c r="H17" s="285">
        <v>3</v>
      </c>
      <c r="I17" s="285">
        <v>0</v>
      </c>
      <c r="J17" s="285">
        <v>0</v>
      </c>
      <c r="K17" s="290">
        <f t="shared" si="0"/>
        <v>12</v>
      </c>
      <c r="L17" s="291">
        <f t="shared" si="0"/>
        <v>3</v>
      </c>
    </row>
    <row r="18" spans="1:12" x14ac:dyDescent="0.25">
      <c r="A18" s="506" t="s">
        <v>293</v>
      </c>
      <c r="B18" s="507"/>
      <c r="C18" s="290">
        <f>SUM(C14:C17)</f>
        <v>222</v>
      </c>
      <c r="D18" s="290">
        <f>SUM(D14:D17)</f>
        <v>126</v>
      </c>
      <c r="E18" s="290">
        <f>SUM(E14:E17)</f>
        <v>0</v>
      </c>
      <c r="F18" s="290">
        <f>SUM(F14:F17)</f>
        <v>0</v>
      </c>
      <c r="G18" s="290">
        <f t="shared" ref="G18:I18" si="3">SUM(G14:G17)</f>
        <v>53</v>
      </c>
      <c r="H18" s="290">
        <f t="shared" si="3"/>
        <v>32</v>
      </c>
      <c r="I18" s="290">
        <f t="shared" si="3"/>
        <v>0</v>
      </c>
      <c r="J18" s="290">
        <f>SUM(J14:J17)</f>
        <v>0</v>
      </c>
      <c r="K18" s="290">
        <f t="shared" si="0"/>
        <v>275</v>
      </c>
      <c r="L18" s="291">
        <f t="shared" si="0"/>
        <v>158</v>
      </c>
    </row>
    <row r="19" spans="1:12" x14ac:dyDescent="0.25">
      <c r="A19" s="216" t="s">
        <v>284</v>
      </c>
      <c r="B19" s="48">
        <v>1</v>
      </c>
      <c r="C19" s="285">
        <v>94</v>
      </c>
      <c r="D19" s="285">
        <v>73</v>
      </c>
      <c r="E19" s="285">
        <v>0</v>
      </c>
      <c r="F19" s="285">
        <v>0</v>
      </c>
      <c r="G19" s="285">
        <v>13</v>
      </c>
      <c r="H19" s="285">
        <v>11</v>
      </c>
      <c r="I19" s="285">
        <v>0</v>
      </c>
      <c r="J19" s="285">
        <v>0</v>
      </c>
      <c r="K19" s="290">
        <f t="shared" si="0"/>
        <v>107</v>
      </c>
      <c r="L19" s="291">
        <f t="shared" si="0"/>
        <v>84</v>
      </c>
    </row>
    <row r="20" spans="1:12" x14ac:dyDescent="0.25">
      <c r="A20" s="288"/>
      <c r="B20" s="48">
        <v>2</v>
      </c>
      <c r="C20" s="285">
        <v>89</v>
      </c>
      <c r="D20" s="285">
        <v>68</v>
      </c>
      <c r="E20" s="285">
        <v>0</v>
      </c>
      <c r="F20" s="285">
        <v>0</v>
      </c>
      <c r="G20" s="285">
        <v>11</v>
      </c>
      <c r="H20" s="285">
        <v>11</v>
      </c>
      <c r="I20" s="285">
        <v>0</v>
      </c>
      <c r="J20" s="285">
        <v>0</v>
      </c>
      <c r="K20" s="290">
        <f t="shared" si="0"/>
        <v>100</v>
      </c>
      <c r="L20" s="291">
        <f t="shared" si="0"/>
        <v>79</v>
      </c>
    </row>
    <row r="21" spans="1:12" x14ac:dyDescent="0.25">
      <c r="A21" s="288"/>
      <c r="B21" s="48" t="s">
        <v>3</v>
      </c>
      <c r="C21" s="289">
        <v>0</v>
      </c>
      <c r="D21" s="289">
        <v>0</v>
      </c>
      <c r="E21" s="289">
        <v>0</v>
      </c>
      <c r="F21" s="289">
        <v>0</v>
      </c>
      <c r="G21" s="289">
        <v>0</v>
      </c>
      <c r="H21" s="289">
        <v>0</v>
      </c>
      <c r="I21" s="289">
        <v>0</v>
      </c>
      <c r="J21" s="289">
        <v>0</v>
      </c>
      <c r="K21" s="290">
        <f t="shared" si="0"/>
        <v>0</v>
      </c>
      <c r="L21" s="291">
        <f t="shared" si="0"/>
        <v>0</v>
      </c>
    </row>
    <row r="22" spans="1:12" x14ac:dyDescent="0.25">
      <c r="A22" s="288"/>
      <c r="B22" s="48">
        <v>3</v>
      </c>
      <c r="C22" s="285">
        <v>2</v>
      </c>
      <c r="D22" s="285">
        <v>1</v>
      </c>
      <c r="E22" s="285">
        <v>0</v>
      </c>
      <c r="F22" s="285">
        <v>0</v>
      </c>
      <c r="G22" s="285">
        <v>2</v>
      </c>
      <c r="H22" s="285">
        <v>2</v>
      </c>
      <c r="I22" s="285">
        <v>0</v>
      </c>
      <c r="J22" s="285">
        <v>0</v>
      </c>
      <c r="K22" s="290">
        <f t="shared" si="0"/>
        <v>4</v>
      </c>
      <c r="L22" s="291">
        <f t="shared" si="0"/>
        <v>3</v>
      </c>
    </row>
    <row r="23" spans="1:12" x14ac:dyDescent="0.25">
      <c r="A23" s="506" t="s">
        <v>294</v>
      </c>
      <c r="B23" s="507"/>
      <c r="C23" s="290">
        <f>SUM(C19:C22)</f>
        <v>185</v>
      </c>
      <c r="D23" s="290">
        <f>SUM(D19:D22)</f>
        <v>142</v>
      </c>
      <c r="E23" s="290">
        <f>SUM(E19:E22)</f>
        <v>0</v>
      </c>
      <c r="F23" s="290">
        <f>SUM(F19:F22)</f>
        <v>0</v>
      </c>
      <c r="G23" s="290">
        <f t="shared" ref="G23:J23" si="4">SUM(G19:G22)</f>
        <v>26</v>
      </c>
      <c r="H23" s="290">
        <f t="shared" si="4"/>
        <v>24</v>
      </c>
      <c r="I23" s="290">
        <f t="shared" si="4"/>
        <v>0</v>
      </c>
      <c r="J23" s="290">
        <f t="shared" si="4"/>
        <v>0</v>
      </c>
      <c r="K23" s="290">
        <f t="shared" si="0"/>
        <v>211</v>
      </c>
      <c r="L23" s="291">
        <f t="shared" si="0"/>
        <v>166</v>
      </c>
    </row>
    <row r="24" spans="1:12" x14ac:dyDescent="0.25">
      <c r="A24" s="216" t="s">
        <v>286</v>
      </c>
      <c r="B24" s="48">
        <v>1</v>
      </c>
      <c r="C24" s="285">
        <v>194</v>
      </c>
      <c r="D24" s="285">
        <v>161</v>
      </c>
      <c r="E24" s="285">
        <v>0</v>
      </c>
      <c r="F24" s="285">
        <v>0</v>
      </c>
      <c r="G24" s="285">
        <v>16</v>
      </c>
      <c r="H24" s="285">
        <v>13</v>
      </c>
      <c r="I24" s="285">
        <v>0</v>
      </c>
      <c r="J24" s="285">
        <v>0</v>
      </c>
      <c r="K24" s="290">
        <f t="shared" si="0"/>
        <v>210</v>
      </c>
      <c r="L24" s="291">
        <f t="shared" si="0"/>
        <v>174</v>
      </c>
    </row>
    <row r="25" spans="1:12" x14ac:dyDescent="0.25">
      <c r="A25" s="288"/>
      <c r="B25" s="48">
        <v>2</v>
      </c>
      <c r="C25" s="285">
        <v>233</v>
      </c>
      <c r="D25" s="285">
        <v>183</v>
      </c>
      <c r="E25" s="285">
        <v>6</v>
      </c>
      <c r="F25" s="285">
        <v>3</v>
      </c>
      <c r="G25" s="285">
        <v>33</v>
      </c>
      <c r="H25" s="285">
        <v>29</v>
      </c>
      <c r="I25" s="285">
        <v>1</v>
      </c>
      <c r="J25" s="285">
        <v>0</v>
      </c>
      <c r="K25" s="290">
        <f t="shared" si="0"/>
        <v>273</v>
      </c>
      <c r="L25" s="291">
        <f t="shared" si="0"/>
        <v>215</v>
      </c>
    </row>
    <row r="26" spans="1:12" x14ac:dyDescent="0.25">
      <c r="A26" s="288"/>
      <c r="B26" s="48" t="s">
        <v>3</v>
      </c>
      <c r="C26" s="289">
        <v>0</v>
      </c>
      <c r="D26" s="289">
        <v>0</v>
      </c>
      <c r="E26" s="289">
        <v>0</v>
      </c>
      <c r="F26" s="289">
        <v>0</v>
      </c>
      <c r="G26" s="289">
        <v>0</v>
      </c>
      <c r="H26" s="289">
        <v>0</v>
      </c>
      <c r="I26" s="289">
        <v>0</v>
      </c>
      <c r="J26" s="289">
        <v>0</v>
      </c>
      <c r="K26" s="290">
        <f t="shared" si="0"/>
        <v>0</v>
      </c>
      <c r="L26" s="291">
        <f t="shared" si="0"/>
        <v>0</v>
      </c>
    </row>
    <row r="27" spans="1:12" x14ac:dyDescent="0.25">
      <c r="A27" s="288"/>
      <c r="B27" s="48">
        <v>3</v>
      </c>
      <c r="C27" s="285">
        <v>18</v>
      </c>
      <c r="D27" s="285">
        <v>11</v>
      </c>
      <c r="E27" s="285">
        <v>0</v>
      </c>
      <c r="F27" s="285">
        <v>0</v>
      </c>
      <c r="G27" s="285">
        <v>6</v>
      </c>
      <c r="H27" s="285">
        <v>2</v>
      </c>
      <c r="I27" s="285">
        <v>1</v>
      </c>
      <c r="J27" s="285">
        <v>0</v>
      </c>
      <c r="K27" s="290">
        <f t="shared" si="0"/>
        <v>25</v>
      </c>
      <c r="L27" s="291">
        <f t="shared" si="0"/>
        <v>13</v>
      </c>
    </row>
    <row r="28" spans="1:12" x14ac:dyDescent="0.25">
      <c r="A28" s="506" t="s">
        <v>295</v>
      </c>
      <c r="B28" s="507"/>
      <c r="C28" s="290">
        <f>SUM(C24:C27)</f>
        <v>445</v>
      </c>
      <c r="D28" s="290">
        <f>SUM(D24:D27)</f>
        <v>355</v>
      </c>
      <c r="E28" s="290">
        <f>SUM(E24:E27)</f>
        <v>6</v>
      </c>
      <c r="F28" s="290">
        <f>SUM(F24:F27)</f>
        <v>3</v>
      </c>
      <c r="G28" s="290">
        <f t="shared" ref="G28:J28" si="5">SUM(G24:G27)</f>
        <v>55</v>
      </c>
      <c r="H28" s="290">
        <f t="shared" si="5"/>
        <v>44</v>
      </c>
      <c r="I28" s="290">
        <f t="shared" si="5"/>
        <v>2</v>
      </c>
      <c r="J28" s="290">
        <f t="shared" si="5"/>
        <v>0</v>
      </c>
      <c r="K28" s="290">
        <f t="shared" si="0"/>
        <v>508</v>
      </c>
      <c r="L28" s="291">
        <f t="shared" si="0"/>
        <v>402</v>
      </c>
    </row>
    <row r="29" spans="1:12" x14ac:dyDescent="0.25">
      <c r="A29" s="216" t="s">
        <v>288</v>
      </c>
      <c r="B29" s="48">
        <v>1</v>
      </c>
      <c r="C29" s="285">
        <v>28</v>
      </c>
      <c r="D29" s="285">
        <v>13</v>
      </c>
      <c r="E29" s="285">
        <v>0</v>
      </c>
      <c r="F29" s="285">
        <v>0</v>
      </c>
      <c r="G29" s="285">
        <v>2</v>
      </c>
      <c r="H29" s="285">
        <v>0</v>
      </c>
      <c r="I29" s="285">
        <v>0</v>
      </c>
      <c r="J29" s="285">
        <v>0</v>
      </c>
      <c r="K29" s="290">
        <f t="shared" si="0"/>
        <v>30</v>
      </c>
      <c r="L29" s="291">
        <f t="shared" si="0"/>
        <v>13</v>
      </c>
    </row>
    <row r="30" spans="1:12" x14ac:dyDescent="0.25">
      <c r="A30" s="216"/>
      <c r="B30" s="48">
        <v>2</v>
      </c>
      <c r="C30" s="289">
        <v>0</v>
      </c>
      <c r="D30" s="289">
        <v>0</v>
      </c>
      <c r="E30" s="289">
        <v>0</v>
      </c>
      <c r="F30" s="289">
        <v>0</v>
      </c>
      <c r="G30" s="289">
        <v>0</v>
      </c>
      <c r="H30" s="289">
        <v>0</v>
      </c>
      <c r="I30" s="289">
        <v>0</v>
      </c>
      <c r="J30" s="289">
        <v>0</v>
      </c>
      <c r="K30" s="290">
        <f t="shared" si="0"/>
        <v>0</v>
      </c>
      <c r="L30" s="291">
        <f t="shared" si="0"/>
        <v>0</v>
      </c>
    </row>
    <row r="31" spans="1:12" x14ac:dyDescent="0.25">
      <c r="A31" s="216"/>
      <c r="B31" s="48" t="s">
        <v>3</v>
      </c>
      <c r="C31" s="289">
        <v>0</v>
      </c>
      <c r="D31" s="289">
        <v>0</v>
      </c>
      <c r="E31" s="289">
        <v>0</v>
      </c>
      <c r="F31" s="289">
        <v>0</v>
      </c>
      <c r="G31" s="289">
        <v>0</v>
      </c>
      <c r="H31" s="289">
        <v>0</v>
      </c>
      <c r="I31" s="289">
        <v>0</v>
      </c>
      <c r="J31" s="289">
        <v>0</v>
      </c>
      <c r="K31" s="290">
        <f t="shared" si="0"/>
        <v>0</v>
      </c>
      <c r="L31" s="291">
        <f t="shared" si="0"/>
        <v>0</v>
      </c>
    </row>
    <row r="32" spans="1:12" x14ac:dyDescent="0.25">
      <c r="A32" s="216"/>
      <c r="B32" s="48">
        <v>3</v>
      </c>
      <c r="C32" s="289">
        <v>0</v>
      </c>
      <c r="D32" s="289">
        <v>0</v>
      </c>
      <c r="E32" s="289">
        <v>0</v>
      </c>
      <c r="F32" s="289">
        <v>0</v>
      </c>
      <c r="G32" s="289">
        <v>0</v>
      </c>
      <c r="H32" s="289">
        <v>0</v>
      </c>
      <c r="I32" s="289">
        <v>0</v>
      </c>
      <c r="J32" s="289">
        <v>0</v>
      </c>
      <c r="K32" s="290">
        <f t="shared" si="0"/>
        <v>0</v>
      </c>
      <c r="L32" s="291">
        <f t="shared" si="0"/>
        <v>0</v>
      </c>
    </row>
    <row r="33" spans="1:12" ht="16.5" thickBot="1" x14ac:dyDescent="0.3">
      <c r="A33" s="508" t="s">
        <v>296</v>
      </c>
      <c r="B33" s="509"/>
      <c r="C33" s="292">
        <f t="shared" ref="C33:J33" si="6">SUM(C29:C32)</f>
        <v>28</v>
      </c>
      <c r="D33" s="292">
        <f t="shared" si="6"/>
        <v>13</v>
      </c>
      <c r="E33" s="292">
        <f t="shared" si="6"/>
        <v>0</v>
      </c>
      <c r="F33" s="292">
        <f t="shared" si="6"/>
        <v>0</v>
      </c>
      <c r="G33" s="292">
        <f t="shared" si="6"/>
        <v>2</v>
      </c>
      <c r="H33" s="292">
        <f t="shared" si="6"/>
        <v>0</v>
      </c>
      <c r="I33" s="292">
        <f t="shared" si="6"/>
        <v>0</v>
      </c>
      <c r="J33" s="292">
        <f t="shared" si="6"/>
        <v>0</v>
      </c>
      <c r="K33" s="292">
        <f t="shared" si="0"/>
        <v>30</v>
      </c>
      <c r="L33" s="293">
        <f t="shared" si="0"/>
        <v>13</v>
      </c>
    </row>
    <row r="34" spans="1:12" x14ac:dyDescent="0.25">
      <c r="A34" s="269" t="s">
        <v>156</v>
      </c>
      <c r="B34" s="294">
        <v>1</v>
      </c>
      <c r="C34" s="295">
        <f>+C4+C9+C14+C19+C24+C29</f>
        <v>592</v>
      </c>
      <c r="D34" s="295">
        <f t="shared" ref="C34:J38" si="7">+D4+D9+D14+D19+D24+D29</f>
        <v>426</v>
      </c>
      <c r="E34" s="295">
        <f t="shared" si="7"/>
        <v>1</v>
      </c>
      <c r="F34" s="295">
        <f t="shared" si="7"/>
        <v>0</v>
      </c>
      <c r="G34" s="295">
        <f t="shared" si="7"/>
        <v>54</v>
      </c>
      <c r="H34" s="295">
        <f t="shared" si="7"/>
        <v>37</v>
      </c>
      <c r="I34" s="295">
        <f t="shared" si="7"/>
        <v>0</v>
      </c>
      <c r="J34" s="295">
        <f>+J4+J9+J14+J19+J24+J29</f>
        <v>0</v>
      </c>
      <c r="K34" s="295">
        <f>+C34+E34+G34+I34</f>
        <v>647</v>
      </c>
      <c r="L34" s="296">
        <f t="shared" si="0"/>
        <v>463</v>
      </c>
    </row>
    <row r="35" spans="1:12" x14ac:dyDescent="0.25">
      <c r="A35" s="270"/>
      <c r="B35" s="271">
        <v>2</v>
      </c>
      <c r="C35" s="290">
        <f t="shared" si="7"/>
        <v>600</v>
      </c>
      <c r="D35" s="290">
        <f t="shared" si="7"/>
        <v>439</v>
      </c>
      <c r="E35" s="290">
        <f t="shared" si="7"/>
        <v>9</v>
      </c>
      <c r="F35" s="290">
        <f t="shared" si="7"/>
        <v>6</v>
      </c>
      <c r="G35" s="290">
        <f t="shared" si="7"/>
        <v>67</v>
      </c>
      <c r="H35" s="290">
        <f t="shared" si="7"/>
        <v>56</v>
      </c>
      <c r="I35" s="290">
        <f t="shared" si="7"/>
        <v>1</v>
      </c>
      <c r="J35" s="290">
        <f t="shared" si="7"/>
        <v>0</v>
      </c>
      <c r="K35" s="290">
        <f t="shared" si="0"/>
        <v>677</v>
      </c>
      <c r="L35" s="291">
        <f t="shared" si="0"/>
        <v>501</v>
      </c>
    </row>
    <row r="36" spans="1:12" x14ac:dyDescent="0.25">
      <c r="A36" s="270"/>
      <c r="B36" s="271" t="s">
        <v>3</v>
      </c>
      <c r="C36" s="290">
        <f t="shared" si="7"/>
        <v>231</v>
      </c>
      <c r="D36" s="290">
        <f t="shared" si="7"/>
        <v>162</v>
      </c>
      <c r="E36" s="290">
        <f t="shared" si="7"/>
        <v>113</v>
      </c>
      <c r="F36" s="290">
        <f t="shared" si="7"/>
        <v>40</v>
      </c>
      <c r="G36" s="290">
        <f t="shared" si="7"/>
        <v>0</v>
      </c>
      <c r="H36" s="290">
        <f t="shared" si="7"/>
        <v>0</v>
      </c>
      <c r="I36" s="290">
        <f t="shared" si="7"/>
        <v>0</v>
      </c>
      <c r="J36" s="290">
        <f t="shared" si="7"/>
        <v>0</v>
      </c>
      <c r="K36" s="290">
        <f t="shared" si="0"/>
        <v>344</v>
      </c>
      <c r="L36" s="291">
        <f t="shared" si="0"/>
        <v>202</v>
      </c>
    </row>
    <row r="37" spans="1:12" ht="16.5" thickBot="1" x14ac:dyDescent="0.3">
      <c r="A37" s="220"/>
      <c r="B37" s="272">
        <v>3</v>
      </c>
      <c r="C37" s="292">
        <f t="shared" si="7"/>
        <v>81</v>
      </c>
      <c r="D37" s="292">
        <f t="shared" si="7"/>
        <v>47</v>
      </c>
      <c r="E37" s="292">
        <f t="shared" si="7"/>
        <v>2</v>
      </c>
      <c r="F37" s="292">
        <f>+F7+F12+F17+F22+F27+F32</f>
        <v>0</v>
      </c>
      <c r="G37" s="292">
        <f t="shared" si="7"/>
        <v>32</v>
      </c>
      <c r="H37" s="292">
        <f t="shared" si="7"/>
        <v>20</v>
      </c>
      <c r="I37" s="292">
        <f t="shared" si="7"/>
        <v>1</v>
      </c>
      <c r="J37" s="292">
        <f>+J7+J12+J17+J22+J27+J32</f>
        <v>0</v>
      </c>
      <c r="K37" s="292">
        <f t="shared" si="0"/>
        <v>116</v>
      </c>
      <c r="L37" s="293">
        <f t="shared" si="0"/>
        <v>67</v>
      </c>
    </row>
    <row r="38" spans="1:12" ht="16.5" thickBot="1" x14ac:dyDescent="0.3">
      <c r="A38" s="501" t="s">
        <v>297</v>
      </c>
      <c r="B38" s="502"/>
      <c r="C38" s="297">
        <f t="shared" si="7"/>
        <v>1504</v>
      </c>
      <c r="D38" s="297">
        <f t="shared" si="7"/>
        <v>1074</v>
      </c>
      <c r="E38" s="297">
        <f t="shared" si="7"/>
        <v>125</v>
      </c>
      <c r="F38" s="297">
        <f t="shared" si="7"/>
        <v>46</v>
      </c>
      <c r="G38" s="297">
        <f t="shared" si="7"/>
        <v>153</v>
      </c>
      <c r="H38" s="297">
        <f t="shared" si="7"/>
        <v>113</v>
      </c>
      <c r="I38" s="297">
        <f t="shared" si="7"/>
        <v>2</v>
      </c>
      <c r="J38" s="297">
        <f t="shared" si="7"/>
        <v>0</v>
      </c>
      <c r="K38" s="297">
        <f t="shared" si="0"/>
        <v>1784</v>
      </c>
      <c r="L38" s="298">
        <f t="shared" si="0"/>
        <v>1233</v>
      </c>
    </row>
    <row r="39" spans="1:12" x14ac:dyDescent="0.25">
      <c r="A39" s="17"/>
      <c r="C39" s="299"/>
      <c r="D39" s="299"/>
      <c r="E39" s="299"/>
      <c r="F39" s="299"/>
      <c r="G39" s="299"/>
      <c r="H39" s="299"/>
      <c r="I39" s="299"/>
      <c r="J39" s="299"/>
      <c r="K39" s="299"/>
      <c r="L39" s="299"/>
    </row>
    <row r="40" spans="1:12" x14ac:dyDescent="0.25">
      <c r="A40" t="s">
        <v>57</v>
      </c>
      <c r="C40" s="299"/>
      <c r="D40" s="299"/>
      <c r="E40" s="299"/>
      <c r="F40" s="299"/>
      <c r="G40" s="299"/>
      <c r="H40" s="299"/>
      <c r="I40" s="299"/>
      <c r="J40" s="299"/>
      <c r="K40" s="299"/>
      <c r="L40" s="299"/>
    </row>
  </sheetData>
  <mergeCells count="13">
    <mergeCell ref="A38:B38"/>
    <mergeCell ref="A8:B8"/>
    <mergeCell ref="A13:B13"/>
    <mergeCell ref="A18:B18"/>
    <mergeCell ref="A23:B23"/>
    <mergeCell ref="A28:B28"/>
    <mergeCell ref="A33:B33"/>
    <mergeCell ref="A1:L1"/>
    <mergeCell ref="C2:F2"/>
    <mergeCell ref="G2:J2"/>
    <mergeCell ref="K2:L2"/>
    <mergeCell ref="A2:A3"/>
    <mergeCell ref="B2:B3"/>
  </mergeCells>
  <phoneticPr fontId="2" type="noConversion"/>
  <pageMargins left="0.75" right="0.75" top="1" bottom="1" header="0.4921259845" footer="0.492125984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view="pageBreakPreview" zoomScaleNormal="100" zoomScaleSheetLayoutView="100" workbookViewId="0">
      <selection activeCell="M12" sqref="M12"/>
    </sheetView>
  </sheetViews>
  <sheetFormatPr defaultRowHeight="15.75" x14ac:dyDescent="0.25"/>
  <cols>
    <col min="1" max="1" width="27.625" customWidth="1"/>
    <col min="2" max="3" width="10.625" customWidth="1"/>
    <col min="4" max="4" width="9.5" customWidth="1"/>
    <col min="5" max="6" width="9.75" customWidth="1"/>
    <col min="7" max="10" width="11.125" customWidth="1"/>
  </cols>
  <sheetData>
    <row r="1" spans="1:11" ht="46.5" customHeight="1" x14ac:dyDescent="0.3">
      <c r="A1" s="523" t="s">
        <v>248</v>
      </c>
      <c r="B1" s="523"/>
      <c r="C1" s="523"/>
      <c r="D1" s="523"/>
      <c r="E1" s="523"/>
      <c r="F1" s="523"/>
      <c r="G1" s="523"/>
      <c r="H1" s="523"/>
      <c r="I1" s="523"/>
      <c r="J1" s="523"/>
    </row>
    <row r="2" spans="1:11" ht="16.5" thickBot="1" x14ac:dyDescent="0.3">
      <c r="A2" s="520" t="s">
        <v>54</v>
      </c>
      <c r="B2" s="520"/>
      <c r="C2" s="520"/>
      <c r="D2" s="520"/>
      <c r="E2" s="520"/>
      <c r="F2" s="520"/>
      <c r="G2" s="520"/>
      <c r="H2" s="520"/>
      <c r="I2" s="520"/>
      <c r="J2" s="520"/>
      <c r="K2" s="16"/>
    </row>
    <row r="3" spans="1:11" ht="30.75" thickBot="1" x14ac:dyDescent="0.3">
      <c r="A3" s="80" t="s">
        <v>68</v>
      </c>
      <c r="B3" s="87" t="s">
        <v>59</v>
      </c>
      <c r="C3" s="87" t="s">
        <v>60</v>
      </c>
      <c r="D3" s="88" t="s">
        <v>61</v>
      </c>
      <c r="E3" s="88" t="s">
        <v>62</v>
      </c>
      <c r="F3" s="88" t="s">
        <v>63</v>
      </c>
      <c r="G3" s="89" t="s">
        <v>64</v>
      </c>
      <c r="H3" s="89" t="s">
        <v>65</v>
      </c>
      <c r="I3" s="89" t="s">
        <v>66</v>
      </c>
      <c r="J3" s="90" t="s">
        <v>67</v>
      </c>
    </row>
    <row r="4" spans="1:11" ht="30" x14ac:dyDescent="0.25">
      <c r="A4" s="85" t="s">
        <v>20</v>
      </c>
      <c r="B4" s="86"/>
      <c r="C4" s="86"/>
      <c r="D4" s="86"/>
      <c r="E4" s="86"/>
      <c r="F4" s="86"/>
      <c r="G4" s="135">
        <f>IFERROR(C4/B4,0)</f>
        <v>0</v>
      </c>
      <c r="H4" s="135">
        <f>IFERROR(E4/D4,0)</f>
        <v>0</v>
      </c>
      <c r="I4" s="135">
        <f>IFERROR(F4/E4,0)</f>
        <v>0</v>
      </c>
      <c r="J4" s="135">
        <f>IFERROR(F4/B4,0)</f>
        <v>0</v>
      </c>
    </row>
    <row r="5" spans="1:11" x14ac:dyDescent="0.25">
      <c r="A5" s="31" t="s">
        <v>21</v>
      </c>
      <c r="B5" s="300">
        <v>154</v>
      </c>
      <c r="C5" s="301">
        <v>398</v>
      </c>
      <c r="D5" s="301">
        <v>374</v>
      </c>
      <c r="E5" s="301">
        <v>315.5</v>
      </c>
      <c r="F5" s="301">
        <v>195.5</v>
      </c>
      <c r="G5" s="136">
        <f>IFERROR(C5/B5,0)</f>
        <v>2.5844155844155843</v>
      </c>
      <c r="H5" s="136">
        <f t="shared" ref="H5:I27" si="0">IFERROR(E5/D5,0)</f>
        <v>0.8435828877005348</v>
      </c>
      <c r="I5" s="136">
        <f t="shared" si="0"/>
        <v>0.61965134706814584</v>
      </c>
      <c r="J5" s="136">
        <f t="shared" ref="J5:J27" si="1">IFERROR(F5/B5,0)</f>
        <v>1.2694805194805194</v>
      </c>
    </row>
    <row r="6" spans="1:11" x14ac:dyDescent="0.25">
      <c r="A6" s="31" t="s">
        <v>22</v>
      </c>
      <c r="B6" s="32"/>
      <c r="C6" s="32"/>
      <c r="D6" s="32"/>
      <c r="E6" s="32"/>
      <c r="F6" s="32"/>
      <c r="G6" s="136">
        <f t="shared" ref="G6:G31" si="2">IFERROR(C6/B6,0)</f>
        <v>0</v>
      </c>
      <c r="H6" s="136">
        <f t="shared" si="0"/>
        <v>0</v>
      </c>
      <c r="I6" s="136">
        <f t="shared" si="0"/>
        <v>0</v>
      </c>
      <c r="J6" s="136">
        <f t="shared" si="1"/>
        <v>0</v>
      </c>
    </row>
    <row r="7" spans="1:11" x14ac:dyDescent="0.25">
      <c r="A7" s="31" t="s">
        <v>23</v>
      </c>
      <c r="B7" s="300">
        <v>713</v>
      </c>
      <c r="C7" s="301">
        <v>623.5</v>
      </c>
      <c r="D7" s="301">
        <v>582</v>
      </c>
      <c r="E7" s="301">
        <v>400</v>
      </c>
      <c r="F7" s="301">
        <v>254.5</v>
      </c>
      <c r="G7" s="136">
        <f t="shared" si="2"/>
        <v>0.87447405329593264</v>
      </c>
      <c r="H7" s="136">
        <f t="shared" si="0"/>
        <v>0.6872852233676976</v>
      </c>
      <c r="I7" s="136">
        <f t="shared" si="0"/>
        <v>0.63624999999999998</v>
      </c>
      <c r="J7" s="136">
        <f t="shared" si="1"/>
        <v>0.35694249649368864</v>
      </c>
    </row>
    <row r="8" spans="1:11" x14ac:dyDescent="0.25">
      <c r="A8" s="31" t="s">
        <v>24</v>
      </c>
      <c r="B8" s="300">
        <v>30</v>
      </c>
      <c r="C8" s="301">
        <v>63</v>
      </c>
      <c r="D8" s="301">
        <v>49</v>
      </c>
      <c r="E8" s="301">
        <v>49</v>
      </c>
      <c r="F8" s="301">
        <v>36</v>
      </c>
      <c r="G8" s="136">
        <f t="shared" si="2"/>
        <v>2.1</v>
      </c>
      <c r="H8" s="136">
        <f t="shared" si="0"/>
        <v>1</v>
      </c>
      <c r="I8" s="136">
        <f t="shared" si="0"/>
        <v>0.73469387755102045</v>
      </c>
      <c r="J8" s="136">
        <f t="shared" si="1"/>
        <v>1.2</v>
      </c>
    </row>
    <row r="9" spans="1:11" x14ac:dyDescent="0.25">
      <c r="A9" s="31" t="s">
        <v>25</v>
      </c>
      <c r="B9" s="32"/>
      <c r="C9" s="32"/>
      <c r="D9" s="32"/>
      <c r="E9" s="32"/>
      <c r="F9" s="32"/>
      <c r="G9" s="136">
        <f t="shared" si="2"/>
        <v>0</v>
      </c>
      <c r="H9" s="136">
        <f t="shared" si="0"/>
        <v>0</v>
      </c>
      <c r="I9" s="136">
        <f t="shared" si="0"/>
        <v>0</v>
      </c>
      <c r="J9" s="136">
        <f t="shared" si="1"/>
        <v>0</v>
      </c>
    </row>
    <row r="10" spans="1:11" x14ac:dyDescent="0.25">
      <c r="A10" s="31" t="s">
        <v>26</v>
      </c>
      <c r="B10" s="300">
        <v>200</v>
      </c>
      <c r="C10" s="301">
        <v>235</v>
      </c>
      <c r="D10" s="301">
        <v>235</v>
      </c>
      <c r="E10" s="301">
        <v>217</v>
      </c>
      <c r="F10" s="301">
        <v>146</v>
      </c>
      <c r="G10" s="136">
        <f t="shared" si="2"/>
        <v>1.175</v>
      </c>
      <c r="H10" s="136">
        <f t="shared" si="0"/>
        <v>0.92340425531914894</v>
      </c>
      <c r="I10" s="136">
        <f t="shared" si="0"/>
        <v>0.67281105990783407</v>
      </c>
      <c r="J10" s="136">
        <f t="shared" si="1"/>
        <v>0.73</v>
      </c>
    </row>
    <row r="11" spans="1:11" x14ac:dyDescent="0.25">
      <c r="A11" s="31" t="s">
        <v>27</v>
      </c>
      <c r="B11" s="300">
        <v>1252</v>
      </c>
      <c r="C11" s="301">
        <v>253.5</v>
      </c>
      <c r="D11" s="301">
        <v>235</v>
      </c>
      <c r="E11" s="301">
        <v>197.5</v>
      </c>
      <c r="F11" s="301">
        <v>87.5</v>
      </c>
      <c r="G11" s="136">
        <f t="shared" si="2"/>
        <v>0.20247603833865815</v>
      </c>
      <c r="H11" s="136">
        <f t="shared" si="0"/>
        <v>0.84042553191489366</v>
      </c>
      <c r="I11" s="136">
        <f t="shared" si="0"/>
        <v>0.44303797468354428</v>
      </c>
      <c r="J11" s="136">
        <f t="shared" si="1"/>
        <v>6.9888178913738025E-2</v>
      </c>
    </row>
    <row r="12" spans="1:11" x14ac:dyDescent="0.25">
      <c r="A12" s="31" t="s">
        <v>28</v>
      </c>
      <c r="B12" s="300">
        <v>701</v>
      </c>
      <c r="C12" s="301">
        <v>265</v>
      </c>
      <c r="D12" s="301">
        <v>241</v>
      </c>
      <c r="E12" s="301">
        <v>171.5</v>
      </c>
      <c r="F12" s="301">
        <v>76.5</v>
      </c>
      <c r="G12" s="136">
        <f t="shared" si="2"/>
        <v>0.37803138373751782</v>
      </c>
      <c r="H12" s="136">
        <f t="shared" si="0"/>
        <v>0.71161825726141081</v>
      </c>
      <c r="I12" s="136">
        <f t="shared" si="0"/>
        <v>0.44606413994169097</v>
      </c>
      <c r="J12" s="136">
        <f t="shared" si="1"/>
        <v>0.10912981455064194</v>
      </c>
    </row>
    <row r="13" spans="1:11" x14ac:dyDescent="0.25">
      <c r="A13" s="31" t="s">
        <v>29</v>
      </c>
      <c r="B13" s="300">
        <v>100</v>
      </c>
      <c r="C13" s="301">
        <v>9</v>
      </c>
      <c r="D13" s="301">
        <v>7</v>
      </c>
      <c r="E13" s="301">
        <v>7</v>
      </c>
      <c r="F13" s="301">
        <v>3</v>
      </c>
      <c r="G13" s="136">
        <f t="shared" si="2"/>
        <v>0.09</v>
      </c>
      <c r="H13" s="136">
        <f t="shared" si="0"/>
        <v>1</v>
      </c>
      <c r="I13" s="136">
        <f t="shared" si="0"/>
        <v>0.42857142857142855</v>
      </c>
      <c r="J13" s="136">
        <f t="shared" si="1"/>
        <v>0.03</v>
      </c>
    </row>
    <row r="14" spans="1:11" x14ac:dyDescent="0.25">
      <c r="A14" s="31" t="s">
        <v>30</v>
      </c>
      <c r="B14" s="32"/>
      <c r="C14" s="32"/>
      <c r="D14" s="32"/>
      <c r="E14" s="32"/>
      <c r="F14" s="32"/>
      <c r="G14" s="136">
        <f t="shared" si="2"/>
        <v>0</v>
      </c>
      <c r="H14" s="136">
        <f t="shared" si="0"/>
        <v>0</v>
      </c>
      <c r="I14" s="136">
        <f t="shared" si="0"/>
        <v>0</v>
      </c>
      <c r="J14" s="136">
        <f t="shared" si="1"/>
        <v>0</v>
      </c>
    </row>
    <row r="15" spans="1:11" ht="30" x14ac:dyDescent="0.25">
      <c r="A15" s="31" t="s">
        <v>31</v>
      </c>
      <c r="B15" s="32"/>
      <c r="C15" s="32"/>
      <c r="D15" s="32"/>
      <c r="E15" s="32"/>
      <c r="F15" s="32"/>
      <c r="G15" s="136">
        <f t="shared" si="2"/>
        <v>0</v>
      </c>
      <c r="H15" s="136">
        <f t="shared" si="0"/>
        <v>0</v>
      </c>
      <c r="I15" s="136">
        <f t="shared" si="0"/>
        <v>0</v>
      </c>
      <c r="J15" s="136">
        <f t="shared" si="1"/>
        <v>0</v>
      </c>
    </row>
    <row r="16" spans="1:11" x14ac:dyDescent="0.25">
      <c r="A16" s="31" t="s">
        <v>32</v>
      </c>
      <c r="B16" s="32"/>
      <c r="C16" s="32"/>
      <c r="D16" s="32"/>
      <c r="E16" s="32"/>
      <c r="F16" s="32"/>
      <c r="G16" s="136">
        <f t="shared" si="2"/>
        <v>0</v>
      </c>
      <c r="H16" s="136">
        <f t="shared" si="0"/>
        <v>0</v>
      </c>
      <c r="I16" s="136">
        <f t="shared" si="0"/>
        <v>0</v>
      </c>
      <c r="J16" s="136">
        <f t="shared" si="1"/>
        <v>0</v>
      </c>
    </row>
    <row r="17" spans="1:10" x14ac:dyDescent="0.25">
      <c r="A17" s="31" t="s">
        <v>33</v>
      </c>
      <c r="B17" s="32"/>
      <c r="C17" s="32"/>
      <c r="D17" s="32"/>
      <c r="E17" s="32"/>
      <c r="F17" s="32"/>
      <c r="G17" s="136">
        <f t="shared" si="2"/>
        <v>0</v>
      </c>
      <c r="H17" s="136">
        <f t="shared" si="0"/>
        <v>0</v>
      </c>
      <c r="I17" s="136">
        <f t="shared" si="0"/>
        <v>0</v>
      </c>
      <c r="J17" s="136">
        <f t="shared" si="1"/>
        <v>0</v>
      </c>
    </row>
    <row r="18" spans="1:10" x14ac:dyDescent="0.25">
      <c r="A18" s="31" t="s">
        <v>34</v>
      </c>
      <c r="B18" s="32"/>
      <c r="C18" s="32"/>
      <c r="D18" s="32"/>
      <c r="E18" s="32"/>
      <c r="F18" s="32"/>
      <c r="G18" s="136">
        <f t="shared" si="2"/>
        <v>0</v>
      </c>
      <c r="H18" s="136">
        <f t="shared" si="0"/>
        <v>0</v>
      </c>
      <c r="I18" s="136">
        <f t="shared" si="0"/>
        <v>0</v>
      </c>
      <c r="J18" s="136">
        <f t="shared" si="1"/>
        <v>0</v>
      </c>
    </row>
    <row r="19" spans="1:10" x14ac:dyDescent="0.25">
      <c r="A19" s="31" t="s">
        <v>35</v>
      </c>
      <c r="B19" s="32"/>
      <c r="C19" s="32"/>
      <c r="D19" s="32"/>
      <c r="E19" s="32"/>
      <c r="F19" s="32"/>
      <c r="G19" s="136">
        <f t="shared" si="2"/>
        <v>0</v>
      </c>
      <c r="H19" s="136">
        <f t="shared" si="0"/>
        <v>0</v>
      </c>
      <c r="I19" s="136">
        <f t="shared" si="0"/>
        <v>0</v>
      </c>
      <c r="J19" s="136">
        <f t="shared" si="1"/>
        <v>0</v>
      </c>
    </row>
    <row r="20" spans="1:10" x14ac:dyDescent="0.25">
      <c r="A20" s="31" t="s">
        <v>36</v>
      </c>
      <c r="B20" s="300">
        <v>390</v>
      </c>
      <c r="C20" s="301">
        <v>1641</v>
      </c>
      <c r="D20" s="301">
        <v>1384</v>
      </c>
      <c r="E20" s="301">
        <v>643</v>
      </c>
      <c r="F20" s="301">
        <v>582</v>
      </c>
      <c r="G20" s="136">
        <f t="shared" si="2"/>
        <v>4.2076923076923078</v>
      </c>
      <c r="H20" s="136">
        <f t="shared" si="0"/>
        <v>0.46459537572254334</v>
      </c>
      <c r="I20" s="136">
        <f t="shared" si="0"/>
        <v>0.90513219284603419</v>
      </c>
      <c r="J20" s="136">
        <f t="shared" si="1"/>
        <v>1.4923076923076923</v>
      </c>
    </row>
    <row r="21" spans="1:10" x14ac:dyDescent="0.25">
      <c r="A21" s="31" t="s">
        <v>37</v>
      </c>
      <c r="B21" s="300">
        <v>70</v>
      </c>
      <c r="C21" s="301">
        <v>424</v>
      </c>
      <c r="D21" s="301">
        <v>381</v>
      </c>
      <c r="E21" s="301">
        <v>150</v>
      </c>
      <c r="F21" s="301">
        <v>116</v>
      </c>
      <c r="G21" s="136">
        <f t="shared" si="2"/>
        <v>6.0571428571428569</v>
      </c>
      <c r="H21" s="136">
        <f t="shared" si="0"/>
        <v>0.39370078740157483</v>
      </c>
      <c r="I21" s="136">
        <f t="shared" si="0"/>
        <v>0.77333333333333332</v>
      </c>
      <c r="J21" s="136">
        <f t="shared" si="1"/>
        <v>1.6571428571428573</v>
      </c>
    </row>
    <row r="22" spans="1:10" x14ac:dyDescent="0.25">
      <c r="A22" s="31" t="s">
        <v>38</v>
      </c>
      <c r="B22" s="32"/>
      <c r="C22" s="32"/>
      <c r="D22" s="32"/>
      <c r="E22" s="32"/>
      <c r="F22" s="32"/>
      <c r="G22" s="136">
        <f t="shared" si="2"/>
        <v>0</v>
      </c>
      <c r="H22" s="136">
        <f t="shared" si="0"/>
        <v>0</v>
      </c>
      <c r="I22" s="136">
        <f t="shared" si="0"/>
        <v>0</v>
      </c>
      <c r="J22" s="136">
        <f t="shared" si="1"/>
        <v>0</v>
      </c>
    </row>
    <row r="23" spans="1:10" x14ac:dyDescent="0.25">
      <c r="A23" s="31" t="s">
        <v>39</v>
      </c>
      <c r="B23" s="300">
        <v>60</v>
      </c>
      <c r="C23" s="301">
        <v>152</v>
      </c>
      <c r="D23" s="301">
        <v>106</v>
      </c>
      <c r="E23" s="301">
        <v>77</v>
      </c>
      <c r="F23" s="301">
        <v>60</v>
      </c>
      <c r="G23" s="136">
        <f t="shared" si="2"/>
        <v>2.5333333333333332</v>
      </c>
      <c r="H23" s="136">
        <f t="shared" si="0"/>
        <v>0.72641509433962259</v>
      </c>
      <c r="I23" s="136">
        <f t="shared" si="0"/>
        <v>0.77922077922077926</v>
      </c>
      <c r="J23" s="136">
        <f t="shared" si="1"/>
        <v>1</v>
      </c>
    </row>
    <row r="24" spans="1:10" x14ac:dyDescent="0.25">
      <c r="A24" s="31" t="s">
        <v>40</v>
      </c>
      <c r="B24" s="300">
        <v>70</v>
      </c>
      <c r="C24" s="301">
        <v>60</v>
      </c>
      <c r="D24" s="301">
        <v>53</v>
      </c>
      <c r="E24" s="301">
        <v>52</v>
      </c>
      <c r="F24" s="301">
        <v>48</v>
      </c>
      <c r="G24" s="136">
        <f t="shared" si="2"/>
        <v>0.8571428571428571</v>
      </c>
      <c r="H24" s="136">
        <f t="shared" si="0"/>
        <v>0.98113207547169812</v>
      </c>
      <c r="I24" s="136">
        <f t="shared" si="0"/>
        <v>0.92307692307692313</v>
      </c>
      <c r="J24" s="136">
        <f t="shared" si="1"/>
        <v>0.68571428571428572</v>
      </c>
    </row>
    <row r="25" spans="1:10" x14ac:dyDescent="0.25">
      <c r="A25" s="31" t="s">
        <v>41</v>
      </c>
      <c r="B25" s="32"/>
      <c r="C25" s="32"/>
      <c r="D25" s="32"/>
      <c r="E25" s="32"/>
      <c r="F25" s="32"/>
      <c r="G25" s="136">
        <f t="shared" si="2"/>
        <v>0</v>
      </c>
      <c r="H25" s="136">
        <f t="shared" si="0"/>
        <v>0</v>
      </c>
      <c r="I25" s="136">
        <f t="shared" si="0"/>
        <v>0</v>
      </c>
      <c r="J25" s="136">
        <f t="shared" si="1"/>
        <v>0</v>
      </c>
    </row>
    <row r="26" spans="1:10" x14ac:dyDescent="0.25">
      <c r="A26" s="31" t="s">
        <v>42</v>
      </c>
      <c r="B26" s="32"/>
      <c r="C26" s="32"/>
      <c r="D26" s="32"/>
      <c r="E26" s="32"/>
      <c r="F26" s="32"/>
      <c r="G26" s="136">
        <f t="shared" si="2"/>
        <v>0</v>
      </c>
      <c r="H26" s="136">
        <f t="shared" si="0"/>
        <v>0</v>
      </c>
      <c r="I26" s="136">
        <f t="shared" si="0"/>
        <v>0</v>
      </c>
      <c r="J26" s="136">
        <f t="shared" si="1"/>
        <v>0</v>
      </c>
    </row>
    <row r="27" spans="1:10" x14ac:dyDescent="0.25">
      <c r="A27" s="31" t="s">
        <v>43</v>
      </c>
      <c r="B27" s="32"/>
      <c r="C27" s="32"/>
      <c r="D27" s="32"/>
      <c r="E27" s="32"/>
      <c r="F27" s="32"/>
      <c r="G27" s="136">
        <f t="shared" si="2"/>
        <v>0</v>
      </c>
      <c r="H27" s="136">
        <f t="shared" si="0"/>
        <v>0</v>
      </c>
      <c r="I27" s="136">
        <f t="shared" si="0"/>
        <v>0</v>
      </c>
      <c r="J27" s="136">
        <f t="shared" si="1"/>
        <v>0</v>
      </c>
    </row>
    <row r="28" spans="1:10" x14ac:dyDescent="0.25">
      <c r="A28" s="31" t="s">
        <v>44</v>
      </c>
      <c r="B28" s="32"/>
      <c r="C28" s="32"/>
      <c r="D28" s="32"/>
      <c r="E28" s="32"/>
      <c r="F28" s="32"/>
      <c r="G28" s="136">
        <f t="shared" si="2"/>
        <v>0</v>
      </c>
      <c r="H28" s="136">
        <f t="shared" ref="H28:I31" si="3">IFERROR(E28/D28,0)</f>
        <v>0</v>
      </c>
      <c r="I28" s="136">
        <f t="shared" si="3"/>
        <v>0</v>
      </c>
      <c r="J28" s="136">
        <f>IFERROR(F28/B28,0)</f>
        <v>0</v>
      </c>
    </row>
    <row r="29" spans="1:10" x14ac:dyDescent="0.25">
      <c r="A29" s="31" t="s">
        <v>45</v>
      </c>
      <c r="B29" s="300">
        <v>500.5</v>
      </c>
      <c r="C29" s="301">
        <v>50</v>
      </c>
      <c r="D29" s="301">
        <v>39.5</v>
      </c>
      <c r="E29" s="301">
        <v>39.5</v>
      </c>
      <c r="F29" s="301">
        <v>20.5</v>
      </c>
      <c r="G29" s="136">
        <f t="shared" si="2"/>
        <v>9.9900099900099903E-2</v>
      </c>
      <c r="H29" s="136">
        <f t="shared" si="3"/>
        <v>1</v>
      </c>
      <c r="I29" s="136">
        <f t="shared" si="3"/>
        <v>0.51898734177215189</v>
      </c>
      <c r="J29" s="136">
        <f>IFERROR(F29/B29,0)</f>
        <v>4.095904095904096E-2</v>
      </c>
    </row>
    <row r="30" spans="1:10" ht="30" x14ac:dyDescent="0.25">
      <c r="A30" s="33" t="s">
        <v>46</v>
      </c>
      <c r="B30" s="300">
        <v>450.5</v>
      </c>
      <c r="C30" s="301">
        <v>74</v>
      </c>
      <c r="D30" s="301">
        <v>47.5</v>
      </c>
      <c r="E30" s="301">
        <v>46</v>
      </c>
      <c r="F30" s="301">
        <v>25.5</v>
      </c>
      <c r="G30" s="136">
        <f t="shared" si="2"/>
        <v>0.16426193118756938</v>
      </c>
      <c r="H30" s="136">
        <f t="shared" si="3"/>
        <v>0.96842105263157896</v>
      </c>
      <c r="I30" s="136">
        <f t="shared" si="3"/>
        <v>0.55434782608695654</v>
      </c>
      <c r="J30" s="136">
        <f>IFERROR(F30/B30,0)</f>
        <v>5.6603773584905662E-2</v>
      </c>
    </row>
    <row r="31" spans="1:10" x14ac:dyDescent="0.25">
      <c r="A31" s="134" t="s">
        <v>56</v>
      </c>
      <c r="B31" s="52">
        <f>+SUM(B4:B30)</f>
        <v>4691</v>
      </c>
      <c r="C31" s="52">
        <f>+SUM(C4:C30)</f>
        <v>4248</v>
      </c>
      <c r="D31" s="52">
        <f>+SUM(D4:D30)</f>
        <v>3734</v>
      </c>
      <c r="E31" s="52">
        <f>+SUM(E4:E30)</f>
        <v>2365</v>
      </c>
      <c r="F31" s="52">
        <f>+SUM(F4:F30)</f>
        <v>1651</v>
      </c>
      <c r="G31" s="136">
        <f t="shared" si="2"/>
        <v>0.90556384566190573</v>
      </c>
      <c r="H31" s="136">
        <f t="shared" si="3"/>
        <v>0.63336904124263527</v>
      </c>
      <c r="I31" s="136">
        <f t="shared" si="3"/>
        <v>0.69809725158562363</v>
      </c>
      <c r="J31" s="136">
        <f>IFERROR(F31/B31,0)</f>
        <v>0.35195054359411637</v>
      </c>
    </row>
    <row r="32" spans="1:10" x14ac:dyDescent="0.25">
      <c r="A32" s="34"/>
      <c r="B32" s="35"/>
      <c r="C32" s="35"/>
      <c r="D32" s="35"/>
      <c r="E32" s="35"/>
      <c r="F32" s="35"/>
      <c r="G32" s="35"/>
      <c r="H32" s="35"/>
      <c r="J32" s="35"/>
    </row>
    <row r="33" spans="1:10" ht="16.5" thickBot="1" x14ac:dyDescent="0.3">
      <c r="A33" s="521" t="s">
        <v>55</v>
      </c>
      <c r="B33" s="522"/>
      <c r="C33" s="522"/>
      <c r="D33" s="522"/>
      <c r="E33" s="522"/>
      <c r="F33" s="522"/>
      <c r="G33" s="522"/>
      <c r="H33" s="522"/>
      <c r="I33" s="522"/>
      <c r="J33" s="522"/>
    </row>
    <row r="34" spans="1:10" ht="32.25" thickBot="1" x14ac:dyDescent="0.3">
      <c r="A34" s="80" t="s">
        <v>68</v>
      </c>
      <c r="B34" s="81" t="s">
        <v>59</v>
      </c>
      <c r="C34" s="81" t="s">
        <v>60</v>
      </c>
      <c r="D34" s="82" t="s">
        <v>61</v>
      </c>
      <c r="E34" s="82" t="s">
        <v>62</v>
      </c>
      <c r="F34" s="82" t="s">
        <v>63</v>
      </c>
      <c r="G34" s="83" t="s">
        <v>64</v>
      </c>
      <c r="H34" s="83" t="s">
        <v>65</v>
      </c>
      <c r="I34" s="83" t="s">
        <v>66</v>
      </c>
      <c r="J34" s="84" t="s">
        <v>67</v>
      </c>
    </row>
    <row r="35" spans="1:10" ht="31.5" x14ac:dyDescent="0.25">
      <c r="A35" s="78" t="s">
        <v>20</v>
      </c>
      <c r="B35" s="79"/>
      <c r="C35" s="79"/>
      <c r="D35" s="79"/>
      <c r="E35" s="79"/>
      <c r="F35" s="79"/>
      <c r="G35" s="135">
        <f>IFERROR(C35/B35,0)</f>
        <v>0</v>
      </c>
      <c r="H35" s="135">
        <f>IFERROR(E35/D35,0)</f>
        <v>0</v>
      </c>
      <c r="I35" s="135">
        <f>IFERROR(F35/E35,0)</f>
        <v>0</v>
      </c>
      <c r="J35" s="135">
        <f>IFERROR(F35/B35,0)</f>
        <v>0</v>
      </c>
    </row>
    <row r="36" spans="1:10" x14ac:dyDescent="0.25">
      <c r="A36" s="19" t="s">
        <v>21</v>
      </c>
      <c r="B36" s="302">
        <v>70</v>
      </c>
      <c r="C36" s="303">
        <v>22</v>
      </c>
      <c r="D36" s="303">
        <v>20</v>
      </c>
      <c r="E36" s="303">
        <v>20</v>
      </c>
      <c r="F36" s="303">
        <v>16</v>
      </c>
      <c r="G36" s="136">
        <f t="shared" ref="G36:G50" si="4">IFERROR(C36/B36,0)</f>
        <v>0.31428571428571428</v>
      </c>
      <c r="H36" s="136">
        <f t="shared" ref="H36:I50" si="5">IFERROR(E36/D36,0)</f>
        <v>1</v>
      </c>
      <c r="I36" s="136">
        <f t="shared" si="5"/>
        <v>0.8</v>
      </c>
      <c r="J36" s="136">
        <f t="shared" ref="J36:J50" si="6">IFERROR(F36/B36,0)</f>
        <v>0.22857142857142856</v>
      </c>
    </row>
    <row r="37" spans="1:10" x14ac:dyDescent="0.25">
      <c r="A37" s="19" t="s">
        <v>22</v>
      </c>
      <c r="B37" s="2"/>
      <c r="C37" s="2"/>
      <c r="D37" s="2"/>
      <c r="E37" s="2"/>
      <c r="F37" s="2"/>
      <c r="G37" s="136">
        <f t="shared" si="4"/>
        <v>0</v>
      </c>
      <c r="H37" s="136">
        <f t="shared" si="5"/>
        <v>0</v>
      </c>
      <c r="I37" s="136">
        <f t="shared" si="5"/>
        <v>0</v>
      </c>
      <c r="J37" s="136">
        <f t="shared" si="6"/>
        <v>0</v>
      </c>
    </row>
    <row r="38" spans="1:10" x14ac:dyDescent="0.25">
      <c r="A38" s="19" t="s">
        <v>23</v>
      </c>
      <c r="B38" s="302">
        <v>160</v>
      </c>
      <c r="C38" s="303">
        <v>50</v>
      </c>
      <c r="D38" s="303">
        <v>48</v>
      </c>
      <c r="E38" s="303">
        <v>42</v>
      </c>
      <c r="F38" s="303">
        <v>30</v>
      </c>
      <c r="G38" s="136">
        <f t="shared" si="4"/>
        <v>0.3125</v>
      </c>
      <c r="H38" s="136">
        <f t="shared" si="5"/>
        <v>0.875</v>
      </c>
      <c r="I38" s="136">
        <f t="shared" si="5"/>
        <v>0.7142857142857143</v>
      </c>
      <c r="J38" s="136">
        <f t="shared" si="6"/>
        <v>0.1875</v>
      </c>
    </row>
    <row r="39" spans="1:10" x14ac:dyDescent="0.25">
      <c r="A39" s="19" t="s">
        <v>24</v>
      </c>
      <c r="B39" s="302">
        <v>30</v>
      </c>
      <c r="C39" s="303">
        <v>7</v>
      </c>
      <c r="D39" s="303">
        <v>7</v>
      </c>
      <c r="E39" s="303">
        <v>7</v>
      </c>
      <c r="F39" s="303">
        <v>5</v>
      </c>
      <c r="G39" s="136">
        <f t="shared" si="4"/>
        <v>0.23333333333333334</v>
      </c>
      <c r="H39" s="136">
        <f t="shared" si="5"/>
        <v>1</v>
      </c>
      <c r="I39" s="136">
        <f t="shared" si="5"/>
        <v>0.7142857142857143</v>
      </c>
      <c r="J39" s="136">
        <f t="shared" si="6"/>
        <v>0.16666666666666666</v>
      </c>
    </row>
    <row r="40" spans="1:10" ht="19.5" customHeight="1" x14ac:dyDescent="0.25">
      <c r="A40" s="19" t="s">
        <v>25</v>
      </c>
      <c r="B40" s="2"/>
      <c r="C40" s="2"/>
      <c r="D40" s="2"/>
      <c r="E40" s="2"/>
      <c r="F40" s="2"/>
      <c r="G40" s="136">
        <f t="shared" si="4"/>
        <v>0</v>
      </c>
      <c r="H40" s="136">
        <f t="shared" si="5"/>
        <v>0</v>
      </c>
      <c r="I40" s="136">
        <f t="shared" si="5"/>
        <v>0</v>
      </c>
      <c r="J40" s="136">
        <f t="shared" si="6"/>
        <v>0</v>
      </c>
    </row>
    <row r="41" spans="1:10" ht="18" customHeight="1" x14ac:dyDescent="0.25">
      <c r="A41" s="19" t="s">
        <v>26</v>
      </c>
      <c r="B41" s="302">
        <v>100</v>
      </c>
      <c r="C41" s="303">
        <v>131</v>
      </c>
      <c r="D41" s="303">
        <v>131</v>
      </c>
      <c r="E41" s="303">
        <v>128</v>
      </c>
      <c r="F41" s="303">
        <v>91</v>
      </c>
      <c r="G41" s="136">
        <f t="shared" si="4"/>
        <v>1.31</v>
      </c>
      <c r="H41" s="136">
        <f t="shared" si="5"/>
        <v>0.97709923664122134</v>
      </c>
      <c r="I41" s="136">
        <f t="shared" si="5"/>
        <v>0.7109375</v>
      </c>
      <c r="J41" s="136">
        <f t="shared" si="6"/>
        <v>0.91</v>
      </c>
    </row>
    <row r="42" spans="1:10" ht="17.25" customHeight="1" x14ac:dyDescent="0.25">
      <c r="A42" s="19" t="s">
        <v>27</v>
      </c>
      <c r="B42" s="2"/>
      <c r="C42" s="2"/>
      <c r="D42" s="2"/>
      <c r="E42" s="2"/>
      <c r="F42" s="2"/>
      <c r="G42" s="136">
        <f t="shared" si="4"/>
        <v>0</v>
      </c>
      <c r="H42" s="136">
        <f t="shared" si="5"/>
        <v>0</v>
      </c>
      <c r="I42" s="136">
        <f t="shared" si="5"/>
        <v>0</v>
      </c>
      <c r="J42" s="136">
        <f t="shared" si="6"/>
        <v>0</v>
      </c>
    </row>
    <row r="43" spans="1:10" ht="17.25" customHeight="1" x14ac:dyDescent="0.25">
      <c r="A43" s="19" t="s">
        <v>28</v>
      </c>
      <c r="B43" s="55"/>
      <c r="C43" s="55"/>
      <c r="D43" s="55"/>
      <c r="E43" s="55"/>
      <c r="F43" s="55"/>
      <c r="G43" s="136">
        <f t="shared" si="4"/>
        <v>0</v>
      </c>
      <c r="H43" s="136">
        <f t="shared" si="5"/>
        <v>0</v>
      </c>
      <c r="I43" s="136">
        <f t="shared" si="5"/>
        <v>0</v>
      </c>
      <c r="J43" s="136">
        <f t="shared" si="6"/>
        <v>0</v>
      </c>
    </row>
    <row r="44" spans="1:10" ht="31.5" x14ac:dyDescent="0.25">
      <c r="A44" s="19" t="s">
        <v>29</v>
      </c>
      <c r="B44" s="44"/>
      <c r="C44" s="44"/>
      <c r="D44" s="55"/>
      <c r="E44" s="55"/>
      <c r="F44" s="55"/>
      <c r="G44" s="136">
        <f t="shared" si="4"/>
        <v>0</v>
      </c>
      <c r="H44" s="136">
        <f t="shared" si="5"/>
        <v>0</v>
      </c>
      <c r="I44" s="136">
        <f t="shared" si="5"/>
        <v>0</v>
      </c>
      <c r="J44" s="136">
        <f t="shared" si="6"/>
        <v>0</v>
      </c>
    </row>
    <row r="45" spans="1:10" x14ac:dyDescent="0.25">
      <c r="A45" s="19" t="s">
        <v>30</v>
      </c>
      <c r="B45" s="2"/>
      <c r="C45" s="2"/>
      <c r="D45" s="2"/>
      <c r="E45" s="2"/>
      <c r="F45" s="2"/>
      <c r="G45" s="136">
        <f t="shared" si="4"/>
        <v>0</v>
      </c>
      <c r="H45" s="136">
        <f t="shared" si="5"/>
        <v>0</v>
      </c>
      <c r="I45" s="136">
        <f t="shared" si="5"/>
        <v>0</v>
      </c>
      <c r="J45" s="136">
        <f t="shared" si="6"/>
        <v>0</v>
      </c>
    </row>
    <row r="46" spans="1:10" ht="31.5" x14ac:dyDescent="0.25">
      <c r="A46" s="19" t="s">
        <v>31</v>
      </c>
      <c r="B46" s="2"/>
      <c r="C46" s="2"/>
      <c r="D46" s="2"/>
      <c r="E46" s="2"/>
      <c r="F46" s="2"/>
      <c r="G46" s="136">
        <f t="shared" si="4"/>
        <v>0</v>
      </c>
      <c r="H46" s="136">
        <f t="shared" si="5"/>
        <v>0</v>
      </c>
      <c r="I46" s="136">
        <f t="shared" si="5"/>
        <v>0</v>
      </c>
      <c r="J46" s="136">
        <f t="shared" si="6"/>
        <v>0</v>
      </c>
    </row>
    <row r="47" spans="1:10" x14ac:dyDescent="0.25">
      <c r="A47" s="19" t="s">
        <v>32</v>
      </c>
      <c r="B47" s="2"/>
      <c r="C47" s="2"/>
      <c r="D47" s="2"/>
      <c r="E47" s="2"/>
      <c r="F47" s="2"/>
      <c r="G47" s="136">
        <f t="shared" si="4"/>
        <v>0</v>
      </c>
      <c r="H47" s="136">
        <f t="shared" si="5"/>
        <v>0</v>
      </c>
      <c r="I47" s="136">
        <f t="shared" si="5"/>
        <v>0</v>
      </c>
      <c r="J47" s="136">
        <f t="shared" si="6"/>
        <v>0</v>
      </c>
    </row>
    <row r="48" spans="1:10" x14ac:dyDescent="0.25">
      <c r="A48" s="19" t="s">
        <v>33</v>
      </c>
      <c r="B48" s="2"/>
      <c r="C48" s="2"/>
      <c r="D48" s="2"/>
      <c r="E48" s="2"/>
      <c r="F48" s="2"/>
      <c r="G48" s="136">
        <f t="shared" si="4"/>
        <v>0</v>
      </c>
      <c r="H48" s="136">
        <f t="shared" si="5"/>
        <v>0</v>
      </c>
      <c r="I48" s="136">
        <f t="shared" si="5"/>
        <v>0</v>
      </c>
      <c r="J48" s="136">
        <f t="shared" si="6"/>
        <v>0</v>
      </c>
    </row>
    <row r="49" spans="1:10" ht="18.75" customHeight="1" x14ac:dyDescent="0.25">
      <c r="A49" s="19" t="s">
        <v>34</v>
      </c>
      <c r="B49" s="2"/>
      <c r="C49" s="2"/>
      <c r="D49" s="2"/>
      <c r="E49" s="2"/>
      <c r="F49" s="2"/>
      <c r="G49" s="136">
        <f t="shared" si="4"/>
        <v>0</v>
      </c>
      <c r="H49" s="136">
        <f t="shared" si="5"/>
        <v>0</v>
      </c>
      <c r="I49" s="136">
        <f t="shared" si="5"/>
        <v>0</v>
      </c>
      <c r="J49" s="136">
        <f t="shared" si="6"/>
        <v>0</v>
      </c>
    </row>
    <row r="50" spans="1:10" ht="17.25" customHeight="1" x14ac:dyDescent="0.25">
      <c r="A50" s="19" t="s">
        <v>35</v>
      </c>
      <c r="B50" s="2"/>
      <c r="C50" s="2"/>
      <c r="D50" s="2"/>
      <c r="E50" s="2"/>
      <c r="F50" s="2"/>
      <c r="G50" s="136">
        <f t="shared" si="4"/>
        <v>0</v>
      </c>
      <c r="H50" s="136">
        <f t="shared" si="5"/>
        <v>0</v>
      </c>
      <c r="I50" s="136">
        <f t="shared" si="5"/>
        <v>0</v>
      </c>
      <c r="J50" s="136">
        <f t="shared" si="6"/>
        <v>0</v>
      </c>
    </row>
    <row r="51" spans="1:10" ht="18" customHeight="1" x14ac:dyDescent="0.25">
      <c r="A51" s="19" t="s">
        <v>36</v>
      </c>
      <c r="B51" s="2"/>
      <c r="C51" s="2"/>
      <c r="D51" s="2"/>
      <c r="E51" s="2"/>
      <c r="F51" s="2"/>
      <c r="G51" s="136">
        <f>IFERROR(C51/B51,0)</f>
        <v>0</v>
      </c>
      <c r="H51" s="136">
        <f>IFERROR(E51/D51,0)</f>
        <v>0</v>
      </c>
      <c r="I51" s="136">
        <f>IFERROR(F51/E51,0)</f>
        <v>0</v>
      </c>
      <c r="J51" s="136">
        <f>IFERROR(F51/B51,0)</f>
        <v>0</v>
      </c>
    </row>
    <row r="52" spans="1:10" ht="16.5" customHeight="1" x14ac:dyDescent="0.25">
      <c r="A52" s="19" t="s">
        <v>37</v>
      </c>
      <c r="B52" s="2"/>
      <c r="C52" s="2"/>
      <c r="D52" s="2"/>
      <c r="E52" s="2"/>
      <c r="F52" s="2"/>
      <c r="G52" s="136">
        <f t="shared" ref="G52:G62" si="7">IFERROR(C52/B52,0)</f>
        <v>0</v>
      </c>
      <c r="H52" s="136">
        <f t="shared" ref="H52:I62" si="8">IFERROR(E52/D52,0)</f>
        <v>0</v>
      </c>
      <c r="I52" s="136">
        <f t="shared" si="8"/>
        <v>0</v>
      </c>
      <c r="J52" s="136">
        <f t="shared" ref="J52:J62" si="9">IFERROR(F52/B52,0)</f>
        <v>0</v>
      </c>
    </row>
    <row r="53" spans="1:10" x14ac:dyDescent="0.25">
      <c r="A53" s="19" t="s">
        <v>38</v>
      </c>
      <c r="B53" s="2"/>
      <c r="C53" s="2"/>
      <c r="D53" s="2"/>
      <c r="E53" s="2"/>
      <c r="F53" s="2"/>
      <c r="G53" s="136">
        <f t="shared" si="7"/>
        <v>0</v>
      </c>
      <c r="H53" s="136">
        <f t="shared" si="8"/>
        <v>0</v>
      </c>
      <c r="I53" s="136">
        <f t="shared" si="8"/>
        <v>0</v>
      </c>
      <c r="J53" s="136">
        <f t="shared" si="9"/>
        <v>0</v>
      </c>
    </row>
    <row r="54" spans="1:10" ht="19.5" customHeight="1" x14ac:dyDescent="0.25">
      <c r="A54" s="19" t="s">
        <v>39</v>
      </c>
      <c r="B54" s="2"/>
      <c r="C54" s="2"/>
      <c r="D54" s="2"/>
      <c r="E54" s="2"/>
      <c r="F54" s="2"/>
      <c r="G54" s="136">
        <f t="shared" si="7"/>
        <v>0</v>
      </c>
      <c r="H54" s="136">
        <f t="shared" si="8"/>
        <v>0</v>
      </c>
      <c r="I54" s="136">
        <f t="shared" si="8"/>
        <v>0</v>
      </c>
      <c r="J54" s="136">
        <f t="shared" si="9"/>
        <v>0</v>
      </c>
    </row>
    <row r="55" spans="1:10" ht="18.75" customHeight="1" x14ac:dyDescent="0.25">
      <c r="A55" s="19" t="s">
        <v>40</v>
      </c>
      <c r="B55" s="2"/>
      <c r="C55" s="2"/>
      <c r="D55" s="2"/>
      <c r="E55" s="2"/>
      <c r="F55" s="2"/>
      <c r="G55" s="136">
        <f t="shared" si="7"/>
        <v>0</v>
      </c>
      <c r="H55" s="136">
        <f t="shared" si="8"/>
        <v>0</v>
      </c>
      <c r="I55" s="136">
        <f t="shared" si="8"/>
        <v>0</v>
      </c>
      <c r="J55" s="136">
        <f t="shared" si="9"/>
        <v>0</v>
      </c>
    </row>
    <row r="56" spans="1:10" ht="17.25" customHeight="1" x14ac:dyDescent="0.25">
      <c r="A56" s="19" t="s">
        <v>41</v>
      </c>
      <c r="B56" s="2"/>
      <c r="C56" s="2"/>
      <c r="D56" s="2"/>
      <c r="E56" s="2"/>
      <c r="F56" s="2"/>
      <c r="G56" s="136">
        <f t="shared" si="7"/>
        <v>0</v>
      </c>
      <c r="H56" s="136">
        <f t="shared" si="8"/>
        <v>0</v>
      </c>
      <c r="I56" s="136">
        <f t="shared" si="8"/>
        <v>0</v>
      </c>
      <c r="J56" s="136">
        <f t="shared" si="9"/>
        <v>0</v>
      </c>
    </row>
    <row r="57" spans="1:10" ht="16.5" customHeight="1" x14ac:dyDescent="0.25">
      <c r="A57" s="19" t="s">
        <v>42</v>
      </c>
      <c r="B57" s="2"/>
      <c r="C57" s="2"/>
      <c r="D57" s="2"/>
      <c r="E57" s="2"/>
      <c r="F57" s="2"/>
      <c r="G57" s="136">
        <f t="shared" si="7"/>
        <v>0</v>
      </c>
      <c r="H57" s="136">
        <f t="shared" si="8"/>
        <v>0</v>
      </c>
      <c r="I57" s="136">
        <f t="shared" si="8"/>
        <v>0</v>
      </c>
      <c r="J57" s="136">
        <f t="shared" si="9"/>
        <v>0</v>
      </c>
    </row>
    <row r="58" spans="1:10" ht="17.25" customHeight="1" x14ac:dyDescent="0.25">
      <c r="A58" s="19" t="s">
        <v>43</v>
      </c>
      <c r="B58" s="2"/>
      <c r="C58" s="2"/>
      <c r="D58" s="2"/>
      <c r="E58" s="2"/>
      <c r="F58" s="2"/>
      <c r="G58" s="136">
        <f t="shared" si="7"/>
        <v>0</v>
      </c>
      <c r="H58" s="136">
        <f t="shared" si="8"/>
        <v>0</v>
      </c>
      <c r="I58" s="136">
        <f t="shared" si="8"/>
        <v>0</v>
      </c>
      <c r="J58" s="136">
        <f t="shared" si="9"/>
        <v>0</v>
      </c>
    </row>
    <row r="59" spans="1:10" x14ac:dyDescent="0.25">
      <c r="A59" s="19" t="s">
        <v>44</v>
      </c>
      <c r="B59" s="2"/>
      <c r="C59" s="2"/>
      <c r="D59" s="2"/>
      <c r="E59" s="2"/>
      <c r="F59" s="2"/>
      <c r="G59" s="136">
        <f t="shared" si="7"/>
        <v>0</v>
      </c>
      <c r="H59" s="136">
        <f t="shared" si="8"/>
        <v>0</v>
      </c>
      <c r="I59" s="136">
        <f t="shared" si="8"/>
        <v>0</v>
      </c>
      <c r="J59" s="136">
        <f t="shared" si="9"/>
        <v>0</v>
      </c>
    </row>
    <row r="60" spans="1:10" x14ac:dyDescent="0.25">
      <c r="A60" s="19" t="s">
        <v>45</v>
      </c>
      <c r="B60" s="2"/>
      <c r="C60" s="2"/>
      <c r="D60" s="2"/>
      <c r="E60" s="2"/>
      <c r="F60" s="2"/>
      <c r="G60" s="136">
        <f t="shared" si="7"/>
        <v>0</v>
      </c>
      <c r="H60" s="136">
        <f t="shared" si="8"/>
        <v>0</v>
      </c>
      <c r="I60" s="136">
        <f t="shared" si="8"/>
        <v>0</v>
      </c>
      <c r="J60" s="136">
        <f t="shared" si="9"/>
        <v>0</v>
      </c>
    </row>
    <row r="61" spans="1:10" ht="31.5" x14ac:dyDescent="0.25">
      <c r="A61" s="44" t="s">
        <v>46</v>
      </c>
      <c r="B61" s="55"/>
      <c r="C61" s="55"/>
      <c r="D61" s="55"/>
      <c r="E61" s="55"/>
      <c r="F61" s="55"/>
      <c r="G61" s="136">
        <f t="shared" si="7"/>
        <v>0</v>
      </c>
      <c r="H61" s="136">
        <f t="shared" si="8"/>
        <v>0</v>
      </c>
      <c r="I61" s="136">
        <f t="shared" si="8"/>
        <v>0</v>
      </c>
      <c r="J61" s="136">
        <f t="shared" si="9"/>
        <v>0</v>
      </c>
    </row>
    <row r="62" spans="1:10" ht="17.25" customHeight="1" x14ac:dyDescent="0.25">
      <c r="A62" s="134" t="s">
        <v>56</v>
      </c>
      <c r="B62" s="52">
        <f>+SUM(B35:B61)</f>
        <v>360</v>
      </c>
      <c r="C62" s="52">
        <f>+SUM(C35:C61)</f>
        <v>210</v>
      </c>
      <c r="D62" s="52">
        <f>+SUM(D35:D61)</f>
        <v>206</v>
      </c>
      <c r="E62" s="52">
        <f>+SUM(E35:E61)</f>
        <v>197</v>
      </c>
      <c r="F62" s="52">
        <f>+SUM(F35:F61)</f>
        <v>142</v>
      </c>
      <c r="G62" s="136">
        <f t="shared" si="7"/>
        <v>0.58333333333333337</v>
      </c>
      <c r="H62" s="136">
        <f t="shared" si="8"/>
        <v>0.9563106796116505</v>
      </c>
      <c r="I62" s="136">
        <f t="shared" si="8"/>
        <v>0.7208121827411168</v>
      </c>
      <c r="J62" s="136">
        <f t="shared" si="9"/>
        <v>0.39444444444444443</v>
      </c>
    </row>
    <row r="64" spans="1:10" ht="16.5" thickBot="1" x14ac:dyDescent="0.3">
      <c r="A64" s="121" t="s">
        <v>125</v>
      </c>
      <c r="B64" s="6"/>
      <c r="C64" s="6"/>
      <c r="D64" s="6"/>
      <c r="E64" s="6"/>
    </row>
    <row r="65" spans="1:9" ht="63.75" thickBot="1" x14ac:dyDescent="0.3">
      <c r="A65" s="92" t="s">
        <v>68</v>
      </c>
      <c r="B65" s="93" t="s">
        <v>60</v>
      </c>
      <c r="C65" s="94" t="s">
        <v>61</v>
      </c>
      <c r="D65" s="94" t="s">
        <v>62</v>
      </c>
      <c r="E65" s="94" t="s">
        <v>63</v>
      </c>
      <c r="F65" s="95" t="s">
        <v>139</v>
      </c>
      <c r="G65" s="95" t="s">
        <v>140</v>
      </c>
      <c r="H65" s="95" t="s">
        <v>141</v>
      </c>
      <c r="I65" s="96" t="s">
        <v>142</v>
      </c>
    </row>
    <row r="66" spans="1:9" ht="31.5" x14ac:dyDescent="0.25">
      <c r="A66" s="78" t="s">
        <v>20</v>
      </c>
      <c r="B66" s="79"/>
      <c r="C66" s="79"/>
      <c r="D66" s="79"/>
      <c r="E66" s="79"/>
      <c r="F66" s="137">
        <f>+IFERROR(B66/(C4+C35),0)*100</f>
        <v>0</v>
      </c>
      <c r="G66" s="137">
        <f>+IFERROR(C66/(D4+D35),0)*100</f>
        <v>0</v>
      </c>
      <c r="H66" s="137">
        <f>+IFERROR(D66/(E4+E35),0)*100</f>
        <v>0</v>
      </c>
      <c r="I66" s="137">
        <f>+IFERROR(E66/(F4+F35),0)*100</f>
        <v>0</v>
      </c>
    </row>
    <row r="67" spans="1:9" x14ac:dyDescent="0.25">
      <c r="A67" s="19" t="s">
        <v>21</v>
      </c>
      <c r="B67" s="301">
        <v>20</v>
      </c>
      <c r="C67" s="301">
        <v>19</v>
      </c>
      <c r="D67" s="301">
        <v>12</v>
      </c>
      <c r="E67" s="301">
        <v>10</v>
      </c>
      <c r="F67" s="138">
        <f t="shared" ref="F67:I82" si="10">+IFERROR(B67/(C5+C36),0)*100</f>
        <v>4.7619047619047619</v>
      </c>
      <c r="G67" s="138">
        <f t="shared" si="10"/>
        <v>4.8223350253807107</v>
      </c>
      <c r="H67" s="138">
        <f t="shared" si="10"/>
        <v>3.5767511177347244</v>
      </c>
      <c r="I67" s="138">
        <f t="shared" si="10"/>
        <v>4.7281323877068555</v>
      </c>
    </row>
    <row r="68" spans="1:9" x14ac:dyDescent="0.25">
      <c r="A68" s="19" t="s">
        <v>22</v>
      </c>
      <c r="B68" s="2"/>
      <c r="C68" s="2"/>
      <c r="D68" s="2"/>
      <c r="E68" s="2"/>
      <c r="F68" s="138">
        <f t="shared" si="10"/>
        <v>0</v>
      </c>
      <c r="G68" s="138">
        <f t="shared" si="10"/>
        <v>0</v>
      </c>
      <c r="H68" s="138">
        <f t="shared" si="10"/>
        <v>0</v>
      </c>
      <c r="I68" s="138">
        <f t="shared" si="10"/>
        <v>0</v>
      </c>
    </row>
    <row r="69" spans="1:9" x14ac:dyDescent="0.25">
      <c r="A69" s="19" t="s">
        <v>23</v>
      </c>
      <c r="B69" s="301">
        <v>27</v>
      </c>
      <c r="C69" s="301">
        <v>26.5</v>
      </c>
      <c r="D69" s="301">
        <v>22.5</v>
      </c>
      <c r="E69" s="301">
        <v>20.5</v>
      </c>
      <c r="F69" s="138">
        <f t="shared" si="10"/>
        <v>4.0089086859688194</v>
      </c>
      <c r="G69" s="138">
        <f t="shared" si="10"/>
        <v>4.2063492063492065</v>
      </c>
      <c r="H69" s="138">
        <f t="shared" si="10"/>
        <v>5.0904977375565608</v>
      </c>
      <c r="I69" s="138">
        <f t="shared" si="10"/>
        <v>7.2056239015817214</v>
      </c>
    </row>
    <row r="70" spans="1:9" x14ac:dyDescent="0.25">
      <c r="A70" s="19" t="s">
        <v>24</v>
      </c>
      <c r="B70" s="301">
        <v>2</v>
      </c>
      <c r="C70" s="301">
        <v>2</v>
      </c>
      <c r="D70" s="301">
        <v>2</v>
      </c>
      <c r="E70" s="301">
        <v>2</v>
      </c>
      <c r="F70" s="138">
        <f t="shared" si="10"/>
        <v>2.8571428571428572</v>
      </c>
      <c r="G70" s="138">
        <f t="shared" si="10"/>
        <v>3.5714285714285712</v>
      </c>
      <c r="H70" s="138">
        <f t="shared" si="10"/>
        <v>3.5714285714285712</v>
      </c>
      <c r="I70" s="138">
        <f t="shared" si="10"/>
        <v>4.8780487804878048</v>
      </c>
    </row>
    <row r="71" spans="1:9" x14ac:dyDescent="0.25">
      <c r="A71" s="19" t="s">
        <v>25</v>
      </c>
      <c r="B71" s="2"/>
      <c r="C71" s="2"/>
      <c r="D71" s="2"/>
      <c r="E71" s="2"/>
      <c r="F71" s="138">
        <f t="shared" si="10"/>
        <v>0</v>
      </c>
      <c r="G71" s="138">
        <f t="shared" si="10"/>
        <v>0</v>
      </c>
      <c r="H71" s="138">
        <f t="shared" si="10"/>
        <v>0</v>
      </c>
      <c r="I71" s="138">
        <f t="shared" si="10"/>
        <v>0</v>
      </c>
    </row>
    <row r="72" spans="1:9" x14ac:dyDescent="0.25">
      <c r="A72" s="19" t="s">
        <v>26</v>
      </c>
      <c r="B72" s="301">
        <v>2</v>
      </c>
      <c r="C72" s="301">
        <v>2</v>
      </c>
      <c r="D72" s="301">
        <v>1</v>
      </c>
      <c r="E72" s="301">
        <v>0</v>
      </c>
      <c r="F72" s="138">
        <f t="shared" si="10"/>
        <v>0.54644808743169404</v>
      </c>
      <c r="G72" s="138">
        <f t="shared" si="10"/>
        <v>0.54644808743169404</v>
      </c>
      <c r="H72" s="138">
        <f t="shared" si="10"/>
        <v>0.28985507246376813</v>
      </c>
      <c r="I72" s="138">
        <f t="shared" si="10"/>
        <v>0</v>
      </c>
    </row>
    <row r="73" spans="1:9" x14ac:dyDescent="0.25">
      <c r="A73" s="19" t="s">
        <v>27</v>
      </c>
      <c r="B73" s="301">
        <v>6.5</v>
      </c>
      <c r="C73" s="301">
        <v>6.5</v>
      </c>
      <c r="D73" s="301">
        <v>5.5</v>
      </c>
      <c r="E73" s="301">
        <v>4.5</v>
      </c>
      <c r="F73" s="138">
        <f t="shared" si="10"/>
        <v>2.5641025641025639</v>
      </c>
      <c r="G73" s="138">
        <f t="shared" si="10"/>
        <v>2.7659574468085104</v>
      </c>
      <c r="H73" s="138">
        <f t="shared" si="10"/>
        <v>2.7848101265822782</v>
      </c>
      <c r="I73" s="138">
        <f t="shared" si="10"/>
        <v>5.1428571428571423</v>
      </c>
    </row>
    <row r="74" spans="1:9" x14ac:dyDescent="0.25">
      <c r="A74" s="19" t="s">
        <v>28</v>
      </c>
      <c r="B74" s="301">
        <v>9</v>
      </c>
      <c r="C74" s="301">
        <v>6</v>
      </c>
      <c r="D74" s="301">
        <v>3</v>
      </c>
      <c r="E74" s="301">
        <v>3</v>
      </c>
      <c r="F74" s="138">
        <f t="shared" si="10"/>
        <v>3.3962264150943398</v>
      </c>
      <c r="G74" s="138">
        <f t="shared" si="10"/>
        <v>2.4896265560165975</v>
      </c>
      <c r="H74" s="138">
        <f t="shared" si="10"/>
        <v>1.749271137026239</v>
      </c>
      <c r="I74" s="138">
        <f t="shared" si="10"/>
        <v>3.9215686274509802</v>
      </c>
    </row>
    <row r="75" spans="1:9" ht="31.5" x14ac:dyDescent="0.25">
      <c r="A75" s="19" t="s">
        <v>29</v>
      </c>
      <c r="B75" s="301">
        <v>2</v>
      </c>
      <c r="C75" s="301">
        <v>0</v>
      </c>
      <c r="D75" s="301">
        <v>0</v>
      </c>
      <c r="E75" s="301">
        <v>0</v>
      </c>
      <c r="F75" s="138">
        <f t="shared" si="10"/>
        <v>22.222222222222221</v>
      </c>
      <c r="G75" s="138">
        <f t="shared" si="10"/>
        <v>0</v>
      </c>
      <c r="H75" s="138">
        <f t="shared" si="10"/>
        <v>0</v>
      </c>
      <c r="I75" s="138">
        <f t="shared" si="10"/>
        <v>0</v>
      </c>
    </row>
    <row r="76" spans="1:9" x14ac:dyDescent="0.25">
      <c r="A76" s="19" t="s">
        <v>30</v>
      </c>
      <c r="B76" s="2"/>
      <c r="C76" s="2"/>
      <c r="D76" s="2"/>
      <c r="E76" s="2"/>
      <c r="F76" s="138">
        <f t="shared" si="10"/>
        <v>0</v>
      </c>
      <c r="G76" s="138">
        <f t="shared" si="10"/>
        <v>0</v>
      </c>
      <c r="H76" s="138">
        <f t="shared" si="10"/>
        <v>0</v>
      </c>
      <c r="I76" s="138">
        <f t="shared" si="10"/>
        <v>0</v>
      </c>
    </row>
    <row r="77" spans="1:9" ht="31.5" x14ac:dyDescent="0.25">
      <c r="A77" s="19" t="s">
        <v>31</v>
      </c>
      <c r="B77" s="2"/>
      <c r="C77" s="2"/>
      <c r="D77" s="2"/>
      <c r="E77" s="2"/>
      <c r="F77" s="138">
        <f t="shared" si="10"/>
        <v>0</v>
      </c>
      <c r="G77" s="138">
        <f t="shared" si="10"/>
        <v>0</v>
      </c>
      <c r="H77" s="138">
        <f t="shared" si="10"/>
        <v>0</v>
      </c>
      <c r="I77" s="138">
        <f t="shared" si="10"/>
        <v>0</v>
      </c>
    </row>
    <row r="78" spans="1:9" x14ac:dyDescent="0.25">
      <c r="A78" s="19" t="s">
        <v>32</v>
      </c>
      <c r="B78" s="2"/>
      <c r="C78" s="2"/>
      <c r="D78" s="2"/>
      <c r="E78" s="2"/>
      <c r="F78" s="138">
        <f t="shared" si="10"/>
        <v>0</v>
      </c>
      <c r="G78" s="138">
        <f t="shared" si="10"/>
        <v>0</v>
      </c>
      <c r="H78" s="138">
        <f t="shared" si="10"/>
        <v>0</v>
      </c>
      <c r="I78" s="138">
        <f t="shared" si="10"/>
        <v>0</v>
      </c>
    </row>
    <row r="79" spans="1:9" x14ac:dyDescent="0.25">
      <c r="A79" s="19" t="s">
        <v>33</v>
      </c>
      <c r="B79" s="2"/>
      <c r="C79" s="2"/>
      <c r="D79" s="2"/>
      <c r="E79" s="2"/>
      <c r="F79" s="138">
        <f t="shared" si="10"/>
        <v>0</v>
      </c>
      <c r="G79" s="138">
        <f t="shared" si="10"/>
        <v>0</v>
      </c>
      <c r="H79" s="138">
        <f t="shared" si="10"/>
        <v>0</v>
      </c>
      <c r="I79" s="138">
        <f t="shared" si="10"/>
        <v>0</v>
      </c>
    </row>
    <row r="80" spans="1:9" x14ac:dyDescent="0.25">
      <c r="A80" s="19" t="s">
        <v>34</v>
      </c>
      <c r="B80" s="2"/>
      <c r="C80" s="2"/>
      <c r="D80" s="2"/>
      <c r="E80" s="2"/>
      <c r="F80" s="138">
        <f t="shared" si="10"/>
        <v>0</v>
      </c>
      <c r="G80" s="138">
        <f t="shared" si="10"/>
        <v>0</v>
      </c>
      <c r="H80" s="138">
        <f t="shared" si="10"/>
        <v>0</v>
      </c>
      <c r="I80" s="138">
        <f t="shared" si="10"/>
        <v>0</v>
      </c>
    </row>
    <row r="81" spans="1:9" x14ac:dyDescent="0.25">
      <c r="A81" s="19" t="s">
        <v>35</v>
      </c>
      <c r="B81" s="2"/>
      <c r="C81" s="2"/>
      <c r="D81" s="2"/>
      <c r="E81" s="2"/>
      <c r="F81" s="138">
        <f t="shared" si="10"/>
        <v>0</v>
      </c>
      <c r="G81" s="138">
        <f t="shared" si="10"/>
        <v>0</v>
      </c>
      <c r="H81" s="138">
        <f t="shared" si="10"/>
        <v>0</v>
      </c>
      <c r="I81" s="138">
        <f t="shared" si="10"/>
        <v>0</v>
      </c>
    </row>
    <row r="82" spans="1:9" x14ac:dyDescent="0.25">
      <c r="A82" s="19" t="s">
        <v>36</v>
      </c>
      <c r="B82" s="301">
        <v>796</v>
      </c>
      <c r="C82" s="301">
        <v>638</v>
      </c>
      <c r="D82" s="301">
        <v>351</v>
      </c>
      <c r="E82" s="301">
        <v>350</v>
      </c>
      <c r="F82" s="138">
        <f t="shared" si="10"/>
        <v>48.507007921998778</v>
      </c>
      <c r="G82" s="138">
        <f t="shared" si="10"/>
        <v>46.098265895953752</v>
      </c>
      <c r="H82" s="138">
        <f t="shared" si="10"/>
        <v>54.587869362363918</v>
      </c>
      <c r="I82" s="138">
        <f t="shared" si="10"/>
        <v>60.137457044673539</v>
      </c>
    </row>
    <row r="83" spans="1:9" x14ac:dyDescent="0.25">
      <c r="A83" s="19" t="s">
        <v>37</v>
      </c>
      <c r="B83" s="301">
        <v>160</v>
      </c>
      <c r="C83" s="301">
        <v>137</v>
      </c>
      <c r="D83" s="301">
        <v>72</v>
      </c>
      <c r="E83" s="301">
        <v>72</v>
      </c>
      <c r="F83" s="138">
        <f t="shared" ref="F83:I93" si="11">+IFERROR(B83/(C21+C52),0)*100</f>
        <v>37.735849056603776</v>
      </c>
      <c r="G83" s="138">
        <f t="shared" si="11"/>
        <v>35.958005249343834</v>
      </c>
      <c r="H83" s="138">
        <f t="shared" si="11"/>
        <v>48</v>
      </c>
      <c r="I83" s="138">
        <f t="shared" si="11"/>
        <v>62.068965517241381</v>
      </c>
    </row>
    <row r="84" spans="1:9" x14ac:dyDescent="0.25">
      <c r="A84" s="19" t="s">
        <v>38</v>
      </c>
      <c r="B84" s="2"/>
      <c r="C84" s="2"/>
      <c r="D84" s="2"/>
      <c r="E84" s="2"/>
      <c r="F84" s="138">
        <f t="shared" si="11"/>
        <v>0</v>
      </c>
      <c r="G84" s="138">
        <f t="shared" si="11"/>
        <v>0</v>
      </c>
      <c r="H84" s="138">
        <f t="shared" si="11"/>
        <v>0</v>
      </c>
      <c r="I84" s="138">
        <f t="shared" si="11"/>
        <v>0</v>
      </c>
    </row>
    <row r="85" spans="1:9" x14ac:dyDescent="0.25">
      <c r="A85" s="19" t="s">
        <v>39</v>
      </c>
      <c r="B85" s="301">
        <v>2</v>
      </c>
      <c r="C85" s="301">
        <v>2</v>
      </c>
      <c r="D85" s="301">
        <v>2</v>
      </c>
      <c r="E85" s="301">
        <v>2</v>
      </c>
      <c r="F85" s="138">
        <f t="shared" si="11"/>
        <v>1.3157894736842104</v>
      </c>
      <c r="G85" s="138">
        <f t="shared" si="11"/>
        <v>1.8867924528301887</v>
      </c>
      <c r="H85" s="138">
        <f t="shared" si="11"/>
        <v>2.5974025974025974</v>
      </c>
      <c r="I85" s="138">
        <f t="shared" si="11"/>
        <v>3.3333333333333335</v>
      </c>
    </row>
    <row r="86" spans="1:9" x14ac:dyDescent="0.25">
      <c r="A86" s="19" t="s">
        <v>40</v>
      </c>
      <c r="B86" s="301">
        <v>6</v>
      </c>
      <c r="C86" s="301">
        <v>6</v>
      </c>
      <c r="D86" s="301">
        <v>6</v>
      </c>
      <c r="E86" s="301">
        <v>6</v>
      </c>
      <c r="F86" s="138">
        <f t="shared" si="11"/>
        <v>10</v>
      </c>
      <c r="G86" s="138">
        <f t="shared" si="11"/>
        <v>11.320754716981133</v>
      </c>
      <c r="H86" s="138">
        <f t="shared" si="11"/>
        <v>11.538461538461538</v>
      </c>
      <c r="I86" s="138">
        <f t="shared" si="11"/>
        <v>12.5</v>
      </c>
    </row>
    <row r="87" spans="1:9" x14ac:dyDescent="0.25">
      <c r="A87" s="19" t="s">
        <v>41</v>
      </c>
      <c r="B87" s="2"/>
      <c r="C87" s="2"/>
      <c r="D87" s="2"/>
      <c r="E87" s="2"/>
      <c r="F87" s="138">
        <f t="shared" si="11"/>
        <v>0</v>
      </c>
      <c r="G87" s="138">
        <f t="shared" si="11"/>
        <v>0</v>
      </c>
      <c r="H87" s="138">
        <f t="shared" si="11"/>
        <v>0</v>
      </c>
      <c r="I87" s="138">
        <f t="shared" si="11"/>
        <v>0</v>
      </c>
    </row>
    <row r="88" spans="1:9" x14ac:dyDescent="0.25">
      <c r="A88" s="19" t="s">
        <v>42</v>
      </c>
      <c r="B88" s="2"/>
      <c r="C88" s="2"/>
      <c r="D88" s="2"/>
      <c r="E88" s="2"/>
      <c r="F88" s="138">
        <f t="shared" si="11"/>
        <v>0</v>
      </c>
      <c r="G88" s="138">
        <f t="shared" si="11"/>
        <v>0</v>
      </c>
      <c r="H88" s="138">
        <f t="shared" si="11"/>
        <v>0</v>
      </c>
      <c r="I88" s="138">
        <f t="shared" si="11"/>
        <v>0</v>
      </c>
    </row>
    <row r="89" spans="1:9" x14ac:dyDescent="0.25">
      <c r="A89" s="19" t="s">
        <v>43</v>
      </c>
      <c r="B89" s="2"/>
      <c r="C89" s="2"/>
      <c r="D89" s="2"/>
      <c r="E89" s="2"/>
      <c r="F89" s="138">
        <f t="shared" si="11"/>
        <v>0</v>
      </c>
      <c r="G89" s="138">
        <f t="shared" si="11"/>
        <v>0</v>
      </c>
      <c r="H89" s="138">
        <f t="shared" si="11"/>
        <v>0</v>
      </c>
      <c r="I89" s="138">
        <f t="shared" si="11"/>
        <v>0</v>
      </c>
    </row>
    <row r="90" spans="1:9" x14ac:dyDescent="0.25">
      <c r="A90" s="19" t="s">
        <v>44</v>
      </c>
      <c r="B90" s="2"/>
      <c r="C90" s="2"/>
      <c r="D90" s="2"/>
      <c r="E90" s="2"/>
      <c r="F90" s="138">
        <f t="shared" si="11"/>
        <v>0</v>
      </c>
      <c r="G90" s="138">
        <f t="shared" si="11"/>
        <v>0</v>
      </c>
      <c r="H90" s="138">
        <f t="shared" si="11"/>
        <v>0</v>
      </c>
      <c r="I90" s="138">
        <f t="shared" si="11"/>
        <v>0</v>
      </c>
    </row>
    <row r="91" spans="1:9" x14ac:dyDescent="0.25">
      <c r="A91" s="19" t="s">
        <v>45</v>
      </c>
      <c r="B91" s="301">
        <v>2.5</v>
      </c>
      <c r="C91" s="301">
        <v>1.5</v>
      </c>
      <c r="D91" s="301">
        <v>1.5</v>
      </c>
      <c r="E91" s="301">
        <v>0.5</v>
      </c>
      <c r="F91" s="138">
        <f t="shared" si="11"/>
        <v>5</v>
      </c>
      <c r="G91" s="138">
        <f t="shared" si="11"/>
        <v>3.79746835443038</v>
      </c>
      <c r="H91" s="138">
        <f t="shared" si="11"/>
        <v>3.79746835443038</v>
      </c>
      <c r="I91" s="138">
        <f t="shared" si="11"/>
        <v>2.4390243902439024</v>
      </c>
    </row>
    <row r="92" spans="1:9" ht="31.5" x14ac:dyDescent="0.25">
      <c r="A92" s="44" t="s">
        <v>46</v>
      </c>
      <c r="B92" s="301">
        <v>4</v>
      </c>
      <c r="C92" s="301">
        <v>2.5</v>
      </c>
      <c r="D92" s="301">
        <v>2.5</v>
      </c>
      <c r="E92" s="301">
        <v>2.5</v>
      </c>
      <c r="F92" s="138">
        <f t="shared" si="11"/>
        <v>5.4054054054054053</v>
      </c>
      <c r="G92" s="138">
        <f t="shared" si="11"/>
        <v>5.2631578947368416</v>
      </c>
      <c r="H92" s="138">
        <f t="shared" si="11"/>
        <v>5.4347826086956523</v>
      </c>
      <c r="I92" s="138">
        <f t="shared" si="11"/>
        <v>9.8039215686274517</v>
      </c>
    </row>
    <row r="93" spans="1:9" x14ac:dyDescent="0.25">
      <c r="A93" s="134" t="s">
        <v>56</v>
      </c>
      <c r="B93" s="52">
        <f>+SUM(B66:B92)</f>
        <v>1039</v>
      </c>
      <c r="C93" s="52">
        <f>+SUM(C66:C92)</f>
        <v>849</v>
      </c>
      <c r="D93" s="52">
        <f>+SUM(D66:D92)</f>
        <v>481</v>
      </c>
      <c r="E93" s="52">
        <f>+SUM(E66:E92)</f>
        <v>473</v>
      </c>
      <c r="F93" s="138">
        <f>+IFERROR(B93/(C31+C62),0)*100</f>
        <v>23.306415432929565</v>
      </c>
      <c r="G93" s="138">
        <f>+IFERROR(C93/(D31+D62),0)*100</f>
        <v>21.548223350253807</v>
      </c>
      <c r="H93" s="138">
        <f t="shared" si="11"/>
        <v>18.774395003903198</v>
      </c>
      <c r="I93" s="138">
        <f t="shared" si="11"/>
        <v>26.380368098159508</v>
      </c>
    </row>
    <row r="94" spans="1:9" x14ac:dyDescent="0.25">
      <c r="A94" s="23"/>
      <c r="B94" s="7"/>
      <c r="C94" s="7"/>
      <c r="D94" s="7"/>
      <c r="I94" s="7"/>
    </row>
  </sheetData>
  <mergeCells count="3">
    <mergeCell ref="A2:J2"/>
    <mergeCell ref="A33:J33"/>
    <mergeCell ref="A1:J1"/>
  </mergeCells>
  <phoneticPr fontId="2" type="noConversion"/>
  <pageMargins left="0.75" right="0.75" top="0.17" bottom="0.17" header="0.17" footer="0.17"/>
  <pageSetup paperSize="9" scale="96" orientation="landscape" r:id="rId1"/>
  <headerFooter alignWithMargins="0"/>
  <rowBreaks count="1" manualBreakCount="1">
    <brk id="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view="pageBreakPreview" zoomScaleNormal="100" zoomScaleSheetLayoutView="100" workbookViewId="0">
      <selection activeCell="N12" sqref="N12"/>
    </sheetView>
  </sheetViews>
  <sheetFormatPr defaultRowHeight="15.75" x14ac:dyDescent="0.25"/>
  <cols>
    <col min="1" max="1" width="24.125" customWidth="1"/>
    <col min="2" max="10" width="10.625" customWidth="1"/>
  </cols>
  <sheetData>
    <row r="1" spans="1:10" ht="20.25" x14ac:dyDescent="0.3">
      <c r="A1" s="510" t="s">
        <v>249</v>
      </c>
      <c r="B1" s="510"/>
      <c r="C1" s="510"/>
      <c r="D1" s="510"/>
      <c r="E1" s="510"/>
      <c r="F1" s="510"/>
      <c r="G1" s="510"/>
      <c r="H1" s="510"/>
      <c r="I1" s="510"/>
      <c r="J1" s="510"/>
    </row>
    <row r="2" spans="1:10" ht="16.5" thickBot="1" x14ac:dyDescent="0.3">
      <c r="A2" s="521" t="s">
        <v>54</v>
      </c>
      <c r="B2" s="521"/>
      <c r="C2" s="521"/>
      <c r="D2" s="521"/>
      <c r="E2" s="521"/>
      <c r="F2" s="521"/>
      <c r="G2" s="521"/>
      <c r="H2" s="521"/>
      <c r="I2" s="521"/>
      <c r="J2" s="521"/>
    </row>
    <row r="3" spans="1:10" ht="32.25" thickBot="1" x14ac:dyDescent="0.3">
      <c r="A3" s="80" t="s">
        <v>68</v>
      </c>
      <c r="B3" s="81" t="s">
        <v>59</v>
      </c>
      <c r="C3" s="81" t="s">
        <v>60</v>
      </c>
      <c r="D3" s="82" t="s">
        <v>61</v>
      </c>
      <c r="E3" s="82" t="s">
        <v>62</v>
      </c>
      <c r="F3" s="82" t="s">
        <v>63</v>
      </c>
      <c r="G3" s="83" t="s">
        <v>64</v>
      </c>
      <c r="H3" s="83" t="s">
        <v>65</v>
      </c>
      <c r="I3" s="83" t="s">
        <v>66</v>
      </c>
      <c r="J3" s="84" t="s">
        <v>67</v>
      </c>
    </row>
    <row r="4" spans="1:10" ht="31.5" x14ac:dyDescent="0.25">
      <c r="A4" s="78" t="s">
        <v>20</v>
      </c>
      <c r="B4" s="304">
        <v>255</v>
      </c>
      <c r="C4" s="305">
        <v>112</v>
      </c>
      <c r="D4" s="305">
        <v>112</v>
      </c>
      <c r="E4" s="305">
        <v>94</v>
      </c>
      <c r="F4" s="305">
        <v>92</v>
      </c>
      <c r="G4" s="135">
        <f>IFERROR(C4/B4,0)</f>
        <v>0.4392156862745098</v>
      </c>
      <c r="H4" s="135">
        <f>IFERROR(E4/D4,0)</f>
        <v>0.8392857142857143</v>
      </c>
      <c r="I4" s="135">
        <f>IFERROR(F4/E4,0)</f>
        <v>0.97872340425531912</v>
      </c>
      <c r="J4" s="135">
        <f>IFERROR(F4/B4,0)</f>
        <v>0.36078431372549019</v>
      </c>
    </row>
    <row r="5" spans="1:10" x14ac:dyDescent="0.25">
      <c r="A5" s="19" t="s">
        <v>21</v>
      </c>
      <c r="B5" s="304">
        <v>70</v>
      </c>
      <c r="C5" s="305">
        <v>53</v>
      </c>
      <c r="D5" s="305">
        <v>52</v>
      </c>
      <c r="E5" s="305">
        <v>47</v>
      </c>
      <c r="F5" s="305">
        <v>44</v>
      </c>
      <c r="G5" s="136">
        <f t="shared" ref="G5:G27" si="0">IFERROR(C5/B5,0)</f>
        <v>0.75714285714285712</v>
      </c>
      <c r="H5" s="136">
        <f t="shared" ref="H5:I27" si="1">IFERROR(E5/D5,0)</f>
        <v>0.90384615384615385</v>
      </c>
      <c r="I5" s="136">
        <f t="shared" si="1"/>
        <v>0.93617021276595747</v>
      </c>
      <c r="J5" s="136">
        <f t="shared" ref="J5:J27" si="2">IFERROR(F5/B5,0)</f>
        <v>0.62857142857142856</v>
      </c>
    </row>
    <row r="6" spans="1:10" x14ac:dyDescent="0.25">
      <c r="A6" s="19" t="s">
        <v>22</v>
      </c>
      <c r="B6" s="2"/>
      <c r="C6" s="2"/>
      <c r="D6" s="2"/>
      <c r="E6" s="2"/>
      <c r="F6" s="2"/>
      <c r="G6" s="136">
        <f t="shared" si="0"/>
        <v>0</v>
      </c>
      <c r="H6" s="136">
        <f t="shared" si="1"/>
        <v>0</v>
      </c>
      <c r="I6" s="136">
        <f t="shared" si="1"/>
        <v>0</v>
      </c>
      <c r="J6" s="136">
        <f t="shared" si="2"/>
        <v>0</v>
      </c>
    </row>
    <row r="7" spans="1:10" ht="31.5" x14ac:dyDescent="0.25">
      <c r="A7" s="19" t="s">
        <v>23</v>
      </c>
      <c r="B7" s="304">
        <v>370</v>
      </c>
      <c r="C7" s="305">
        <v>205</v>
      </c>
      <c r="D7" s="305">
        <v>205</v>
      </c>
      <c r="E7" s="305">
        <v>184</v>
      </c>
      <c r="F7" s="305">
        <v>162</v>
      </c>
      <c r="G7" s="136">
        <f t="shared" si="0"/>
        <v>0.55405405405405406</v>
      </c>
      <c r="H7" s="136">
        <f t="shared" si="1"/>
        <v>0.89756097560975612</v>
      </c>
      <c r="I7" s="136">
        <f t="shared" si="1"/>
        <v>0.88043478260869568</v>
      </c>
      <c r="J7" s="136">
        <f t="shared" si="2"/>
        <v>0.43783783783783786</v>
      </c>
    </row>
    <row r="8" spans="1:10" x14ac:dyDescent="0.25">
      <c r="A8" s="19" t="s">
        <v>24</v>
      </c>
      <c r="B8" s="304">
        <v>30</v>
      </c>
      <c r="C8" s="305">
        <v>31</v>
      </c>
      <c r="D8" s="305">
        <v>31</v>
      </c>
      <c r="E8" s="305">
        <v>31</v>
      </c>
      <c r="F8" s="305">
        <v>27</v>
      </c>
      <c r="G8" s="136">
        <f t="shared" si="0"/>
        <v>1.0333333333333334</v>
      </c>
      <c r="H8" s="136">
        <f t="shared" si="1"/>
        <v>1</v>
      </c>
      <c r="I8" s="136">
        <f t="shared" si="1"/>
        <v>0.87096774193548387</v>
      </c>
      <c r="J8" s="136">
        <f t="shared" si="2"/>
        <v>0.9</v>
      </c>
    </row>
    <row r="9" spans="1:10" x14ac:dyDescent="0.25">
      <c r="A9" s="19" t="s">
        <v>25</v>
      </c>
      <c r="B9" s="2"/>
      <c r="C9" s="2"/>
      <c r="D9" s="2"/>
      <c r="E9" s="2"/>
      <c r="F9" s="2"/>
      <c r="G9" s="136">
        <f t="shared" si="0"/>
        <v>0</v>
      </c>
      <c r="H9" s="136">
        <f t="shared" si="1"/>
        <v>0</v>
      </c>
      <c r="I9" s="136">
        <f t="shared" si="1"/>
        <v>0</v>
      </c>
      <c r="J9" s="136">
        <f t="shared" si="2"/>
        <v>0</v>
      </c>
    </row>
    <row r="10" spans="1:10" x14ac:dyDescent="0.25">
      <c r="A10" s="19" t="s">
        <v>26</v>
      </c>
      <c r="B10" s="304">
        <v>200</v>
      </c>
      <c r="C10" s="305">
        <v>127</v>
      </c>
      <c r="D10" s="305">
        <v>127</v>
      </c>
      <c r="E10" s="305">
        <v>123</v>
      </c>
      <c r="F10" s="305">
        <v>118</v>
      </c>
      <c r="G10" s="136">
        <f t="shared" si="0"/>
        <v>0.63500000000000001</v>
      </c>
      <c r="H10" s="136">
        <f t="shared" si="1"/>
        <v>0.96850393700787396</v>
      </c>
      <c r="I10" s="136">
        <f t="shared" si="1"/>
        <v>0.95934959349593496</v>
      </c>
      <c r="J10" s="136">
        <f t="shared" si="2"/>
        <v>0.59</v>
      </c>
    </row>
    <row r="11" spans="1:10" x14ac:dyDescent="0.25">
      <c r="A11" s="19" t="s">
        <v>27</v>
      </c>
      <c r="B11" s="304">
        <v>180</v>
      </c>
      <c r="C11" s="305">
        <v>70</v>
      </c>
      <c r="D11" s="305">
        <v>68</v>
      </c>
      <c r="E11" s="305">
        <v>61</v>
      </c>
      <c r="F11" s="305">
        <v>57</v>
      </c>
      <c r="G11" s="136">
        <f t="shared" si="0"/>
        <v>0.3888888888888889</v>
      </c>
      <c r="H11" s="136">
        <f t="shared" si="1"/>
        <v>0.8970588235294118</v>
      </c>
      <c r="I11" s="136">
        <f t="shared" si="1"/>
        <v>0.93442622950819676</v>
      </c>
      <c r="J11" s="136">
        <f t="shared" si="2"/>
        <v>0.31666666666666665</v>
      </c>
    </row>
    <row r="12" spans="1:10" x14ac:dyDescent="0.25">
      <c r="A12" s="19" t="s">
        <v>28</v>
      </c>
      <c r="B12" s="304">
        <v>60</v>
      </c>
      <c r="C12" s="305">
        <v>32</v>
      </c>
      <c r="D12" s="305">
        <v>29</v>
      </c>
      <c r="E12" s="305">
        <v>28</v>
      </c>
      <c r="F12" s="305">
        <v>25</v>
      </c>
      <c r="G12" s="136">
        <f t="shared" si="0"/>
        <v>0.53333333333333333</v>
      </c>
      <c r="H12" s="136">
        <f t="shared" si="1"/>
        <v>0.96551724137931039</v>
      </c>
      <c r="I12" s="136">
        <f t="shared" si="1"/>
        <v>0.8928571428571429</v>
      </c>
      <c r="J12" s="136">
        <f t="shared" si="2"/>
        <v>0.41666666666666669</v>
      </c>
    </row>
    <row r="13" spans="1:10" ht="31.5" x14ac:dyDescent="0.25">
      <c r="A13" s="19" t="s">
        <v>29</v>
      </c>
      <c r="B13" s="304">
        <v>30</v>
      </c>
      <c r="C13" s="305">
        <v>8</v>
      </c>
      <c r="D13" s="305">
        <v>8</v>
      </c>
      <c r="E13" s="305">
        <v>7</v>
      </c>
      <c r="F13" s="305">
        <v>6</v>
      </c>
      <c r="G13" s="136">
        <f t="shared" si="0"/>
        <v>0.26666666666666666</v>
      </c>
      <c r="H13" s="136">
        <f t="shared" si="1"/>
        <v>0.875</v>
      </c>
      <c r="I13" s="136">
        <f t="shared" si="1"/>
        <v>0.8571428571428571</v>
      </c>
      <c r="J13" s="136">
        <f t="shared" si="2"/>
        <v>0.2</v>
      </c>
    </row>
    <row r="14" spans="1:10" x14ac:dyDescent="0.25">
      <c r="A14" s="19" t="s">
        <v>30</v>
      </c>
      <c r="B14" s="2"/>
      <c r="C14" s="2"/>
      <c r="D14" s="2"/>
      <c r="E14" s="2"/>
      <c r="F14" s="2"/>
      <c r="G14" s="136">
        <f t="shared" si="0"/>
        <v>0</v>
      </c>
      <c r="H14" s="136">
        <f t="shared" si="1"/>
        <v>0</v>
      </c>
      <c r="I14" s="136">
        <f t="shared" si="1"/>
        <v>0</v>
      </c>
      <c r="J14" s="136">
        <f t="shared" si="2"/>
        <v>0</v>
      </c>
    </row>
    <row r="15" spans="1:10" ht="47.25" x14ac:dyDescent="0.25">
      <c r="A15" s="19" t="s">
        <v>31</v>
      </c>
      <c r="B15" s="2"/>
      <c r="C15" s="2"/>
      <c r="D15" s="2"/>
      <c r="E15" s="2"/>
      <c r="F15" s="2"/>
      <c r="G15" s="136">
        <f t="shared" si="0"/>
        <v>0</v>
      </c>
      <c r="H15" s="136">
        <f t="shared" si="1"/>
        <v>0</v>
      </c>
      <c r="I15" s="136">
        <f t="shared" si="1"/>
        <v>0</v>
      </c>
      <c r="J15" s="136">
        <f t="shared" si="2"/>
        <v>0</v>
      </c>
    </row>
    <row r="16" spans="1:10" x14ac:dyDescent="0.25">
      <c r="A16" s="19" t="s">
        <v>32</v>
      </c>
      <c r="B16" s="2"/>
      <c r="C16" s="2"/>
      <c r="D16" s="2"/>
      <c r="E16" s="2"/>
      <c r="F16" s="2"/>
      <c r="G16" s="136">
        <f t="shared" si="0"/>
        <v>0</v>
      </c>
      <c r="H16" s="136">
        <f t="shared" si="1"/>
        <v>0</v>
      </c>
      <c r="I16" s="136">
        <f t="shared" si="1"/>
        <v>0</v>
      </c>
      <c r="J16" s="136">
        <f t="shared" si="2"/>
        <v>0</v>
      </c>
    </row>
    <row r="17" spans="1:11" x14ac:dyDescent="0.25">
      <c r="A17" s="19" t="s">
        <v>33</v>
      </c>
      <c r="B17" s="2"/>
      <c r="C17" s="2"/>
      <c r="D17" s="2"/>
      <c r="E17" s="2"/>
      <c r="F17" s="2"/>
      <c r="G17" s="136">
        <f t="shared" si="0"/>
        <v>0</v>
      </c>
      <c r="H17" s="136">
        <f t="shared" si="1"/>
        <v>0</v>
      </c>
      <c r="I17" s="136">
        <f t="shared" si="1"/>
        <v>0</v>
      </c>
      <c r="J17" s="136">
        <f t="shared" si="2"/>
        <v>0</v>
      </c>
    </row>
    <row r="18" spans="1:11" x14ac:dyDescent="0.25">
      <c r="A18" s="19" t="s">
        <v>34</v>
      </c>
      <c r="B18" s="2"/>
      <c r="C18" s="2"/>
      <c r="D18" s="2"/>
      <c r="E18" s="2"/>
      <c r="F18" s="2"/>
      <c r="G18" s="136">
        <f t="shared" si="0"/>
        <v>0</v>
      </c>
      <c r="H18" s="136">
        <f t="shared" si="1"/>
        <v>0</v>
      </c>
      <c r="I18" s="136">
        <f t="shared" si="1"/>
        <v>0</v>
      </c>
      <c r="J18" s="136">
        <f t="shared" si="2"/>
        <v>0</v>
      </c>
    </row>
    <row r="19" spans="1:11" x14ac:dyDescent="0.25">
      <c r="A19" s="19" t="s">
        <v>35</v>
      </c>
      <c r="B19" s="2"/>
      <c r="C19" s="2"/>
      <c r="D19" s="2"/>
      <c r="E19" s="2"/>
      <c r="F19" s="2"/>
      <c r="G19" s="136">
        <f t="shared" si="0"/>
        <v>0</v>
      </c>
      <c r="H19" s="136">
        <f t="shared" si="1"/>
        <v>0</v>
      </c>
      <c r="I19" s="136">
        <f t="shared" si="1"/>
        <v>0</v>
      </c>
      <c r="J19" s="136">
        <f t="shared" si="2"/>
        <v>0</v>
      </c>
    </row>
    <row r="20" spans="1:11" x14ac:dyDescent="0.25">
      <c r="A20" s="19" t="s">
        <v>36</v>
      </c>
      <c r="B20" s="2"/>
      <c r="C20" s="2"/>
      <c r="D20" s="2"/>
      <c r="E20" s="2"/>
      <c r="F20" s="2"/>
      <c r="G20" s="136">
        <f t="shared" si="0"/>
        <v>0</v>
      </c>
      <c r="H20" s="136">
        <f t="shared" si="1"/>
        <v>0</v>
      </c>
      <c r="I20" s="136">
        <f t="shared" si="1"/>
        <v>0</v>
      </c>
      <c r="J20" s="136">
        <f t="shared" si="2"/>
        <v>0</v>
      </c>
    </row>
    <row r="21" spans="1:11" x14ac:dyDescent="0.25">
      <c r="A21" s="19" t="s">
        <v>37</v>
      </c>
      <c r="B21" s="2"/>
      <c r="C21" s="2"/>
      <c r="D21" s="2"/>
      <c r="E21" s="2"/>
      <c r="F21" s="2"/>
      <c r="G21" s="136">
        <f t="shared" si="0"/>
        <v>0</v>
      </c>
      <c r="H21" s="136">
        <f t="shared" si="1"/>
        <v>0</v>
      </c>
      <c r="I21" s="136">
        <f t="shared" si="1"/>
        <v>0</v>
      </c>
      <c r="J21" s="136">
        <f t="shared" si="2"/>
        <v>0</v>
      </c>
    </row>
    <row r="22" spans="1:11" x14ac:dyDescent="0.25">
      <c r="A22" s="19" t="s">
        <v>38</v>
      </c>
      <c r="B22" s="2"/>
      <c r="C22" s="2"/>
      <c r="D22" s="2"/>
      <c r="E22" s="2"/>
      <c r="F22" s="2"/>
      <c r="G22" s="136">
        <f t="shared" si="0"/>
        <v>0</v>
      </c>
      <c r="H22" s="136">
        <f t="shared" si="1"/>
        <v>0</v>
      </c>
      <c r="I22" s="136">
        <f t="shared" si="1"/>
        <v>0</v>
      </c>
      <c r="J22" s="136">
        <f t="shared" si="2"/>
        <v>0</v>
      </c>
      <c r="K22" s="7"/>
    </row>
    <row r="23" spans="1:11" x14ac:dyDescent="0.25">
      <c r="A23" s="19" t="s">
        <v>39</v>
      </c>
      <c r="B23" s="304">
        <v>15</v>
      </c>
      <c r="C23" s="305">
        <v>16</v>
      </c>
      <c r="D23" s="305">
        <v>15</v>
      </c>
      <c r="E23" s="305">
        <v>15</v>
      </c>
      <c r="F23" s="305">
        <v>12</v>
      </c>
      <c r="G23" s="136">
        <f t="shared" si="0"/>
        <v>1.0666666666666667</v>
      </c>
      <c r="H23" s="136">
        <f t="shared" si="1"/>
        <v>1</v>
      </c>
      <c r="I23" s="136">
        <f t="shared" si="1"/>
        <v>0.8</v>
      </c>
      <c r="J23" s="136">
        <f t="shared" si="2"/>
        <v>0.8</v>
      </c>
      <c r="K23" s="7"/>
    </row>
    <row r="24" spans="1:11" x14ac:dyDescent="0.25">
      <c r="A24" s="19" t="s">
        <v>40</v>
      </c>
      <c r="B24" s="2"/>
      <c r="C24" s="2"/>
      <c r="D24" s="2"/>
      <c r="E24" s="2"/>
      <c r="F24" s="2"/>
      <c r="G24" s="136">
        <f t="shared" si="0"/>
        <v>0</v>
      </c>
      <c r="H24" s="136">
        <f t="shared" si="1"/>
        <v>0</v>
      </c>
      <c r="I24" s="136">
        <f t="shared" si="1"/>
        <v>0</v>
      </c>
      <c r="J24" s="136">
        <f t="shared" si="2"/>
        <v>0</v>
      </c>
      <c r="K24" s="7"/>
    </row>
    <row r="25" spans="1:11" x14ac:dyDescent="0.25">
      <c r="A25" s="19" t="s">
        <v>41</v>
      </c>
      <c r="B25" s="2"/>
      <c r="C25" s="2"/>
      <c r="D25" s="2"/>
      <c r="E25" s="2"/>
      <c r="F25" s="2"/>
      <c r="G25" s="136">
        <f t="shared" si="0"/>
        <v>0</v>
      </c>
      <c r="H25" s="136">
        <f t="shared" si="1"/>
        <v>0</v>
      </c>
      <c r="I25" s="136">
        <f t="shared" si="1"/>
        <v>0</v>
      </c>
      <c r="J25" s="136">
        <f t="shared" si="2"/>
        <v>0</v>
      </c>
      <c r="K25" s="7"/>
    </row>
    <row r="26" spans="1:11" x14ac:dyDescent="0.25">
      <c r="A26" s="19" t="s">
        <v>42</v>
      </c>
      <c r="B26" s="2"/>
      <c r="C26" s="2"/>
      <c r="D26" s="2"/>
      <c r="E26" s="2"/>
      <c r="F26" s="2"/>
      <c r="G26" s="136">
        <f t="shared" si="0"/>
        <v>0</v>
      </c>
      <c r="H26" s="136">
        <f t="shared" si="1"/>
        <v>0</v>
      </c>
      <c r="I26" s="136">
        <f t="shared" si="1"/>
        <v>0</v>
      </c>
      <c r="J26" s="136">
        <f t="shared" si="2"/>
        <v>0</v>
      </c>
      <c r="K26" s="7"/>
    </row>
    <row r="27" spans="1:11" x14ac:dyDescent="0.25">
      <c r="A27" s="19" t="s">
        <v>43</v>
      </c>
      <c r="B27" s="2"/>
      <c r="C27" s="2"/>
      <c r="D27" s="2"/>
      <c r="E27" s="2"/>
      <c r="F27" s="2"/>
      <c r="G27" s="136">
        <f t="shared" si="0"/>
        <v>0</v>
      </c>
      <c r="H27" s="136">
        <f t="shared" si="1"/>
        <v>0</v>
      </c>
      <c r="I27" s="136">
        <f t="shared" si="1"/>
        <v>0</v>
      </c>
      <c r="J27" s="136">
        <f t="shared" si="2"/>
        <v>0</v>
      </c>
      <c r="K27" s="7"/>
    </row>
    <row r="28" spans="1:11" x14ac:dyDescent="0.25">
      <c r="A28" s="19" t="s">
        <v>44</v>
      </c>
      <c r="B28" s="2"/>
      <c r="C28" s="2"/>
      <c r="D28" s="2"/>
      <c r="E28" s="2"/>
      <c r="F28" s="2"/>
      <c r="G28" s="136">
        <f>IFERROR(C28/B28,0)</f>
        <v>0</v>
      </c>
      <c r="H28" s="136">
        <f t="shared" ref="H28:I31" si="3">IFERROR(E28/D28,0)</f>
        <v>0</v>
      </c>
      <c r="I28" s="136">
        <f t="shared" si="3"/>
        <v>0</v>
      </c>
      <c r="J28" s="136">
        <f>IFERROR(F28/B28,0)</f>
        <v>0</v>
      </c>
      <c r="K28" s="7"/>
    </row>
    <row r="29" spans="1:11" x14ac:dyDescent="0.25">
      <c r="A29" s="19" t="s">
        <v>45</v>
      </c>
      <c r="B29" s="304">
        <v>60</v>
      </c>
      <c r="C29" s="305">
        <v>7</v>
      </c>
      <c r="D29" s="305">
        <v>7</v>
      </c>
      <c r="E29" s="305">
        <v>7</v>
      </c>
      <c r="F29" s="305">
        <v>6</v>
      </c>
      <c r="G29" s="136">
        <f>IFERROR(C29/B29,0)</f>
        <v>0.11666666666666667</v>
      </c>
      <c r="H29" s="136">
        <f t="shared" si="3"/>
        <v>1</v>
      </c>
      <c r="I29" s="136">
        <f t="shared" si="3"/>
        <v>0.8571428571428571</v>
      </c>
      <c r="J29" s="136">
        <f>IFERROR(F29/B29,0)</f>
        <v>0.1</v>
      </c>
      <c r="K29" s="7"/>
    </row>
    <row r="30" spans="1:11" ht="31.5" x14ac:dyDescent="0.25">
      <c r="A30" s="44" t="s">
        <v>46</v>
      </c>
      <c r="B30" s="304">
        <v>60</v>
      </c>
      <c r="C30" s="305">
        <v>17</v>
      </c>
      <c r="D30" s="305">
        <v>16</v>
      </c>
      <c r="E30" s="305">
        <v>16</v>
      </c>
      <c r="F30" s="305">
        <v>14</v>
      </c>
      <c r="G30" s="136">
        <f>IFERROR(C30/B30,0)</f>
        <v>0.28333333333333333</v>
      </c>
      <c r="H30" s="136">
        <f t="shared" si="3"/>
        <v>1</v>
      </c>
      <c r="I30" s="136">
        <f t="shared" si="3"/>
        <v>0.875</v>
      </c>
      <c r="J30" s="136">
        <f>IFERROR(F30/B30,0)</f>
        <v>0.23333333333333334</v>
      </c>
    </row>
    <row r="31" spans="1:11" x14ac:dyDescent="0.25">
      <c r="A31" s="134" t="s">
        <v>56</v>
      </c>
      <c r="B31" s="53">
        <f>SUM(B4:B30)</f>
        <v>1330</v>
      </c>
      <c r="C31" s="53">
        <f>SUM(C4:C30)</f>
        <v>678</v>
      </c>
      <c r="D31" s="53">
        <f>SUM(D4:D30)</f>
        <v>670</v>
      </c>
      <c r="E31" s="53">
        <f>SUM(E4:E30)</f>
        <v>613</v>
      </c>
      <c r="F31" s="53">
        <f>SUM(F4:F30)</f>
        <v>563</v>
      </c>
      <c r="G31" s="136">
        <f>IFERROR(C31/B31,0)</f>
        <v>0.50977443609022555</v>
      </c>
      <c r="H31" s="136">
        <f t="shared" si="3"/>
        <v>0.91492537313432831</v>
      </c>
      <c r="I31" s="136">
        <f t="shared" si="3"/>
        <v>0.91843393148450247</v>
      </c>
      <c r="J31" s="136">
        <f>IFERROR(F31/B31,0)</f>
        <v>0.42330827067669174</v>
      </c>
    </row>
    <row r="32" spans="1:11" x14ac:dyDescent="0.25">
      <c r="A32" s="45"/>
      <c r="B32" s="7"/>
      <c r="C32" s="7"/>
      <c r="D32" s="7"/>
      <c r="E32" s="7"/>
      <c r="F32" s="7"/>
      <c r="G32" s="7"/>
      <c r="H32" s="7"/>
      <c r="J32" s="7"/>
    </row>
    <row r="33" spans="1:10" ht="16.5" thickBot="1" x14ac:dyDescent="0.3">
      <c r="A33" s="521" t="s">
        <v>55</v>
      </c>
      <c r="B33" s="522"/>
      <c r="C33" s="522"/>
      <c r="D33" s="522"/>
      <c r="E33" s="522"/>
      <c r="F33" s="522"/>
      <c r="G33" s="522"/>
      <c r="H33" s="522"/>
      <c r="I33" s="522"/>
      <c r="J33" s="522"/>
    </row>
    <row r="34" spans="1:10" ht="32.25" thickBot="1" x14ac:dyDescent="0.3">
      <c r="A34" s="80" t="s">
        <v>68</v>
      </c>
      <c r="B34" s="81" t="s">
        <v>59</v>
      </c>
      <c r="C34" s="81" t="s">
        <v>60</v>
      </c>
      <c r="D34" s="82" t="s">
        <v>61</v>
      </c>
      <c r="E34" s="82" t="s">
        <v>62</v>
      </c>
      <c r="F34" s="82" t="s">
        <v>63</v>
      </c>
      <c r="G34" s="97" t="s">
        <v>64</v>
      </c>
      <c r="H34" s="97" t="s">
        <v>65</v>
      </c>
      <c r="I34" s="97" t="s">
        <v>66</v>
      </c>
      <c r="J34" s="98" t="s">
        <v>67</v>
      </c>
    </row>
    <row r="35" spans="1:10" ht="31.5" x14ac:dyDescent="0.25">
      <c r="A35" s="78" t="s">
        <v>20</v>
      </c>
      <c r="B35" s="304">
        <v>20</v>
      </c>
      <c r="C35" s="305">
        <v>1</v>
      </c>
      <c r="D35" s="305">
        <v>1</v>
      </c>
      <c r="E35" s="305">
        <v>0</v>
      </c>
      <c r="F35" s="305">
        <v>0</v>
      </c>
      <c r="G35" s="135">
        <f>IFERROR(C35/B35,0)</f>
        <v>0.05</v>
      </c>
      <c r="H35" s="135">
        <f>IFERROR(E35/D35,0)</f>
        <v>0</v>
      </c>
      <c r="I35" s="135">
        <f>IFERROR(F35/E35,0)</f>
        <v>0</v>
      </c>
      <c r="J35" s="135">
        <f>IFERROR(F35/B35,0)</f>
        <v>0</v>
      </c>
    </row>
    <row r="36" spans="1:10" x14ac:dyDescent="0.25">
      <c r="A36" s="19" t="s">
        <v>21</v>
      </c>
      <c r="B36" s="2"/>
      <c r="C36" s="2"/>
      <c r="D36" s="2"/>
      <c r="E36" s="2"/>
      <c r="F36" s="2"/>
      <c r="G36" s="136">
        <f t="shared" ref="G36:G60" si="4">IFERROR(C36/B36,0)</f>
        <v>0</v>
      </c>
      <c r="H36" s="136">
        <f t="shared" ref="H36:I51" si="5">IFERROR(E36/D36,0)</f>
        <v>0</v>
      </c>
      <c r="I36" s="136">
        <f t="shared" si="5"/>
        <v>0</v>
      </c>
      <c r="J36" s="136">
        <f t="shared" ref="J36:J60" si="6">IFERROR(F36/B36,0)</f>
        <v>0</v>
      </c>
    </row>
    <row r="37" spans="1:10" x14ac:dyDescent="0.25">
      <c r="A37" s="19" t="s">
        <v>22</v>
      </c>
      <c r="B37" s="2"/>
      <c r="C37" s="2"/>
      <c r="D37" s="2"/>
      <c r="E37" s="2"/>
      <c r="F37" s="2"/>
      <c r="G37" s="136">
        <f t="shared" si="4"/>
        <v>0</v>
      </c>
      <c r="H37" s="136">
        <f t="shared" si="5"/>
        <v>0</v>
      </c>
      <c r="I37" s="136">
        <f t="shared" si="5"/>
        <v>0</v>
      </c>
      <c r="J37" s="136">
        <f t="shared" si="6"/>
        <v>0</v>
      </c>
    </row>
    <row r="38" spans="1:10" ht="31.5" x14ac:dyDescent="0.25">
      <c r="A38" s="19" t="s">
        <v>23</v>
      </c>
      <c r="B38" s="304">
        <v>120</v>
      </c>
      <c r="C38" s="305">
        <v>18</v>
      </c>
      <c r="D38" s="305">
        <v>18</v>
      </c>
      <c r="E38" s="305">
        <v>17</v>
      </c>
      <c r="F38" s="305">
        <v>12</v>
      </c>
      <c r="G38" s="136">
        <f t="shared" si="4"/>
        <v>0.15</v>
      </c>
      <c r="H38" s="136">
        <f t="shared" si="5"/>
        <v>0.94444444444444442</v>
      </c>
      <c r="I38" s="136">
        <f t="shared" si="5"/>
        <v>0.70588235294117652</v>
      </c>
      <c r="J38" s="136">
        <f t="shared" si="6"/>
        <v>0.1</v>
      </c>
    </row>
    <row r="39" spans="1:10" x14ac:dyDescent="0.25">
      <c r="A39" s="19" t="s">
        <v>24</v>
      </c>
      <c r="B39" s="304">
        <v>30</v>
      </c>
      <c r="C39" s="305">
        <v>3</v>
      </c>
      <c r="D39" s="305">
        <v>3</v>
      </c>
      <c r="E39" s="305">
        <v>2</v>
      </c>
      <c r="F39" s="305">
        <v>0</v>
      </c>
      <c r="G39" s="136">
        <f t="shared" si="4"/>
        <v>0.1</v>
      </c>
      <c r="H39" s="136">
        <f t="shared" si="5"/>
        <v>0.66666666666666663</v>
      </c>
      <c r="I39" s="136">
        <f t="shared" si="5"/>
        <v>0</v>
      </c>
      <c r="J39" s="136">
        <f t="shared" si="6"/>
        <v>0</v>
      </c>
    </row>
    <row r="40" spans="1:10" x14ac:dyDescent="0.25">
      <c r="A40" s="19" t="s">
        <v>25</v>
      </c>
      <c r="B40" s="2"/>
      <c r="C40" s="2"/>
      <c r="D40" s="2"/>
      <c r="E40" s="2"/>
      <c r="F40" s="2"/>
      <c r="G40" s="136">
        <f t="shared" si="4"/>
        <v>0</v>
      </c>
      <c r="H40" s="136">
        <f t="shared" si="5"/>
        <v>0</v>
      </c>
      <c r="I40" s="136">
        <f t="shared" si="5"/>
        <v>0</v>
      </c>
      <c r="J40" s="136">
        <f t="shared" si="6"/>
        <v>0</v>
      </c>
    </row>
    <row r="41" spans="1:10" x14ac:dyDescent="0.25">
      <c r="A41" s="19" t="s">
        <v>26</v>
      </c>
      <c r="B41" s="304">
        <v>50</v>
      </c>
      <c r="C41" s="305">
        <v>28</v>
      </c>
      <c r="D41" s="305">
        <v>28</v>
      </c>
      <c r="E41" s="305">
        <v>22</v>
      </c>
      <c r="F41" s="305">
        <v>18</v>
      </c>
      <c r="G41" s="136">
        <f t="shared" si="4"/>
        <v>0.56000000000000005</v>
      </c>
      <c r="H41" s="136">
        <f t="shared" si="5"/>
        <v>0.7857142857142857</v>
      </c>
      <c r="I41" s="136">
        <f t="shared" si="5"/>
        <v>0.81818181818181823</v>
      </c>
      <c r="J41" s="136">
        <f t="shared" si="6"/>
        <v>0.36</v>
      </c>
    </row>
    <row r="42" spans="1:10" x14ac:dyDescent="0.25">
      <c r="A42" s="19" t="s">
        <v>27</v>
      </c>
      <c r="B42" s="2"/>
      <c r="C42" s="2"/>
      <c r="D42" s="2"/>
      <c r="E42" s="2"/>
      <c r="F42" s="2"/>
      <c r="G42" s="136">
        <f t="shared" si="4"/>
        <v>0</v>
      </c>
      <c r="H42" s="136">
        <f t="shared" si="5"/>
        <v>0</v>
      </c>
      <c r="I42" s="136">
        <f t="shared" si="5"/>
        <v>0</v>
      </c>
      <c r="J42" s="136">
        <f t="shared" si="6"/>
        <v>0</v>
      </c>
    </row>
    <row r="43" spans="1:10" x14ac:dyDescent="0.25">
      <c r="A43" s="19" t="s">
        <v>28</v>
      </c>
      <c r="B43" s="55"/>
      <c r="C43" s="55"/>
      <c r="D43" s="55"/>
      <c r="E43" s="55"/>
      <c r="F43" s="55"/>
      <c r="G43" s="136">
        <f t="shared" si="4"/>
        <v>0</v>
      </c>
      <c r="H43" s="136">
        <f t="shared" si="5"/>
        <v>0</v>
      </c>
      <c r="I43" s="136">
        <f t="shared" si="5"/>
        <v>0</v>
      </c>
      <c r="J43" s="136">
        <f t="shared" si="6"/>
        <v>0</v>
      </c>
    </row>
    <row r="44" spans="1:10" ht="31.5" x14ac:dyDescent="0.25">
      <c r="A44" s="19" t="s">
        <v>29</v>
      </c>
      <c r="B44" s="44"/>
      <c r="C44" s="44"/>
      <c r="D44" s="55"/>
      <c r="E44" s="55"/>
      <c r="F44" s="55"/>
      <c r="G44" s="136">
        <f t="shared" si="4"/>
        <v>0</v>
      </c>
      <c r="H44" s="136">
        <f t="shared" si="5"/>
        <v>0</v>
      </c>
      <c r="I44" s="136">
        <f t="shared" si="5"/>
        <v>0</v>
      </c>
      <c r="J44" s="136">
        <f t="shared" si="6"/>
        <v>0</v>
      </c>
    </row>
    <row r="45" spans="1:10" x14ac:dyDescent="0.25">
      <c r="A45" s="19" t="s">
        <v>30</v>
      </c>
      <c r="B45" s="2"/>
      <c r="C45" s="2"/>
      <c r="D45" s="2"/>
      <c r="E45" s="2"/>
      <c r="F45" s="2"/>
      <c r="G45" s="136">
        <f t="shared" si="4"/>
        <v>0</v>
      </c>
      <c r="H45" s="136">
        <f t="shared" si="5"/>
        <v>0</v>
      </c>
      <c r="I45" s="136">
        <f t="shared" si="5"/>
        <v>0</v>
      </c>
      <c r="J45" s="136">
        <f t="shared" si="6"/>
        <v>0</v>
      </c>
    </row>
    <row r="46" spans="1:10" ht="47.25" x14ac:dyDescent="0.25">
      <c r="A46" s="19" t="s">
        <v>31</v>
      </c>
      <c r="B46" s="2"/>
      <c r="C46" s="2"/>
      <c r="D46" s="2"/>
      <c r="E46" s="2"/>
      <c r="F46" s="2"/>
      <c r="G46" s="136">
        <f t="shared" si="4"/>
        <v>0</v>
      </c>
      <c r="H46" s="136">
        <f t="shared" si="5"/>
        <v>0</v>
      </c>
      <c r="I46" s="136">
        <f t="shared" si="5"/>
        <v>0</v>
      </c>
      <c r="J46" s="136">
        <f t="shared" si="6"/>
        <v>0</v>
      </c>
    </row>
    <row r="47" spans="1:10" x14ac:dyDescent="0.25">
      <c r="A47" s="19" t="s">
        <v>32</v>
      </c>
      <c r="B47" s="2"/>
      <c r="C47" s="2"/>
      <c r="D47" s="2"/>
      <c r="E47" s="2"/>
      <c r="F47" s="2"/>
      <c r="G47" s="136">
        <f t="shared" si="4"/>
        <v>0</v>
      </c>
      <c r="H47" s="136">
        <f t="shared" si="5"/>
        <v>0</v>
      </c>
      <c r="I47" s="136">
        <f t="shared" si="5"/>
        <v>0</v>
      </c>
      <c r="J47" s="136">
        <f t="shared" si="6"/>
        <v>0</v>
      </c>
    </row>
    <row r="48" spans="1:10" x14ac:dyDescent="0.25">
      <c r="A48" s="19" t="s">
        <v>33</v>
      </c>
      <c r="B48" s="2"/>
      <c r="C48" s="2"/>
      <c r="D48" s="2"/>
      <c r="E48" s="2"/>
      <c r="F48" s="2"/>
      <c r="G48" s="136">
        <f t="shared" si="4"/>
        <v>0</v>
      </c>
      <c r="H48" s="136">
        <f t="shared" si="5"/>
        <v>0</v>
      </c>
      <c r="I48" s="136">
        <f t="shared" si="5"/>
        <v>0</v>
      </c>
      <c r="J48" s="136">
        <f t="shared" si="6"/>
        <v>0</v>
      </c>
    </row>
    <row r="49" spans="1:10" x14ac:dyDescent="0.25">
      <c r="A49" s="19" t="s">
        <v>34</v>
      </c>
      <c r="B49" s="2"/>
      <c r="C49" s="2"/>
      <c r="D49" s="2"/>
      <c r="E49" s="2"/>
      <c r="F49" s="2"/>
      <c r="G49" s="136">
        <f t="shared" si="4"/>
        <v>0</v>
      </c>
      <c r="H49" s="136">
        <f t="shared" si="5"/>
        <v>0</v>
      </c>
      <c r="I49" s="136">
        <f t="shared" si="5"/>
        <v>0</v>
      </c>
      <c r="J49" s="136">
        <f t="shared" si="6"/>
        <v>0</v>
      </c>
    </row>
    <row r="50" spans="1:10" x14ac:dyDescent="0.25">
      <c r="A50" s="19" t="s">
        <v>35</v>
      </c>
      <c r="B50" s="2"/>
      <c r="C50" s="2"/>
      <c r="D50" s="2"/>
      <c r="E50" s="2"/>
      <c r="F50" s="2"/>
      <c r="G50" s="136">
        <f t="shared" si="4"/>
        <v>0</v>
      </c>
      <c r="H50" s="136">
        <f t="shared" si="5"/>
        <v>0</v>
      </c>
      <c r="I50" s="136">
        <f t="shared" si="5"/>
        <v>0</v>
      </c>
      <c r="J50" s="136">
        <f t="shared" si="6"/>
        <v>0</v>
      </c>
    </row>
    <row r="51" spans="1:10" x14ac:dyDescent="0.25">
      <c r="A51" s="19" t="s">
        <v>36</v>
      </c>
      <c r="B51" s="2"/>
      <c r="C51" s="2"/>
      <c r="D51" s="2"/>
      <c r="E51" s="2"/>
      <c r="F51" s="2"/>
      <c r="G51" s="136">
        <f t="shared" si="4"/>
        <v>0</v>
      </c>
      <c r="H51" s="136">
        <f t="shared" si="5"/>
        <v>0</v>
      </c>
      <c r="I51" s="136">
        <f t="shared" si="5"/>
        <v>0</v>
      </c>
      <c r="J51" s="136">
        <f t="shared" si="6"/>
        <v>0</v>
      </c>
    </row>
    <row r="52" spans="1:10" x14ac:dyDescent="0.25">
      <c r="A52" s="19" t="s">
        <v>37</v>
      </c>
      <c r="B52" s="2"/>
      <c r="C52" s="2"/>
      <c r="D52" s="2"/>
      <c r="E52" s="2"/>
      <c r="F52" s="2"/>
      <c r="G52" s="136">
        <f t="shared" si="4"/>
        <v>0</v>
      </c>
      <c r="H52" s="136">
        <f t="shared" ref="H52:I60" si="7">IFERROR(E52/D52,0)</f>
        <v>0</v>
      </c>
      <c r="I52" s="136">
        <f t="shared" si="7"/>
        <v>0</v>
      </c>
      <c r="J52" s="136">
        <f t="shared" si="6"/>
        <v>0</v>
      </c>
    </row>
    <row r="53" spans="1:10" x14ac:dyDescent="0.25">
      <c r="A53" s="19" t="s">
        <v>38</v>
      </c>
      <c r="B53" s="2"/>
      <c r="C53" s="2"/>
      <c r="D53" s="2"/>
      <c r="E53" s="2"/>
      <c r="F53" s="2"/>
      <c r="G53" s="136">
        <f t="shared" si="4"/>
        <v>0</v>
      </c>
      <c r="H53" s="136">
        <f t="shared" si="7"/>
        <v>0</v>
      </c>
      <c r="I53" s="136">
        <f t="shared" si="7"/>
        <v>0</v>
      </c>
      <c r="J53" s="136">
        <f t="shared" si="6"/>
        <v>0</v>
      </c>
    </row>
    <row r="54" spans="1:10" x14ac:dyDescent="0.25">
      <c r="A54" s="19" t="s">
        <v>39</v>
      </c>
      <c r="B54" s="2"/>
      <c r="C54" s="2"/>
      <c r="D54" s="2"/>
      <c r="E54" s="2"/>
      <c r="F54" s="2"/>
      <c r="G54" s="136">
        <f t="shared" si="4"/>
        <v>0</v>
      </c>
      <c r="H54" s="136">
        <f t="shared" si="7"/>
        <v>0</v>
      </c>
      <c r="I54" s="136">
        <f t="shared" si="7"/>
        <v>0</v>
      </c>
      <c r="J54" s="136">
        <f t="shared" si="6"/>
        <v>0</v>
      </c>
    </row>
    <row r="55" spans="1:10" x14ac:dyDescent="0.25">
      <c r="A55" s="19" t="s">
        <v>40</v>
      </c>
      <c r="B55" s="2"/>
      <c r="C55" s="2"/>
      <c r="D55" s="2"/>
      <c r="E55" s="2"/>
      <c r="F55" s="2"/>
      <c r="G55" s="136">
        <f t="shared" si="4"/>
        <v>0</v>
      </c>
      <c r="H55" s="136">
        <f t="shared" si="7"/>
        <v>0</v>
      </c>
      <c r="I55" s="136">
        <f t="shared" si="7"/>
        <v>0</v>
      </c>
      <c r="J55" s="136">
        <f t="shared" si="6"/>
        <v>0</v>
      </c>
    </row>
    <row r="56" spans="1:10" x14ac:dyDescent="0.25">
      <c r="A56" s="19" t="s">
        <v>41</v>
      </c>
      <c r="B56" s="2"/>
      <c r="C56" s="2"/>
      <c r="D56" s="2"/>
      <c r="E56" s="2"/>
      <c r="F56" s="2"/>
      <c r="G56" s="136">
        <f t="shared" si="4"/>
        <v>0</v>
      </c>
      <c r="H56" s="136">
        <f t="shared" si="7"/>
        <v>0</v>
      </c>
      <c r="I56" s="136">
        <f t="shared" si="7"/>
        <v>0</v>
      </c>
      <c r="J56" s="136">
        <f t="shared" si="6"/>
        <v>0</v>
      </c>
    </row>
    <row r="57" spans="1:10" x14ac:dyDescent="0.25">
      <c r="A57" s="19" t="s">
        <v>42</v>
      </c>
      <c r="B57" s="2"/>
      <c r="C57" s="2"/>
      <c r="D57" s="2"/>
      <c r="E57" s="2"/>
      <c r="F57" s="2"/>
      <c r="G57" s="136">
        <f t="shared" si="4"/>
        <v>0</v>
      </c>
      <c r="H57" s="136">
        <f t="shared" si="7"/>
        <v>0</v>
      </c>
      <c r="I57" s="136">
        <f t="shared" si="7"/>
        <v>0</v>
      </c>
      <c r="J57" s="136">
        <f t="shared" si="6"/>
        <v>0</v>
      </c>
    </row>
    <row r="58" spans="1:10" x14ac:dyDescent="0.25">
      <c r="A58" s="19" t="s">
        <v>43</v>
      </c>
      <c r="B58" s="2"/>
      <c r="C58" s="2"/>
      <c r="D58" s="2"/>
      <c r="E58" s="2"/>
      <c r="F58" s="2"/>
      <c r="G58" s="136">
        <f t="shared" si="4"/>
        <v>0</v>
      </c>
      <c r="H58" s="136">
        <f t="shared" si="7"/>
        <v>0</v>
      </c>
      <c r="I58" s="136">
        <f t="shared" si="7"/>
        <v>0</v>
      </c>
      <c r="J58" s="136">
        <f t="shared" si="6"/>
        <v>0</v>
      </c>
    </row>
    <row r="59" spans="1:10" x14ac:dyDescent="0.25">
      <c r="A59" s="19" t="s">
        <v>44</v>
      </c>
      <c r="B59" s="2"/>
      <c r="C59" s="2"/>
      <c r="D59" s="2"/>
      <c r="E59" s="2"/>
      <c r="F59" s="2"/>
      <c r="G59" s="136">
        <f t="shared" si="4"/>
        <v>0</v>
      </c>
      <c r="H59" s="136">
        <f t="shared" si="7"/>
        <v>0</v>
      </c>
      <c r="I59" s="136">
        <f t="shared" si="7"/>
        <v>0</v>
      </c>
      <c r="J59" s="136">
        <f t="shared" si="6"/>
        <v>0</v>
      </c>
    </row>
    <row r="60" spans="1:10" x14ac:dyDescent="0.25">
      <c r="A60" s="19" t="s">
        <v>45</v>
      </c>
      <c r="B60" s="2"/>
      <c r="C60" s="2"/>
      <c r="D60" s="2"/>
      <c r="E60" s="2"/>
      <c r="F60" s="2"/>
      <c r="G60" s="136">
        <f t="shared" si="4"/>
        <v>0</v>
      </c>
      <c r="H60" s="136">
        <f t="shared" si="7"/>
        <v>0</v>
      </c>
      <c r="I60" s="136">
        <f t="shared" si="7"/>
        <v>0</v>
      </c>
      <c r="J60" s="136">
        <f t="shared" si="6"/>
        <v>0</v>
      </c>
    </row>
    <row r="61" spans="1:10" ht="31.5" x14ac:dyDescent="0.25">
      <c r="A61" s="44" t="s">
        <v>46</v>
      </c>
      <c r="B61" s="55"/>
      <c r="C61" s="55"/>
      <c r="D61" s="55"/>
      <c r="E61" s="55"/>
      <c r="F61" s="55"/>
      <c r="G61" s="136">
        <f>IFERROR(C61/B61,0)</f>
        <v>0</v>
      </c>
      <c r="H61" s="136">
        <f>IFERROR(E61/D61,0)</f>
        <v>0</v>
      </c>
      <c r="I61" s="136">
        <f>IFERROR(F61/E61,0)</f>
        <v>0</v>
      </c>
      <c r="J61" s="136">
        <f>IFERROR(F61/B61,0)</f>
        <v>0</v>
      </c>
    </row>
    <row r="62" spans="1:10" x14ac:dyDescent="0.25">
      <c r="A62" s="134" t="s">
        <v>56</v>
      </c>
      <c r="B62" s="53">
        <f>SUM(B35:B61)</f>
        <v>220</v>
      </c>
      <c r="C62" s="53">
        <f>SUM(C35:C61)</f>
        <v>50</v>
      </c>
      <c r="D62" s="53">
        <f>SUM(D35:D61)</f>
        <v>50</v>
      </c>
      <c r="E62" s="53">
        <f>SUM(E35:E61)</f>
        <v>41</v>
      </c>
      <c r="F62" s="53">
        <f>SUM(F35:F61)</f>
        <v>30</v>
      </c>
      <c r="G62" s="136">
        <f>IFERROR(C62/B62,0)</f>
        <v>0.22727272727272727</v>
      </c>
      <c r="H62" s="136">
        <f>IFERROR(E62/D62,0)</f>
        <v>0.82</v>
      </c>
      <c r="I62" s="136">
        <f>IFERROR(F62/E62,0)</f>
        <v>0.73170731707317072</v>
      </c>
      <c r="J62" s="136">
        <f>IFERROR(F62/B62,0)</f>
        <v>0.13636363636363635</v>
      </c>
    </row>
    <row r="63" spans="1:10" x14ac:dyDescent="0.25">
      <c r="J63" s="7"/>
    </row>
    <row r="64" spans="1:10" ht="16.5" thickBot="1" x14ac:dyDescent="0.3">
      <c r="A64" s="524" t="s">
        <v>121</v>
      </c>
      <c r="B64" s="525"/>
      <c r="C64" s="525"/>
      <c r="D64" s="525"/>
      <c r="E64" s="526"/>
    </row>
    <row r="65" spans="1:9" ht="63.75" thickBot="1" x14ac:dyDescent="0.3">
      <c r="A65" s="92" t="s">
        <v>68</v>
      </c>
      <c r="B65" s="93" t="s">
        <v>60</v>
      </c>
      <c r="C65" s="94" t="s">
        <v>61</v>
      </c>
      <c r="D65" s="94" t="s">
        <v>62</v>
      </c>
      <c r="E65" s="94" t="s">
        <v>63</v>
      </c>
      <c r="F65" s="95" t="s">
        <v>139</v>
      </c>
      <c r="G65" s="95" t="s">
        <v>140</v>
      </c>
      <c r="H65" s="95" t="s">
        <v>141</v>
      </c>
      <c r="I65" s="96" t="s">
        <v>142</v>
      </c>
    </row>
    <row r="66" spans="1:9" ht="31.5" x14ac:dyDescent="0.25">
      <c r="A66" s="78" t="s">
        <v>20</v>
      </c>
      <c r="B66" s="305">
        <v>101</v>
      </c>
      <c r="C66" s="305">
        <v>101</v>
      </c>
      <c r="D66" s="305">
        <v>87</v>
      </c>
      <c r="E66" s="305">
        <v>86</v>
      </c>
      <c r="F66" s="137">
        <f>+IFERROR(B66/(C4+C35),0)*100</f>
        <v>89.380530973451329</v>
      </c>
      <c r="G66" s="137">
        <f>+IFERROR(C66/(D4+D35),0)*100</f>
        <v>89.380530973451329</v>
      </c>
      <c r="H66" s="137">
        <f>+IFERROR(D66/(E4+E35),0)*100</f>
        <v>92.553191489361694</v>
      </c>
      <c r="I66" s="137">
        <f>+IFERROR(E66/(F4+F35),0)*100</f>
        <v>93.478260869565219</v>
      </c>
    </row>
    <row r="67" spans="1:9" x14ac:dyDescent="0.25">
      <c r="A67" s="19" t="s">
        <v>21</v>
      </c>
      <c r="B67" s="305">
        <v>40</v>
      </c>
      <c r="C67" s="305">
        <v>40</v>
      </c>
      <c r="D67" s="305">
        <v>35</v>
      </c>
      <c r="E67" s="305">
        <v>33</v>
      </c>
      <c r="F67" s="138">
        <f t="shared" ref="F67:I82" si="8">+IFERROR(B67/(C5+C36),0)*100</f>
        <v>75.471698113207552</v>
      </c>
      <c r="G67" s="138">
        <f t="shared" si="8"/>
        <v>76.923076923076934</v>
      </c>
      <c r="H67" s="138">
        <f t="shared" si="8"/>
        <v>74.468085106382972</v>
      </c>
      <c r="I67" s="138">
        <f t="shared" si="8"/>
        <v>75</v>
      </c>
    </row>
    <row r="68" spans="1:9" x14ac:dyDescent="0.25">
      <c r="A68" s="19" t="s">
        <v>22</v>
      </c>
      <c r="B68" s="2"/>
      <c r="C68" s="2"/>
      <c r="D68" s="2"/>
      <c r="E68" s="2"/>
      <c r="F68" s="138">
        <f t="shared" si="8"/>
        <v>0</v>
      </c>
      <c r="G68" s="138">
        <f t="shared" si="8"/>
        <v>0</v>
      </c>
      <c r="H68" s="138">
        <f t="shared" si="8"/>
        <v>0</v>
      </c>
      <c r="I68" s="138">
        <f t="shared" si="8"/>
        <v>0</v>
      </c>
    </row>
    <row r="69" spans="1:9" ht="31.5" x14ac:dyDescent="0.25">
      <c r="A69" s="19" t="s">
        <v>23</v>
      </c>
      <c r="B69" s="305">
        <v>157</v>
      </c>
      <c r="C69" s="305">
        <v>157</v>
      </c>
      <c r="D69" s="305">
        <v>148</v>
      </c>
      <c r="E69" s="305">
        <v>132</v>
      </c>
      <c r="F69" s="138">
        <f t="shared" si="8"/>
        <v>70.403587443946194</v>
      </c>
      <c r="G69" s="138">
        <f t="shared" si="8"/>
        <v>70.403587443946194</v>
      </c>
      <c r="H69" s="138">
        <f t="shared" si="8"/>
        <v>73.631840796019901</v>
      </c>
      <c r="I69" s="138">
        <f t="shared" si="8"/>
        <v>75.862068965517238</v>
      </c>
    </row>
    <row r="70" spans="1:9" x14ac:dyDescent="0.25">
      <c r="A70" s="19" t="s">
        <v>24</v>
      </c>
      <c r="B70" s="305">
        <v>27</v>
      </c>
      <c r="C70" s="305">
        <v>27</v>
      </c>
      <c r="D70" s="305">
        <v>27</v>
      </c>
      <c r="E70" s="305">
        <v>23</v>
      </c>
      <c r="F70" s="138">
        <f t="shared" si="8"/>
        <v>79.411764705882348</v>
      </c>
      <c r="G70" s="138">
        <f t="shared" si="8"/>
        <v>79.411764705882348</v>
      </c>
      <c r="H70" s="138">
        <f t="shared" si="8"/>
        <v>81.818181818181827</v>
      </c>
      <c r="I70" s="138">
        <f t="shared" si="8"/>
        <v>85.18518518518519</v>
      </c>
    </row>
    <row r="71" spans="1:9" x14ac:dyDescent="0.25">
      <c r="A71" s="19" t="s">
        <v>25</v>
      </c>
      <c r="B71" s="2"/>
      <c r="C71" s="2"/>
      <c r="D71" s="2"/>
      <c r="E71" s="2"/>
      <c r="F71" s="138">
        <f t="shared" si="8"/>
        <v>0</v>
      </c>
      <c r="G71" s="138">
        <f t="shared" si="8"/>
        <v>0</v>
      </c>
      <c r="H71" s="138">
        <f t="shared" si="8"/>
        <v>0</v>
      </c>
      <c r="I71" s="138">
        <f t="shared" si="8"/>
        <v>0</v>
      </c>
    </row>
    <row r="72" spans="1:9" x14ac:dyDescent="0.25">
      <c r="A72" s="19" t="s">
        <v>26</v>
      </c>
      <c r="B72" s="305">
        <v>118</v>
      </c>
      <c r="C72" s="305">
        <v>118</v>
      </c>
      <c r="D72" s="305">
        <v>113</v>
      </c>
      <c r="E72" s="305">
        <v>111</v>
      </c>
      <c r="F72" s="138">
        <f t="shared" si="8"/>
        <v>76.129032258064512</v>
      </c>
      <c r="G72" s="138">
        <f t="shared" si="8"/>
        <v>76.129032258064512</v>
      </c>
      <c r="H72" s="138">
        <f t="shared" si="8"/>
        <v>77.931034482758619</v>
      </c>
      <c r="I72" s="138">
        <f t="shared" si="8"/>
        <v>81.617647058823522</v>
      </c>
    </row>
    <row r="73" spans="1:9" x14ac:dyDescent="0.25">
      <c r="A73" s="19" t="s">
        <v>27</v>
      </c>
      <c r="B73" s="305">
        <v>54</v>
      </c>
      <c r="C73" s="305">
        <v>54</v>
      </c>
      <c r="D73" s="305">
        <v>52</v>
      </c>
      <c r="E73" s="305">
        <v>50</v>
      </c>
      <c r="F73" s="138">
        <f t="shared" si="8"/>
        <v>77.142857142857153</v>
      </c>
      <c r="G73" s="138">
        <f t="shared" si="8"/>
        <v>79.411764705882348</v>
      </c>
      <c r="H73" s="138">
        <f t="shared" si="8"/>
        <v>85.245901639344254</v>
      </c>
      <c r="I73" s="138">
        <f t="shared" si="8"/>
        <v>87.719298245614027</v>
      </c>
    </row>
    <row r="74" spans="1:9" x14ac:dyDescent="0.25">
      <c r="A74" s="19" t="s">
        <v>28</v>
      </c>
      <c r="B74" s="305">
        <v>26</v>
      </c>
      <c r="C74" s="305">
        <v>26</v>
      </c>
      <c r="D74" s="305">
        <v>26</v>
      </c>
      <c r="E74" s="305">
        <v>23</v>
      </c>
      <c r="F74" s="138">
        <f t="shared" si="8"/>
        <v>81.25</v>
      </c>
      <c r="G74" s="138">
        <f t="shared" si="8"/>
        <v>89.65517241379311</v>
      </c>
      <c r="H74" s="138">
        <f t="shared" si="8"/>
        <v>92.857142857142861</v>
      </c>
      <c r="I74" s="138">
        <f t="shared" si="8"/>
        <v>92</v>
      </c>
    </row>
    <row r="75" spans="1:9" ht="31.5" x14ac:dyDescent="0.25">
      <c r="A75" s="19" t="s">
        <v>29</v>
      </c>
      <c r="B75" s="305">
        <v>8</v>
      </c>
      <c r="C75" s="305">
        <v>8</v>
      </c>
      <c r="D75" s="305">
        <v>7</v>
      </c>
      <c r="E75" s="305">
        <v>6</v>
      </c>
      <c r="F75" s="138">
        <f t="shared" si="8"/>
        <v>100</v>
      </c>
      <c r="G75" s="138">
        <f t="shared" si="8"/>
        <v>100</v>
      </c>
      <c r="H75" s="138">
        <f t="shared" si="8"/>
        <v>100</v>
      </c>
      <c r="I75" s="138">
        <f t="shared" si="8"/>
        <v>100</v>
      </c>
    </row>
    <row r="76" spans="1:9" x14ac:dyDescent="0.25">
      <c r="A76" s="19" t="s">
        <v>30</v>
      </c>
      <c r="B76" s="2"/>
      <c r="C76" s="2"/>
      <c r="D76" s="2"/>
      <c r="E76" s="2"/>
      <c r="F76" s="138">
        <f t="shared" si="8"/>
        <v>0</v>
      </c>
      <c r="G76" s="138">
        <f t="shared" si="8"/>
        <v>0</v>
      </c>
      <c r="H76" s="138">
        <f t="shared" si="8"/>
        <v>0</v>
      </c>
      <c r="I76" s="138">
        <f t="shared" si="8"/>
        <v>0</v>
      </c>
    </row>
    <row r="77" spans="1:9" ht="47.25" x14ac:dyDescent="0.25">
      <c r="A77" s="19" t="s">
        <v>31</v>
      </c>
      <c r="B77" s="2"/>
      <c r="C77" s="2"/>
      <c r="D77" s="2"/>
      <c r="E77" s="2"/>
      <c r="F77" s="138">
        <f t="shared" si="8"/>
        <v>0</v>
      </c>
      <c r="G77" s="138">
        <f t="shared" si="8"/>
        <v>0</v>
      </c>
      <c r="H77" s="138">
        <f t="shared" si="8"/>
        <v>0</v>
      </c>
      <c r="I77" s="138">
        <f t="shared" si="8"/>
        <v>0</v>
      </c>
    </row>
    <row r="78" spans="1:9" x14ac:dyDescent="0.25">
      <c r="A78" s="19" t="s">
        <v>32</v>
      </c>
      <c r="B78" s="2"/>
      <c r="C78" s="2"/>
      <c r="D78" s="2"/>
      <c r="E78" s="2"/>
      <c r="F78" s="138">
        <f t="shared" si="8"/>
        <v>0</v>
      </c>
      <c r="G78" s="138">
        <f t="shared" si="8"/>
        <v>0</v>
      </c>
      <c r="H78" s="138">
        <f t="shared" si="8"/>
        <v>0</v>
      </c>
      <c r="I78" s="138">
        <f t="shared" si="8"/>
        <v>0</v>
      </c>
    </row>
    <row r="79" spans="1:9" x14ac:dyDescent="0.25">
      <c r="A79" s="19" t="s">
        <v>33</v>
      </c>
      <c r="B79" s="2"/>
      <c r="C79" s="2"/>
      <c r="D79" s="2"/>
      <c r="E79" s="2"/>
      <c r="F79" s="138">
        <f t="shared" si="8"/>
        <v>0</v>
      </c>
      <c r="G79" s="138">
        <f t="shared" si="8"/>
        <v>0</v>
      </c>
      <c r="H79" s="138">
        <f t="shared" si="8"/>
        <v>0</v>
      </c>
      <c r="I79" s="138">
        <f t="shared" si="8"/>
        <v>0</v>
      </c>
    </row>
    <row r="80" spans="1:9" x14ac:dyDescent="0.25">
      <c r="A80" s="19" t="s">
        <v>34</v>
      </c>
      <c r="B80" s="2"/>
      <c r="C80" s="2"/>
      <c r="D80" s="2"/>
      <c r="E80" s="2"/>
      <c r="F80" s="138">
        <f t="shared" si="8"/>
        <v>0</v>
      </c>
      <c r="G80" s="138">
        <f t="shared" si="8"/>
        <v>0</v>
      </c>
      <c r="H80" s="138">
        <f t="shared" si="8"/>
        <v>0</v>
      </c>
      <c r="I80" s="138">
        <f t="shared" si="8"/>
        <v>0</v>
      </c>
    </row>
    <row r="81" spans="1:9" x14ac:dyDescent="0.25">
      <c r="A81" s="19" t="s">
        <v>35</v>
      </c>
      <c r="B81" s="2"/>
      <c r="C81" s="2"/>
      <c r="D81" s="2"/>
      <c r="E81" s="2"/>
      <c r="F81" s="138">
        <f t="shared" si="8"/>
        <v>0</v>
      </c>
      <c r="G81" s="138">
        <f t="shared" si="8"/>
        <v>0</v>
      </c>
      <c r="H81" s="138">
        <f t="shared" si="8"/>
        <v>0</v>
      </c>
      <c r="I81" s="138">
        <f t="shared" si="8"/>
        <v>0</v>
      </c>
    </row>
    <row r="82" spans="1:9" x14ac:dyDescent="0.25">
      <c r="A82" s="19" t="s">
        <v>36</v>
      </c>
      <c r="B82" s="2"/>
      <c r="C82" s="2"/>
      <c r="D82" s="2"/>
      <c r="E82" s="2"/>
      <c r="F82" s="138">
        <f t="shared" si="8"/>
        <v>0</v>
      </c>
      <c r="G82" s="138">
        <f t="shared" si="8"/>
        <v>0</v>
      </c>
      <c r="H82" s="138">
        <f t="shared" si="8"/>
        <v>0</v>
      </c>
      <c r="I82" s="138">
        <f t="shared" si="8"/>
        <v>0</v>
      </c>
    </row>
    <row r="83" spans="1:9" x14ac:dyDescent="0.25">
      <c r="A83" s="19" t="s">
        <v>37</v>
      </c>
      <c r="B83" s="2"/>
      <c r="C83" s="2"/>
      <c r="D83" s="2"/>
      <c r="E83" s="2"/>
      <c r="F83" s="138">
        <f t="shared" ref="F83:I93" si="9">+IFERROR(B83/(C21+C52),0)*100</f>
        <v>0</v>
      </c>
      <c r="G83" s="138">
        <f t="shared" si="9"/>
        <v>0</v>
      </c>
      <c r="H83" s="138">
        <f t="shared" si="9"/>
        <v>0</v>
      </c>
      <c r="I83" s="138">
        <f t="shared" si="9"/>
        <v>0</v>
      </c>
    </row>
    <row r="84" spans="1:9" x14ac:dyDescent="0.25">
      <c r="A84" s="19" t="s">
        <v>38</v>
      </c>
      <c r="B84" s="2"/>
      <c r="C84" s="2"/>
      <c r="D84" s="2"/>
      <c r="E84" s="2"/>
      <c r="F84" s="138">
        <f t="shared" si="9"/>
        <v>0</v>
      </c>
      <c r="G84" s="138">
        <f t="shared" si="9"/>
        <v>0</v>
      </c>
      <c r="H84" s="138">
        <f t="shared" si="9"/>
        <v>0</v>
      </c>
      <c r="I84" s="138">
        <f t="shared" si="9"/>
        <v>0</v>
      </c>
    </row>
    <row r="85" spans="1:9" x14ac:dyDescent="0.25">
      <c r="A85" s="19" t="s">
        <v>39</v>
      </c>
      <c r="B85" s="305">
        <v>6</v>
      </c>
      <c r="C85" s="305">
        <v>6</v>
      </c>
      <c r="D85" s="305">
        <v>6</v>
      </c>
      <c r="E85" s="305">
        <v>5</v>
      </c>
      <c r="F85" s="138">
        <f t="shared" si="9"/>
        <v>37.5</v>
      </c>
      <c r="G85" s="138">
        <f t="shared" si="9"/>
        <v>40</v>
      </c>
      <c r="H85" s="138">
        <f t="shared" si="9"/>
        <v>40</v>
      </c>
      <c r="I85" s="138">
        <f t="shared" si="9"/>
        <v>41.666666666666671</v>
      </c>
    </row>
    <row r="86" spans="1:9" x14ac:dyDescent="0.25">
      <c r="A86" s="19" t="s">
        <v>40</v>
      </c>
      <c r="B86" s="2"/>
      <c r="C86" s="2"/>
      <c r="D86" s="2"/>
      <c r="E86" s="2"/>
      <c r="F86" s="138">
        <f t="shared" si="9"/>
        <v>0</v>
      </c>
      <c r="G86" s="138">
        <f t="shared" si="9"/>
        <v>0</v>
      </c>
      <c r="H86" s="138">
        <f t="shared" si="9"/>
        <v>0</v>
      </c>
      <c r="I86" s="138">
        <f t="shared" si="9"/>
        <v>0</v>
      </c>
    </row>
    <row r="87" spans="1:9" x14ac:dyDescent="0.25">
      <c r="A87" s="19" t="s">
        <v>41</v>
      </c>
      <c r="B87" s="2"/>
      <c r="C87" s="2"/>
      <c r="D87" s="2"/>
      <c r="E87" s="2"/>
      <c r="F87" s="138">
        <f t="shared" si="9"/>
        <v>0</v>
      </c>
      <c r="G87" s="138">
        <f t="shared" si="9"/>
        <v>0</v>
      </c>
      <c r="H87" s="138">
        <f t="shared" si="9"/>
        <v>0</v>
      </c>
      <c r="I87" s="138">
        <f t="shared" si="9"/>
        <v>0</v>
      </c>
    </row>
    <row r="88" spans="1:9" x14ac:dyDescent="0.25">
      <c r="A88" s="19" t="s">
        <v>42</v>
      </c>
      <c r="B88" s="2"/>
      <c r="C88" s="2"/>
      <c r="D88" s="2"/>
      <c r="E88" s="2"/>
      <c r="F88" s="138">
        <f t="shared" si="9"/>
        <v>0</v>
      </c>
      <c r="G88" s="138">
        <f t="shared" si="9"/>
        <v>0</v>
      </c>
      <c r="H88" s="138">
        <f t="shared" si="9"/>
        <v>0</v>
      </c>
      <c r="I88" s="138">
        <f t="shared" si="9"/>
        <v>0</v>
      </c>
    </row>
    <row r="89" spans="1:9" x14ac:dyDescent="0.25">
      <c r="A89" s="19" t="s">
        <v>43</v>
      </c>
      <c r="B89" s="2"/>
      <c r="C89" s="2"/>
      <c r="D89" s="2"/>
      <c r="E89" s="2"/>
      <c r="F89" s="138">
        <f t="shared" si="9"/>
        <v>0</v>
      </c>
      <c r="G89" s="138">
        <f t="shared" si="9"/>
        <v>0</v>
      </c>
      <c r="H89" s="138">
        <f t="shared" si="9"/>
        <v>0</v>
      </c>
      <c r="I89" s="138">
        <f t="shared" si="9"/>
        <v>0</v>
      </c>
    </row>
    <row r="90" spans="1:9" x14ac:dyDescent="0.25">
      <c r="A90" s="19" t="s">
        <v>44</v>
      </c>
      <c r="B90" s="2"/>
      <c r="C90" s="2"/>
      <c r="D90" s="2"/>
      <c r="E90" s="2"/>
      <c r="F90" s="138">
        <f t="shared" si="9"/>
        <v>0</v>
      </c>
      <c r="G90" s="138">
        <f t="shared" si="9"/>
        <v>0</v>
      </c>
      <c r="H90" s="138">
        <f t="shared" si="9"/>
        <v>0</v>
      </c>
      <c r="I90" s="138">
        <f t="shared" si="9"/>
        <v>0</v>
      </c>
    </row>
    <row r="91" spans="1:9" x14ac:dyDescent="0.25">
      <c r="A91" s="19" t="s">
        <v>45</v>
      </c>
      <c r="B91" s="305">
        <v>6</v>
      </c>
      <c r="C91" s="305">
        <v>6</v>
      </c>
      <c r="D91" s="305">
        <v>6</v>
      </c>
      <c r="E91" s="305">
        <v>5</v>
      </c>
      <c r="F91" s="138">
        <f t="shared" si="9"/>
        <v>85.714285714285708</v>
      </c>
      <c r="G91" s="138">
        <f t="shared" si="9"/>
        <v>85.714285714285708</v>
      </c>
      <c r="H91" s="138">
        <f t="shared" si="9"/>
        <v>85.714285714285708</v>
      </c>
      <c r="I91" s="138">
        <f t="shared" si="9"/>
        <v>83.333333333333343</v>
      </c>
    </row>
    <row r="92" spans="1:9" ht="31.5" x14ac:dyDescent="0.25">
      <c r="A92" s="44" t="s">
        <v>46</v>
      </c>
      <c r="B92" s="305">
        <v>14</v>
      </c>
      <c r="C92" s="305">
        <v>13</v>
      </c>
      <c r="D92" s="305">
        <v>13</v>
      </c>
      <c r="E92" s="305">
        <v>12</v>
      </c>
      <c r="F92" s="138">
        <f t="shared" si="9"/>
        <v>82.35294117647058</v>
      </c>
      <c r="G92" s="138">
        <f t="shared" si="9"/>
        <v>81.25</v>
      </c>
      <c r="H92" s="138">
        <f t="shared" si="9"/>
        <v>81.25</v>
      </c>
      <c r="I92" s="138">
        <f t="shared" si="9"/>
        <v>85.714285714285708</v>
      </c>
    </row>
    <row r="93" spans="1:9" x14ac:dyDescent="0.25">
      <c r="A93" s="134" t="s">
        <v>56</v>
      </c>
      <c r="B93" s="53">
        <f>SUM(B66:B92)</f>
        <v>557</v>
      </c>
      <c r="C93" s="53">
        <f>SUM(C66:C92)</f>
        <v>556</v>
      </c>
      <c r="D93" s="53">
        <f>SUM(D66:D92)</f>
        <v>520</v>
      </c>
      <c r="E93" s="53">
        <f>SUM(E66:E92)</f>
        <v>486</v>
      </c>
      <c r="F93" s="138">
        <f t="shared" si="9"/>
        <v>76.510989010989007</v>
      </c>
      <c r="G93" s="138">
        <f t="shared" si="9"/>
        <v>77.222222222222229</v>
      </c>
      <c r="H93" s="138">
        <f t="shared" si="9"/>
        <v>79.510703363914374</v>
      </c>
      <c r="I93" s="138">
        <f t="shared" si="9"/>
        <v>81.956155143338947</v>
      </c>
    </row>
    <row r="94" spans="1:9" x14ac:dyDescent="0.25">
      <c r="A94" s="23"/>
      <c r="B94" s="7"/>
      <c r="C94" s="7"/>
      <c r="E94" s="7"/>
      <c r="I94" s="7"/>
    </row>
    <row r="95" spans="1:9" ht="16.5" thickBot="1" x14ac:dyDescent="0.3">
      <c r="A95" s="121" t="s">
        <v>122</v>
      </c>
      <c r="B95" s="6"/>
      <c r="C95" s="6"/>
      <c r="D95" s="6"/>
      <c r="E95" s="6"/>
    </row>
    <row r="96" spans="1:9" ht="63.75" thickBot="1" x14ac:dyDescent="0.3">
      <c r="A96" s="92" t="s">
        <v>68</v>
      </c>
      <c r="B96" s="93" t="s">
        <v>60</v>
      </c>
      <c r="C96" s="94" t="s">
        <v>61</v>
      </c>
      <c r="D96" s="94" t="s">
        <v>62</v>
      </c>
      <c r="E96" s="94" t="s">
        <v>63</v>
      </c>
      <c r="F96" s="95" t="s">
        <v>139</v>
      </c>
      <c r="G96" s="95" t="s">
        <v>140</v>
      </c>
      <c r="H96" s="95" t="s">
        <v>141</v>
      </c>
      <c r="I96" s="96" t="s">
        <v>142</v>
      </c>
    </row>
    <row r="97" spans="1:9" ht="31.5" x14ac:dyDescent="0.25">
      <c r="A97" s="78" t="s">
        <v>20</v>
      </c>
      <c r="B97" s="305">
        <v>1</v>
      </c>
      <c r="C97" s="305">
        <v>1</v>
      </c>
      <c r="D97" s="305">
        <v>1</v>
      </c>
      <c r="E97" s="305">
        <v>1</v>
      </c>
      <c r="F97" s="137">
        <f>+IFERROR(B97/(C4+C35),0)*100</f>
        <v>0.88495575221238942</v>
      </c>
      <c r="G97" s="137">
        <f>+IFERROR(C97/(D4+D35),0)*100</f>
        <v>0.88495575221238942</v>
      </c>
      <c r="H97" s="137">
        <f>+IFERROR(D97/(E4+E35),0)*100</f>
        <v>1.0638297872340425</v>
      </c>
      <c r="I97" s="137">
        <f>+IFERROR(E97/(F4+F35),0)*100</f>
        <v>1.0869565217391304</v>
      </c>
    </row>
    <row r="98" spans="1:9" x14ac:dyDescent="0.25">
      <c r="A98" s="19" t="s">
        <v>21</v>
      </c>
      <c r="B98" s="305">
        <v>3</v>
      </c>
      <c r="C98" s="305">
        <v>2</v>
      </c>
      <c r="D98" s="305">
        <v>1</v>
      </c>
      <c r="E98" s="305">
        <v>1</v>
      </c>
      <c r="F98" s="138">
        <f t="shared" ref="F98:I113" si="10">+IFERROR(B98/(C5+C36),0)*100</f>
        <v>5.6603773584905666</v>
      </c>
      <c r="G98" s="138">
        <f t="shared" si="10"/>
        <v>3.8461538461538463</v>
      </c>
      <c r="H98" s="138">
        <f t="shared" si="10"/>
        <v>2.1276595744680851</v>
      </c>
      <c r="I98" s="138">
        <f t="shared" si="10"/>
        <v>2.2727272727272729</v>
      </c>
    </row>
    <row r="99" spans="1:9" x14ac:dyDescent="0.25">
      <c r="A99" s="19" t="s">
        <v>22</v>
      </c>
      <c r="B99" s="2"/>
      <c r="C99" s="2"/>
      <c r="D99" s="2"/>
      <c r="E99" s="2"/>
      <c r="F99" s="138">
        <f t="shared" si="10"/>
        <v>0</v>
      </c>
      <c r="G99" s="138">
        <f t="shared" si="10"/>
        <v>0</v>
      </c>
      <c r="H99" s="138">
        <f t="shared" si="10"/>
        <v>0</v>
      </c>
      <c r="I99" s="138">
        <f t="shared" si="10"/>
        <v>0</v>
      </c>
    </row>
    <row r="100" spans="1:9" ht="31.5" x14ac:dyDescent="0.25">
      <c r="A100" s="19" t="s">
        <v>23</v>
      </c>
      <c r="B100" s="305">
        <v>7</v>
      </c>
      <c r="C100" s="305">
        <v>7</v>
      </c>
      <c r="D100" s="305">
        <v>6</v>
      </c>
      <c r="E100" s="305">
        <v>6</v>
      </c>
      <c r="F100" s="138">
        <f t="shared" si="10"/>
        <v>3.1390134529147984</v>
      </c>
      <c r="G100" s="138">
        <f t="shared" si="10"/>
        <v>3.1390134529147984</v>
      </c>
      <c r="H100" s="138">
        <f t="shared" si="10"/>
        <v>2.9850746268656714</v>
      </c>
      <c r="I100" s="138">
        <f t="shared" si="10"/>
        <v>3.4482758620689653</v>
      </c>
    </row>
    <row r="101" spans="1:9" x14ac:dyDescent="0.25">
      <c r="A101" s="19" t="s">
        <v>24</v>
      </c>
      <c r="B101" s="2"/>
      <c r="C101" s="2"/>
      <c r="D101" s="2"/>
      <c r="E101" s="2"/>
      <c r="F101" s="138">
        <f t="shared" si="10"/>
        <v>0</v>
      </c>
      <c r="G101" s="138">
        <f t="shared" si="10"/>
        <v>0</v>
      </c>
      <c r="H101" s="138">
        <f t="shared" si="10"/>
        <v>0</v>
      </c>
      <c r="I101" s="138">
        <f t="shared" si="10"/>
        <v>0</v>
      </c>
    </row>
    <row r="102" spans="1:9" x14ac:dyDescent="0.25">
      <c r="A102" s="19" t="s">
        <v>25</v>
      </c>
      <c r="B102" s="2"/>
      <c r="C102" s="2"/>
      <c r="D102" s="2"/>
      <c r="E102" s="2"/>
      <c r="F102" s="138">
        <f t="shared" si="10"/>
        <v>0</v>
      </c>
      <c r="G102" s="138">
        <f t="shared" si="10"/>
        <v>0</v>
      </c>
      <c r="H102" s="138">
        <f t="shared" si="10"/>
        <v>0</v>
      </c>
      <c r="I102" s="138">
        <f t="shared" si="10"/>
        <v>0</v>
      </c>
    </row>
    <row r="103" spans="1:9" x14ac:dyDescent="0.25">
      <c r="A103" s="19" t="s">
        <v>26</v>
      </c>
      <c r="B103" s="2"/>
      <c r="C103" s="2"/>
      <c r="D103" s="2"/>
      <c r="E103" s="2"/>
      <c r="F103" s="138">
        <f t="shared" si="10"/>
        <v>0</v>
      </c>
      <c r="G103" s="138">
        <f t="shared" si="10"/>
        <v>0</v>
      </c>
      <c r="H103" s="138">
        <f t="shared" si="10"/>
        <v>0</v>
      </c>
      <c r="I103" s="138">
        <f t="shared" si="10"/>
        <v>0</v>
      </c>
    </row>
    <row r="104" spans="1:9" x14ac:dyDescent="0.25">
      <c r="A104" s="19" t="s">
        <v>27</v>
      </c>
      <c r="B104" s="305">
        <v>9</v>
      </c>
      <c r="C104" s="305">
        <v>7</v>
      </c>
      <c r="D104" s="305">
        <v>7</v>
      </c>
      <c r="E104" s="305">
        <v>5</v>
      </c>
      <c r="F104" s="138">
        <f t="shared" si="10"/>
        <v>12.857142857142856</v>
      </c>
      <c r="G104" s="138">
        <f t="shared" si="10"/>
        <v>10.294117647058822</v>
      </c>
      <c r="H104" s="138">
        <f t="shared" si="10"/>
        <v>11.475409836065573</v>
      </c>
      <c r="I104" s="138">
        <f t="shared" si="10"/>
        <v>8.7719298245614024</v>
      </c>
    </row>
    <row r="105" spans="1:9" x14ac:dyDescent="0.25">
      <c r="A105" s="19" t="s">
        <v>28</v>
      </c>
      <c r="B105" s="305">
        <v>2</v>
      </c>
      <c r="C105" s="305">
        <v>1</v>
      </c>
      <c r="D105" s="305">
        <v>1</v>
      </c>
      <c r="E105" s="305">
        <v>1</v>
      </c>
      <c r="F105" s="138">
        <f t="shared" si="10"/>
        <v>6.25</v>
      </c>
      <c r="G105" s="138">
        <f t="shared" si="10"/>
        <v>3.4482758620689653</v>
      </c>
      <c r="H105" s="138">
        <f t="shared" si="10"/>
        <v>3.5714285714285712</v>
      </c>
      <c r="I105" s="138">
        <f t="shared" si="10"/>
        <v>4</v>
      </c>
    </row>
    <row r="106" spans="1:9" ht="31.5" x14ac:dyDescent="0.25">
      <c r="A106" s="19" t="s">
        <v>29</v>
      </c>
      <c r="B106" s="305">
        <v>0</v>
      </c>
      <c r="C106" s="305">
        <v>0</v>
      </c>
      <c r="D106" s="305">
        <v>0</v>
      </c>
      <c r="E106" s="305">
        <v>0</v>
      </c>
      <c r="F106" s="138">
        <f t="shared" si="10"/>
        <v>0</v>
      </c>
      <c r="G106" s="138">
        <f t="shared" si="10"/>
        <v>0</v>
      </c>
      <c r="H106" s="138">
        <f t="shared" si="10"/>
        <v>0</v>
      </c>
      <c r="I106" s="138">
        <f t="shared" si="10"/>
        <v>0</v>
      </c>
    </row>
    <row r="107" spans="1:9" x14ac:dyDescent="0.25">
      <c r="A107" s="19" t="s">
        <v>30</v>
      </c>
      <c r="B107" s="2"/>
      <c r="C107" s="2"/>
      <c r="D107" s="2"/>
      <c r="E107" s="2"/>
      <c r="F107" s="138">
        <f t="shared" si="10"/>
        <v>0</v>
      </c>
      <c r="G107" s="138">
        <f t="shared" si="10"/>
        <v>0</v>
      </c>
      <c r="H107" s="138">
        <f t="shared" si="10"/>
        <v>0</v>
      </c>
      <c r="I107" s="138">
        <f t="shared" si="10"/>
        <v>0</v>
      </c>
    </row>
    <row r="108" spans="1:9" ht="47.25" x14ac:dyDescent="0.25">
      <c r="A108" s="19" t="s">
        <v>31</v>
      </c>
      <c r="B108" s="2"/>
      <c r="C108" s="2"/>
      <c r="D108" s="2"/>
      <c r="E108" s="2"/>
      <c r="F108" s="138">
        <f t="shared" si="10"/>
        <v>0</v>
      </c>
      <c r="G108" s="138">
        <f t="shared" si="10"/>
        <v>0</v>
      </c>
      <c r="H108" s="138">
        <f t="shared" si="10"/>
        <v>0</v>
      </c>
      <c r="I108" s="138">
        <f t="shared" si="10"/>
        <v>0</v>
      </c>
    </row>
    <row r="109" spans="1:9" x14ac:dyDescent="0.25">
      <c r="A109" s="19" t="s">
        <v>32</v>
      </c>
      <c r="B109" s="2"/>
      <c r="C109" s="2"/>
      <c r="D109" s="2"/>
      <c r="E109" s="2"/>
      <c r="F109" s="138">
        <f t="shared" si="10"/>
        <v>0</v>
      </c>
      <c r="G109" s="138">
        <f t="shared" si="10"/>
        <v>0</v>
      </c>
      <c r="H109" s="138">
        <f t="shared" si="10"/>
        <v>0</v>
      </c>
      <c r="I109" s="138">
        <f t="shared" si="10"/>
        <v>0</v>
      </c>
    </row>
    <row r="110" spans="1:9" x14ac:dyDescent="0.25">
      <c r="A110" s="19" t="s">
        <v>33</v>
      </c>
      <c r="B110" s="2"/>
      <c r="C110" s="2"/>
      <c r="D110" s="2"/>
      <c r="E110" s="2"/>
      <c r="F110" s="138">
        <f t="shared" si="10"/>
        <v>0</v>
      </c>
      <c r="G110" s="138">
        <f t="shared" si="10"/>
        <v>0</v>
      </c>
      <c r="H110" s="138">
        <f t="shared" si="10"/>
        <v>0</v>
      </c>
      <c r="I110" s="138">
        <f t="shared" si="10"/>
        <v>0</v>
      </c>
    </row>
    <row r="111" spans="1:9" x14ac:dyDescent="0.25">
      <c r="A111" s="19" t="s">
        <v>34</v>
      </c>
      <c r="B111" s="2"/>
      <c r="C111" s="2"/>
      <c r="D111" s="2"/>
      <c r="E111" s="2"/>
      <c r="F111" s="138">
        <f>+IFERROR(B111/(C18+C49),0)*100</f>
        <v>0</v>
      </c>
      <c r="G111" s="138">
        <f t="shared" si="10"/>
        <v>0</v>
      </c>
      <c r="H111" s="138">
        <f t="shared" si="10"/>
        <v>0</v>
      </c>
      <c r="I111" s="138">
        <f t="shared" si="10"/>
        <v>0</v>
      </c>
    </row>
    <row r="112" spans="1:9" x14ac:dyDescent="0.25">
      <c r="A112" s="19" t="s">
        <v>35</v>
      </c>
      <c r="B112" s="2"/>
      <c r="C112" s="2"/>
      <c r="D112" s="2"/>
      <c r="E112" s="2"/>
      <c r="F112" s="138">
        <f t="shared" ref="F112:I124" si="11">+IFERROR(B112/(C19+C50),0)*100</f>
        <v>0</v>
      </c>
      <c r="G112" s="138">
        <f t="shared" si="10"/>
        <v>0</v>
      </c>
      <c r="H112" s="138">
        <f t="shared" si="10"/>
        <v>0</v>
      </c>
      <c r="I112" s="138">
        <f t="shared" si="10"/>
        <v>0</v>
      </c>
    </row>
    <row r="113" spans="1:9" x14ac:dyDescent="0.25">
      <c r="A113" s="19" t="s">
        <v>36</v>
      </c>
      <c r="B113" s="2"/>
      <c r="C113" s="2"/>
      <c r="D113" s="2"/>
      <c r="E113" s="2"/>
      <c r="F113" s="138">
        <f t="shared" si="11"/>
        <v>0</v>
      </c>
      <c r="G113" s="138">
        <f t="shared" si="10"/>
        <v>0</v>
      </c>
      <c r="H113" s="138">
        <f t="shared" si="10"/>
        <v>0</v>
      </c>
      <c r="I113" s="138">
        <f t="shared" si="10"/>
        <v>0</v>
      </c>
    </row>
    <row r="114" spans="1:9" x14ac:dyDescent="0.25">
      <c r="A114" s="19" t="s">
        <v>37</v>
      </c>
      <c r="B114" s="2"/>
      <c r="C114" s="2"/>
      <c r="D114" s="2"/>
      <c r="E114" s="2"/>
      <c r="F114" s="138">
        <f t="shared" si="11"/>
        <v>0</v>
      </c>
      <c r="G114" s="138">
        <f t="shared" si="11"/>
        <v>0</v>
      </c>
      <c r="H114" s="138">
        <f t="shared" si="11"/>
        <v>0</v>
      </c>
      <c r="I114" s="138">
        <f t="shared" si="11"/>
        <v>0</v>
      </c>
    </row>
    <row r="115" spans="1:9" x14ac:dyDescent="0.25">
      <c r="A115" s="19" t="s">
        <v>38</v>
      </c>
      <c r="B115" s="2"/>
      <c r="C115" s="2"/>
      <c r="D115" s="2"/>
      <c r="E115" s="2"/>
      <c r="F115" s="138">
        <f t="shared" si="11"/>
        <v>0</v>
      </c>
      <c r="G115" s="138">
        <f t="shared" si="11"/>
        <v>0</v>
      </c>
      <c r="H115" s="138">
        <f t="shared" si="11"/>
        <v>0</v>
      </c>
      <c r="I115" s="138">
        <f t="shared" si="11"/>
        <v>0</v>
      </c>
    </row>
    <row r="116" spans="1:9" x14ac:dyDescent="0.25">
      <c r="A116" s="19" t="s">
        <v>39</v>
      </c>
      <c r="B116" s="2"/>
      <c r="C116" s="2"/>
      <c r="D116" s="2"/>
      <c r="E116" s="2"/>
      <c r="F116" s="138">
        <f t="shared" si="11"/>
        <v>0</v>
      </c>
      <c r="G116" s="138">
        <f t="shared" si="11"/>
        <v>0</v>
      </c>
      <c r="H116" s="138">
        <f t="shared" si="11"/>
        <v>0</v>
      </c>
      <c r="I116" s="138">
        <f t="shared" si="11"/>
        <v>0</v>
      </c>
    </row>
    <row r="117" spans="1:9" x14ac:dyDescent="0.25">
      <c r="A117" s="19" t="s">
        <v>40</v>
      </c>
      <c r="B117" s="2"/>
      <c r="C117" s="2"/>
      <c r="D117" s="2"/>
      <c r="E117" s="2"/>
      <c r="F117" s="138">
        <f t="shared" si="11"/>
        <v>0</v>
      </c>
      <c r="G117" s="138">
        <f t="shared" si="11"/>
        <v>0</v>
      </c>
      <c r="H117" s="138">
        <f t="shared" si="11"/>
        <v>0</v>
      </c>
      <c r="I117" s="138">
        <f t="shared" si="11"/>
        <v>0</v>
      </c>
    </row>
    <row r="118" spans="1:9" x14ac:dyDescent="0.25">
      <c r="A118" s="19" t="s">
        <v>41</v>
      </c>
      <c r="B118" s="2"/>
      <c r="C118" s="2"/>
      <c r="D118" s="2"/>
      <c r="E118" s="2"/>
      <c r="F118" s="138">
        <f t="shared" si="11"/>
        <v>0</v>
      </c>
      <c r="G118" s="138">
        <f t="shared" si="11"/>
        <v>0</v>
      </c>
      <c r="H118" s="138">
        <f t="shared" si="11"/>
        <v>0</v>
      </c>
      <c r="I118" s="138">
        <f t="shared" si="11"/>
        <v>0</v>
      </c>
    </row>
    <row r="119" spans="1:9" x14ac:dyDescent="0.25">
      <c r="A119" s="19" t="s">
        <v>42</v>
      </c>
      <c r="B119" s="2"/>
      <c r="C119" s="2"/>
      <c r="D119" s="2"/>
      <c r="E119" s="2"/>
      <c r="F119" s="138">
        <f t="shared" si="11"/>
        <v>0</v>
      </c>
      <c r="G119" s="138">
        <f t="shared" si="11"/>
        <v>0</v>
      </c>
      <c r="H119" s="138">
        <f t="shared" si="11"/>
        <v>0</v>
      </c>
      <c r="I119" s="138">
        <f t="shared" si="11"/>
        <v>0</v>
      </c>
    </row>
    <row r="120" spans="1:9" x14ac:dyDescent="0.25">
      <c r="A120" s="19" t="s">
        <v>43</v>
      </c>
      <c r="B120" s="2"/>
      <c r="C120" s="2"/>
      <c r="D120" s="2"/>
      <c r="E120" s="2"/>
      <c r="F120" s="138">
        <f t="shared" si="11"/>
        <v>0</v>
      </c>
      <c r="G120" s="138">
        <f t="shared" si="11"/>
        <v>0</v>
      </c>
      <c r="H120" s="138">
        <f t="shared" si="11"/>
        <v>0</v>
      </c>
      <c r="I120" s="138">
        <f t="shared" si="11"/>
        <v>0</v>
      </c>
    </row>
    <row r="121" spans="1:9" x14ac:dyDescent="0.25">
      <c r="A121" s="19" t="s">
        <v>44</v>
      </c>
      <c r="B121" s="2"/>
      <c r="C121" s="2"/>
      <c r="D121" s="2"/>
      <c r="E121" s="2"/>
      <c r="F121" s="138">
        <f t="shared" si="11"/>
        <v>0</v>
      </c>
      <c r="G121" s="138">
        <f t="shared" si="11"/>
        <v>0</v>
      </c>
      <c r="H121" s="138">
        <f t="shared" si="11"/>
        <v>0</v>
      </c>
      <c r="I121" s="138">
        <f t="shared" si="11"/>
        <v>0</v>
      </c>
    </row>
    <row r="122" spans="1:9" x14ac:dyDescent="0.25">
      <c r="A122" s="19" t="s">
        <v>45</v>
      </c>
      <c r="B122" s="305">
        <v>1</v>
      </c>
      <c r="C122" s="305">
        <v>1</v>
      </c>
      <c r="D122" s="305">
        <v>1</v>
      </c>
      <c r="E122" s="305">
        <v>1</v>
      </c>
      <c r="F122" s="138">
        <f t="shared" si="11"/>
        <v>14.285714285714285</v>
      </c>
      <c r="G122" s="138">
        <f t="shared" si="11"/>
        <v>14.285714285714285</v>
      </c>
      <c r="H122" s="138">
        <f t="shared" si="11"/>
        <v>14.285714285714285</v>
      </c>
      <c r="I122" s="138">
        <f t="shared" si="11"/>
        <v>16.666666666666664</v>
      </c>
    </row>
    <row r="123" spans="1:9" ht="31.5" x14ac:dyDescent="0.25">
      <c r="A123" s="44" t="s">
        <v>46</v>
      </c>
      <c r="B123" s="305">
        <v>2</v>
      </c>
      <c r="C123" s="305">
        <v>2</v>
      </c>
      <c r="D123" s="305">
        <v>2</v>
      </c>
      <c r="E123" s="305">
        <v>1</v>
      </c>
      <c r="F123" s="138">
        <f t="shared" si="11"/>
        <v>11.76470588235294</v>
      </c>
      <c r="G123" s="138">
        <f t="shared" si="11"/>
        <v>12.5</v>
      </c>
      <c r="H123" s="138">
        <f t="shared" si="11"/>
        <v>12.5</v>
      </c>
      <c r="I123" s="138">
        <f t="shared" si="11"/>
        <v>7.1428571428571423</v>
      </c>
    </row>
    <row r="124" spans="1:9" x14ac:dyDescent="0.25">
      <c r="A124" s="134" t="s">
        <v>56</v>
      </c>
      <c r="B124" s="53">
        <f>SUM(B97:B123)</f>
        <v>25</v>
      </c>
      <c r="C124" s="53">
        <f>SUM(C97:C123)</f>
        <v>21</v>
      </c>
      <c r="D124" s="53">
        <f>SUM(D97:D123)</f>
        <v>19</v>
      </c>
      <c r="E124" s="53">
        <f>SUM(E97:E123)</f>
        <v>16</v>
      </c>
      <c r="F124" s="138">
        <f t="shared" si="11"/>
        <v>3.4340659340659343</v>
      </c>
      <c r="G124" s="138">
        <f t="shared" si="11"/>
        <v>2.9166666666666665</v>
      </c>
      <c r="H124" s="138">
        <f t="shared" si="11"/>
        <v>2.90519877675841</v>
      </c>
      <c r="I124" s="138">
        <f t="shared" si="11"/>
        <v>2.6981450252951094</v>
      </c>
    </row>
    <row r="125" spans="1:9" x14ac:dyDescent="0.25">
      <c r="A125" s="23"/>
      <c r="B125" s="7"/>
      <c r="C125" s="7"/>
      <c r="D125" s="7"/>
      <c r="I125" s="7"/>
    </row>
    <row r="126" spans="1:9" x14ac:dyDescent="0.25">
      <c r="A126" s="23"/>
      <c r="B126" s="7"/>
      <c r="C126" s="7"/>
      <c r="D126" s="7"/>
      <c r="E126" s="7"/>
    </row>
    <row r="127" spans="1:9" x14ac:dyDescent="0.25">
      <c r="A127" s="23"/>
      <c r="B127" s="7"/>
      <c r="C127" s="7"/>
      <c r="D127" s="7"/>
      <c r="E127" s="7"/>
    </row>
    <row r="128" spans="1:9" x14ac:dyDescent="0.25">
      <c r="A128" s="23"/>
      <c r="B128" s="7"/>
      <c r="C128" s="7"/>
      <c r="D128" s="7"/>
      <c r="E128" s="7"/>
    </row>
    <row r="129" spans="1:5" x14ac:dyDescent="0.25">
      <c r="A129" s="23"/>
      <c r="B129" s="7"/>
      <c r="C129" s="7"/>
      <c r="D129" s="7"/>
      <c r="E129" s="7"/>
    </row>
    <row r="130" spans="1:5" x14ac:dyDescent="0.25">
      <c r="A130" s="23"/>
      <c r="B130" s="7"/>
      <c r="C130" s="7"/>
      <c r="D130" s="7"/>
      <c r="E130" s="7"/>
    </row>
    <row r="131" spans="1:5" x14ac:dyDescent="0.25">
      <c r="A131" s="10"/>
      <c r="B131" s="7"/>
      <c r="C131" s="7"/>
      <c r="D131" s="7"/>
      <c r="E131" s="7"/>
    </row>
    <row r="132" spans="1:5" x14ac:dyDescent="0.25">
      <c r="A132" s="23"/>
      <c r="B132" s="7"/>
      <c r="C132" s="7"/>
      <c r="D132" s="7"/>
      <c r="E132" s="7"/>
    </row>
  </sheetData>
  <mergeCells count="4">
    <mergeCell ref="A33:J33"/>
    <mergeCell ref="A64:E64"/>
    <mergeCell ref="A1:J1"/>
    <mergeCell ref="A2:J2"/>
  </mergeCells>
  <phoneticPr fontId="2" type="noConversion"/>
  <pageMargins left="0.75" right="0.75" top="1" bottom="1" header="0.4921259845" footer="0.4921259845"/>
  <pageSetup paperSize="9" scale="74" orientation="landscape" r:id="rId1"/>
  <headerFooter alignWithMargins="0"/>
  <rowBreaks count="3" manualBreakCount="3">
    <brk id="32" max="16383" man="1"/>
    <brk id="63" max="16383" man="1"/>
    <brk id="9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7"/>
  <sheetViews>
    <sheetView view="pageBreakPreview" zoomScaleNormal="100" zoomScaleSheetLayoutView="100" workbookViewId="0">
      <selection activeCell="P15" sqref="P15"/>
    </sheetView>
  </sheetViews>
  <sheetFormatPr defaultRowHeight="15.75" x14ac:dyDescent="0.25"/>
  <cols>
    <col min="1" max="1" width="24.125" customWidth="1"/>
    <col min="2" max="10" width="10.625" customWidth="1"/>
  </cols>
  <sheetData>
    <row r="1" spans="1:12" ht="31.5" customHeight="1" x14ac:dyDescent="0.25">
      <c r="A1" s="528" t="s">
        <v>250</v>
      </c>
      <c r="B1" s="528"/>
      <c r="C1" s="528"/>
      <c r="D1" s="528"/>
      <c r="E1" s="528"/>
      <c r="F1" s="528"/>
      <c r="G1" s="528"/>
      <c r="H1" s="528"/>
      <c r="I1" s="528"/>
      <c r="J1" s="528"/>
      <c r="K1" s="181"/>
    </row>
    <row r="2" spans="1:12" ht="16.5" thickBot="1" x14ac:dyDescent="0.3">
      <c r="A2" s="521" t="s">
        <v>54</v>
      </c>
      <c r="B2" s="521"/>
      <c r="C2" s="521"/>
      <c r="D2" s="521"/>
      <c r="E2" s="521"/>
      <c r="F2" s="521"/>
      <c r="G2" s="521"/>
      <c r="H2" s="521"/>
      <c r="I2" s="521"/>
      <c r="J2" s="521"/>
      <c r="K2" s="16"/>
      <c r="L2" s="7"/>
    </row>
    <row r="3" spans="1:12" ht="32.25" thickBot="1" x14ac:dyDescent="0.3">
      <c r="A3" s="80" t="s">
        <v>68</v>
      </c>
      <c r="B3" s="81" t="s">
        <v>59</v>
      </c>
      <c r="C3" s="81" t="s">
        <v>60</v>
      </c>
      <c r="D3" s="82" t="s">
        <v>61</v>
      </c>
      <c r="E3" s="82" t="s">
        <v>62</v>
      </c>
      <c r="F3" s="82" t="s">
        <v>63</v>
      </c>
      <c r="G3" s="97" t="s">
        <v>64</v>
      </c>
      <c r="H3" s="97" t="s">
        <v>65</v>
      </c>
      <c r="I3" s="97" t="s">
        <v>66</v>
      </c>
      <c r="J3" s="98" t="s">
        <v>67</v>
      </c>
      <c r="K3" s="16"/>
      <c r="L3" s="7"/>
    </row>
    <row r="4" spans="1:12" ht="31.5" x14ac:dyDescent="0.25">
      <c r="A4" s="78" t="s">
        <v>20</v>
      </c>
      <c r="B4" s="79"/>
      <c r="C4" s="79"/>
      <c r="D4" s="79"/>
      <c r="E4" s="79"/>
      <c r="F4" s="79"/>
      <c r="G4" s="135">
        <f>IFERROR(C4/B4,0)</f>
        <v>0</v>
      </c>
      <c r="H4" s="135">
        <f>IFERROR(E4/D4,0)</f>
        <v>0</v>
      </c>
      <c r="I4" s="135">
        <f>IFERROR(F4/E4,0)</f>
        <v>0</v>
      </c>
      <c r="J4" s="135">
        <f>IFERROR(F4/B4,0)</f>
        <v>0</v>
      </c>
      <c r="K4" s="16"/>
      <c r="L4" s="7"/>
    </row>
    <row r="5" spans="1:12" x14ac:dyDescent="0.25">
      <c r="A5" s="19" t="s">
        <v>21</v>
      </c>
      <c r="B5" s="300">
        <v>4</v>
      </c>
      <c r="C5" s="301">
        <v>24</v>
      </c>
      <c r="D5" s="301">
        <v>23</v>
      </c>
      <c r="E5" s="301">
        <v>11</v>
      </c>
      <c r="F5" s="301">
        <v>11</v>
      </c>
      <c r="G5" s="136">
        <f t="shared" ref="G5:G31" si="0">IFERROR(C5/B5,0)</f>
        <v>6</v>
      </c>
      <c r="H5" s="136">
        <f t="shared" ref="H5:I22" si="1">IFERROR(E5/D5,0)</f>
        <v>0.47826086956521741</v>
      </c>
      <c r="I5" s="136">
        <f t="shared" si="1"/>
        <v>1</v>
      </c>
      <c r="J5" s="136">
        <f t="shared" ref="J5:J31" si="2">IFERROR(F5/B5,0)</f>
        <v>2.75</v>
      </c>
      <c r="K5" s="16"/>
      <c r="L5" s="7"/>
    </row>
    <row r="6" spans="1:12" x14ac:dyDescent="0.25">
      <c r="A6" s="19" t="s">
        <v>22</v>
      </c>
      <c r="B6" s="2"/>
      <c r="C6" s="2"/>
      <c r="D6" s="2"/>
      <c r="E6" s="2"/>
      <c r="F6" s="2"/>
      <c r="G6" s="136">
        <f t="shared" si="0"/>
        <v>0</v>
      </c>
      <c r="H6" s="136">
        <f t="shared" si="1"/>
        <v>0</v>
      </c>
      <c r="I6" s="136">
        <f t="shared" si="1"/>
        <v>0</v>
      </c>
      <c r="J6" s="136">
        <f t="shared" si="2"/>
        <v>0</v>
      </c>
      <c r="K6" s="16"/>
      <c r="L6" s="7"/>
    </row>
    <row r="7" spans="1:12" ht="31.5" x14ac:dyDescent="0.25">
      <c r="A7" s="19" t="s">
        <v>23</v>
      </c>
      <c r="B7" s="300">
        <v>23</v>
      </c>
      <c r="C7" s="301">
        <v>26</v>
      </c>
      <c r="D7" s="301">
        <v>23</v>
      </c>
      <c r="E7" s="301">
        <v>11</v>
      </c>
      <c r="F7" s="301">
        <v>10</v>
      </c>
      <c r="G7" s="136">
        <f t="shared" si="0"/>
        <v>1.1304347826086956</v>
      </c>
      <c r="H7" s="136">
        <f t="shared" si="1"/>
        <v>0.47826086956521741</v>
      </c>
      <c r="I7" s="136">
        <f t="shared" si="1"/>
        <v>0.90909090909090906</v>
      </c>
      <c r="J7" s="136">
        <f t="shared" si="2"/>
        <v>0.43478260869565216</v>
      </c>
      <c r="K7" s="16"/>
      <c r="L7" s="7"/>
    </row>
    <row r="8" spans="1:12" x14ac:dyDescent="0.25">
      <c r="A8" s="19" t="s">
        <v>24</v>
      </c>
      <c r="B8" s="2"/>
      <c r="C8" s="2"/>
      <c r="D8" s="2"/>
      <c r="E8" s="2"/>
      <c r="F8" s="2"/>
      <c r="G8" s="136">
        <f t="shared" si="0"/>
        <v>0</v>
      </c>
      <c r="H8" s="136">
        <f t="shared" si="1"/>
        <v>0</v>
      </c>
      <c r="I8" s="136">
        <f t="shared" si="1"/>
        <v>0</v>
      </c>
      <c r="J8" s="136">
        <f t="shared" si="2"/>
        <v>0</v>
      </c>
      <c r="K8" s="16"/>
      <c r="L8" s="7"/>
    </row>
    <row r="9" spans="1:12" x14ac:dyDescent="0.25">
      <c r="A9" s="19" t="s">
        <v>25</v>
      </c>
      <c r="B9" s="2"/>
      <c r="C9" s="2"/>
      <c r="D9" s="2"/>
      <c r="E9" s="2"/>
      <c r="F9" s="2"/>
      <c r="G9" s="136">
        <f t="shared" si="0"/>
        <v>0</v>
      </c>
      <c r="H9" s="136">
        <f t="shared" si="1"/>
        <v>0</v>
      </c>
      <c r="I9" s="136">
        <f t="shared" si="1"/>
        <v>0</v>
      </c>
      <c r="J9" s="136">
        <f t="shared" si="2"/>
        <v>0</v>
      </c>
      <c r="K9" s="16"/>
      <c r="L9" s="7"/>
    </row>
    <row r="10" spans="1:12" x14ac:dyDescent="0.25">
      <c r="A10" s="19" t="s">
        <v>26</v>
      </c>
      <c r="B10" s="300">
        <v>20</v>
      </c>
      <c r="C10" s="301">
        <v>16</v>
      </c>
      <c r="D10" s="301">
        <v>15</v>
      </c>
      <c r="E10" s="301">
        <v>8</v>
      </c>
      <c r="F10" s="301">
        <v>7</v>
      </c>
      <c r="G10" s="136">
        <f t="shared" si="0"/>
        <v>0.8</v>
      </c>
      <c r="H10" s="136">
        <f t="shared" si="1"/>
        <v>0.53333333333333333</v>
      </c>
      <c r="I10" s="136">
        <f t="shared" si="1"/>
        <v>0.875</v>
      </c>
      <c r="J10" s="136">
        <f t="shared" si="2"/>
        <v>0.35</v>
      </c>
      <c r="K10" s="16"/>
      <c r="L10" s="7"/>
    </row>
    <row r="11" spans="1:12" x14ac:dyDescent="0.25">
      <c r="A11" s="19" t="s">
        <v>27</v>
      </c>
      <c r="B11" s="300">
        <v>120</v>
      </c>
      <c r="C11" s="301">
        <v>44</v>
      </c>
      <c r="D11" s="301">
        <v>44</v>
      </c>
      <c r="E11" s="301">
        <v>33</v>
      </c>
      <c r="F11" s="301">
        <v>32</v>
      </c>
      <c r="G11" s="136">
        <f t="shared" si="0"/>
        <v>0.36666666666666664</v>
      </c>
      <c r="H11" s="136">
        <f t="shared" si="1"/>
        <v>0.75</v>
      </c>
      <c r="I11" s="136">
        <f t="shared" si="1"/>
        <v>0.96969696969696972</v>
      </c>
      <c r="J11" s="136">
        <f t="shared" si="2"/>
        <v>0.26666666666666666</v>
      </c>
      <c r="K11" s="16"/>
      <c r="L11" s="7"/>
    </row>
    <row r="12" spans="1:12" x14ac:dyDescent="0.25">
      <c r="A12" s="19" t="s">
        <v>28</v>
      </c>
      <c r="B12" s="300">
        <v>40</v>
      </c>
      <c r="C12" s="301">
        <v>14</v>
      </c>
      <c r="D12" s="301">
        <v>14</v>
      </c>
      <c r="E12" s="301">
        <v>12</v>
      </c>
      <c r="F12" s="301">
        <v>10</v>
      </c>
      <c r="G12" s="136">
        <f t="shared" si="0"/>
        <v>0.35</v>
      </c>
      <c r="H12" s="136">
        <f t="shared" si="1"/>
        <v>0.8571428571428571</v>
      </c>
      <c r="I12" s="136">
        <f t="shared" si="1"/>
        <v>0.83333333333333337</v>
      </c>
      <c r="J12" s="136">
        <f t="shared" si="2"/>
        <v>0.25</v>
      </c>
      <c r="K12" s="16"/>
      <c r="L12" s="7"/>
    </row>
    <row r="13" spans="1:12" ht="31.5" x14ac:dyDescent="0.25">
      <c r="A13" s="19" t="s">
        <v>29</v>
      </c>
      <c r="B13" s="300">
        <v>10</v>
      </c>
      <c r="C13" s="301">
        <v>3</v>
      </c>
      <c r="D13" s="301">
        <v>3</v>
      </c>
      <c r="E13" s="301">
        <v>3</v>
      </c>
      <c r="F13" s="301">
        <v>3</v>
      </c>
      <c r="G13" s="136">
        <f t="shared" si="0"/>
        <v>0.3</v>
      </c>
      <c r="H13" s="136">
        <f t="shared" si="1"/>
        <v>1</v>
      </c>
      <c r="I13" s="136">
        <f t="shared" si="1"/>
        <v>1</v>
      </c>
      <c r="J13" s="136">
        <f t="shared" si="2"/>
        <v>0.3</v>
      </c>
      <c r="K13" s="16"/>
      <c r="L13" s="7"/>
    </row>
    <row r="14" spans="1:12" x14ac:dyDescent="0.25">
      <c r="A14" s="19" t="s">
        <v>30</v>
      </c>
      <c r="B14" s="2"/>
      <c r="C14" s="2"/>
      <c r="D14" s="2"/>
      <c r="E14" s="2"/>
      <c r="F14" s="2"/>
      <c r="G14" s="136">
        <f t="shared" si="0"/>
        <v>0</v>
      </c>
      <c r="H14" s="136">
        <f t="shared" si="1"/>
        <v>0</v>
      </c>
      <c r="I14" s="136">
        <f t="shared" si="1"/>
        <v>0</v>
      </c>
      <c r="J14" s="136">
        <f t="shared" si="2"/>
        <v>0</v>
      </c>
      <c r="K14" s="16"/>
      <c r="L14" s="7"/>
    </row>
    <row r="15" spans="1:12" ht="47.25" x14ac:dyDescent="0.25">
      <c r="A15" s="19" t="s">
        <v>31</v>
      </c>
      <c r="B15" s="2"/>
      <c r="C15" s="2"/>
      <c r="D15" s="2"/>
      <c r="E15" s="2"/>
      <c r="F15" s="2"/>
      <c r="G15" s="136">
        <f t="shared" si="0"/>
        <v>0</v>
      </c>
      <c r="H15" s="136">
        <f t="shared" si="1"/>
        <v>0</v>
      </c>
      <c r="I15" s="136">
        <f t="shared" si="1"/>
        <v>0</v>
      </c>
      <c r="J15" s="136">
        <f t="shared" si="2"/>
        <v>0</v>
      </c>
      <c r="K15" s="16"/>
      <c r="L15" s="7"/>
    </row>
    <row r="16" spans="1:12" x14ac:dyDescent="0.25">
      <c r="A16" s="19" t="s">
        <v>32</v>
      </c>
      <c r="B16" s="2"/>
      <c r="C16" s="2"/>
      <c r="D16" s="2"/>
      <c r="E16" s="2"/>
      <c r="F16" s="2"/>
      <c r="G16" s="136">
        <f t="shared" si="0"/>
        <v>0</v>
      </c>
      <c r="H16" s="136">
        <f t="shared" si="1"/>
        <v>0</v>
      </c>
      <c r="I16" s="136">
        <f t="shared" si="1"/>
        <v>0</v>
      </c>
      <c r="J16" s="136">
        <f t="shared" si="2"/>
        <v>0</v>
      </c>
      <c r="K16" s="16"/>
      <c r="L16" s="7"/>
    </row>
    <row r="17" spans="1:12" x14ac:dyDescent="0.25">
      <c r="A17" s="19" t="s">
        <v>33</v>
      </c>
      <c r="B17" s="2"/>
      <c r="C17" s="2"/>
      <c r="D17" s="2"/>
      <c r="E17" s="2"/>
      <c r="F17" s="2"/>
      <c r="G17" s="136">
        <f t="shared" si="0"/>
        <v>0</v>
      </c>
      <c r="H17" s="136">
        <f t="shared" si="1"/>
        <v>0</v>
      </c>
      <c r="I17" s="136">
        <f t="shared" si="1"/>
        <v>0</v>
      </c>
      <c r="J17" s="136">
        <f t="shared" si="2"/>
        <v>0</v>
      </c>
      <c r="K17" s="16"/>
      <c r="L17" s="7"/>
    </row>
    <row r="18" spans="1:12" x14ac:dyDescent="0.25">
      <c r="A18" s="19" t="s">
        <v>34</v>
      </c>
      <c r="B18" s="2"/>
      <c r="C18" s="2"/>
      <c r="D18" s="2"/>
      <c r="E18" s="2"/>
      <c r="F18" s="2"/>
      <c r="G18" s="136">
        <f t="shared" si="0"/>
        <v>0</v>
      </c>
      <c r="H18" s="136">
        <f t="shared" si="1"/>
        <v>0</v>
      </c>
      <c r="I18" s="136">
        <f t="shared" si="1"/>
        <v>0</v>
      </c>
      <c r="J18" s="136">
        <f t="shared" si="2"/>
        <v>0</v>
      </c>
      <c r="K18" s="16"/>
      <c r="L18" s="7"/>
    </row>
    <row r="19" spans="1:12" x14ac:dyDescent="0.25">
      <c r="A19" s="19" t="s">
        <v>35</v>
      </c>
      <c r="B19" s="2"/>
      <c r="C19" s="2"/>
      <c r="D19" s="2"/>
      <c r="E19" s="2"/>
      <c r="F19" s="2"/>
      <c r="G19" s="136">
        <f t="shared" si="0"/>
        <v>0</v>
      </c>
      <c r="H19" s="136">
        <f t="shared" si="1"/>
        <v>0</v>
      </c>
      <c r="I19" s="136">
        <f t="shared" si="1"/>
        <v>0</v>
      </c>
      <c r="J19" s="136">
        <f t="shared" si="2"/>
        <v>0</v>
      </c>
      <c r="K19" s="16"/>
      <c r="L19" s="7"/>
    </row>
    <row r="20" spans="1:12" x14ac:dyDescent="0.25">
      <c r="A20" s="19" t="s">
        <v>36</v>
      </c>
      <c r="B20" s="300">
        <v>13</v>
      </c>
      <c r="C20" s="301">
        <v>12</v>
      </c>
      <c r="D20" s="301">
        <v>12</v>
      </c>
      <c r="E20" s="301">
        <v>12</v>
      </c>
      <c r="F20" s="301">
        <v>11</v>
      </c>
      <c r="G20" s="136">
        <f t="shared" si="0"/>
        <v>0.92307692307692313</v>
      </c>
      <c r="H20" s="136">
        <f t="shared" si="1"/>
        <v>1</v>
      </c>
      <c r="I20" s="136">
        <f t="shared" si="1"/>
        <v>0.91666666666666663</v>
      </c>
      <c r="J20" s="136">
        <f t="shared" si="2"/>
        <v>0.84615384615384615</v>
      </c>
      <c r="K20" s="11"/>
      <c r="L20" s="7"/>
    </row>
    <row r="21" spans="1:12" x14ac:dyDescent="0.25">
      <c r="A21" s="19" t="s">
        <v>37</v>
      </c>
      <c r="B21" s="2"/>
      <c r="C21" s="2"/>
      <c r="D21" s="2"/>
      <c r="E21" s="2"/>
      <c r="F21" s="2"/>
      <c r="G21" s="136">
        <f t="shared" si="0"/>
        <v>0</v>
      </c>
      <c r="H21" s="136">
        <f t="shared" si="1"/>
        <v>0</v>
      </c>
      <c r="I21" s="136">
        <f t="shared" si="1"/>
        <v>0</v>
      </c>
      <c r="J21" s="136">
        <f t="shared" si="2"/>
        <v>0</v>
      </c>
      <c r="K21" s="16"/>
      <c r="L21" s="7"/>
    </row>
    <row r="22" spans="1:12" x14ac:dyDescent="0.25">
      <c r="A22" s="19" t="s">
        <v>38</v>
      </c>
      <c r="B22" s="2">
        <v>2</v>
      </c>
      <c r="C22" s="2">
        <v>3</v>
      </c>
      <c r="D22" s="2">
        <v>3</v>
      </c>
      <c r="E22" s="2">
        <v>2</v>
      </c>
      <c r="F22" s="2">
        <v>2</v>
      </c>
      <c r="G22" s="136">
        <f t="shared" si="0"/>
        <v>1.5</v>
      </c>
      <c r="H22" s="136">
        <f t="shared" si="1"/>
        <v>0.66666666666666663</v>
      </c>
      <c r="I22" s="136">
        <f t="shared" si="1"/>
        <v>1</v>
      </c>
      <c r="J22" s="136">
        <f t="shared" si="2"/>
        <v>1</v>
      </c>
      <c r="K22" s="16"/>
      <c r="L22" s="7"/>
    </row>
    <row r="23" spans="1:12" x14ac:dyDescent="0.25">
      <c r="A23" s="19" t="s">
        <v>39</v>
      </c>
      <c r="B23" s="300">
        <v>8</v>
      </c>
      <c r="C23" s="301">
        <v>7</v>
      </c>
      <c r="D23" s="301">
        <v>7</v>
      </c>
      <c r="E23" s="301">
        <v>6</v>
      </c>
      <c r="F23" s="301">
        <v>4</v>
      </c>
      <c r="G23" s="136">
        <f t="shared" si="0"/>
        <v>0.875</v>
      </c>
      <c r="H23" s="136">
        <f t="shared" ref="H23:I31" si="3">IFERROR(E23/D23,0)</f>
        <v>0.8571428571428571</v>
      </c>
      <c r="I23" s="136">
        <f t="shared" si="3"/>
        <v>0.66666666666666663</v>
      </c>
      <c r="J23" s="136">
        <f t="shared" si="2"/>
        <v>0.5</v>
      </c>
      <c r="K23" s="16"/>
      <c r="L23" s="7"/>
    </row>
    <row r="24" spans="1:12" x14ac:dyDescent="0.25">
      <c r="A24" s="19" t="s">
        <v>40</v>
      </c>
      <c r="B24" s="2"/>
      <c r="C24" s="2"/>
      <c r="D24" s="2"/>
      <c r="E24" s="2"/>
      <c r="F24" s="2"/>
      <c r="G24" s="136">
        <f t="shared" si="0"/>
        <v>0</v>
      </c>
      <c r="H24" s="136">
        <f t="shared" si="3"/>
        <v>0</v>
      </c>
      <c r="I24" s="136">
        <f t="shared" si="3"/>
        <v>0</v>
      </c>
      <c r="J24" s="136">
        <f t="shared" si="2"/>
        <v>0</v>
      </c>
      <c r="K24" s="16"/>
      <c r="L24" s="7"/>
    </row>
    <row r="25" spans="1:12" x14ac:dyDescent="0.25">
      <c r="A25" s="19" t="s">
        <v>41</v>
      </c>
      <c r="B25" s="2"/>
      <c r="C25" s="2"/>
      <c r="D25" s="2"/>
      <c r="E25" s="2"/>
      <c r="F25" s="2"/>
      <c r="G25" s="136">
        <f t="shared" si="0"/>
        <v>0</v>
      </c>
      <c r="H25" s="136">
        <f t="shared" si="3"/>
        <v>0</v>
      </c>
      <c r="I25" s="136">
        <f t="shared" si="3"/>
        <v>0</v>
      </c>
      <c r="J25" s="136">
        <f t="shared" si="2"/>
        <v>0</v>
      </c>
      <c r="K25" s="16"/>
      <c r="L25" s="7"/>
    </row>
    <row r="26" spans="1:12" x14ac:dyDescent="0.25">
      <c r="A26" s="19" t="s">
        <v>42</v>
      </c>
      <c r="B26" s="2"/>
      <c r="C26" s="2"/>
      <c r="D26" s="2"/>
      <c r="E26" s="2"/>
      <c r="F26" s="2"/>
      <c r="G26" s="136">
        <f t="shared" si="0"/>
        <v>0</v>
      </c>
      <c r="H26" s="136">
        <f t="shared" si="3"/>
        <v>0</v>
      </c>
      <c r="I26" s="136">
        <f t="shared" si="3"/>
        <v>0</v>
      </c>
      <c r="J26" s="136">
        <f t="shared" si="2"/>
        <v>0</v>
      </c>
      <c r="K26" s="16"/>
      <c r="L26" s="7"/>
    </row>
    <row r="27" spans="1:12" x14ac:dyDescent="0.25">
      <c r="A27" s="19" t="s">
        <v>43</v>
      </c>
      <c r="B27" s="2"/>
      <c r="C27" s="2"/>
      <c r="D27" s="2"/>
      <c r="E27" s="2"/>
      <c r="F27" s="2"/>
      <c r="G27" s="136">
        <f t="shared" si="0"/>
        <v>0</v>
      </c>
      <c r="H27" s="136">
        <f t="shared" si="3"/>
        <v>0</v>
      </c>
      <c r="I27" s="136">
        <f t="shared" si="3"/>
        <v>0</v>
      </c>
      <c r="J27" s="136">
        <f t="shared" si="2"/>
        <v>0</v>
      </c>
      <c r="K27" s="16"/>
      <c r="L27" s="7"/>
    </row>
    <row r="28" spans="1:12" x14ac:dyDescent="0.25">
      <c r="A28" s="19" t="s">
        <v>44</v>
      </c>
      <c r="B28" s="2"/>
      <c r="C28" s="2"/>
      <c r="D28" s="2"/>
      <c r="E28" s="2"/>
      <c r="F28" s="2"/>
      <c r="G28" s="136">
        <f t="shared" si="0"/>
        <v>0</v>
      </c>
      <c r="H28" s="136">
        <f t="shared" si="3"/>
        <v>0</v>
      </c>
      <c r="I28" s="136">
        <f t="shared" si="3"/>
        <v>0</v>
      </c>
      <c r="J28" s="136">
        <f t="shared" si="2"/>
        <v>0</v>
      </c>
      <c r="K28" s="16"/>
      <c r="L28" s="7"/>
    </row>
    <row r="29" spans="1:12" x14ac:dyDescent="0.25">
      <c r="A29" s="19" t="s">
        <v>45</v>
      </c>
      <c r="B29" s="300">
        <v>30</v>
      </c>
      <c r="C29" s="301">
        <v>3</v>
      </c>
      <c r="D29" s="301">
        <v>3</v>
      </c>
      <c r="E29" s="301">
        <v>3</v>
      </c>
      <c r="F29" s="301">
        <v>3</v>
      </c>
      <c r="G29" s="136">
        <f t="shared" si="0"/>
        <v>0.1</v>
      </c>
      <c r="H29" s="136">
        <f t="shared" si="3"/>
        <v>1</v>
      </c>
      <c r="I29" s="136">
        <f t="shared" si="3"/>
        <v>1</v>
      </c>
      <c r="J29" s="136">
        <f t="shared" si="2"/>
        <v>0.1</v>
      </c>
      <c r="K29" s="16"/>
      <c r="L29" s="7"/>
    </row>
    <row r="30" spans="1:12" ht="31.5" x14ac:dyDescent="0.25">
      <c r="A30" s="44" t="s">
        <v>46</v>
      </c>
      <c r="B30" s="300">
        <v>10</v>
      </c>
      <c r="C30" s="301">
        <v>4</v>
      </c>
      <c r="D30" s="301">
        <v>4</v>
      </c>
      <c r="E30" s="301">
        <v>3</v>
      </c>
      <c r="F30" s="301">
        <v>3</v>
      </c>
      <c r="G30" s="136">
        <f t="shared" si="0"/>
        <v>0.4</v>
      </c>
      <c r="H30" s="136">
        <f t="shared" si="3"/>
        <v>0.75</v>
      </c>
      <c r="I30" s="136">
        <f t="shared" si="3"/>
        <v>1</v>
      </c>
      <c r="J30" s="136">
        <f t="shared" si="2"/>
        <v>0.3</v>
      </c>
      <c r="K30" s="16"/>
      <c r="L30" s="7"/>
    </row>
    <row r="31" spans="1:12" x14ac:dyDescent="0.25">
      <c r="A31" s="133" t="s">
        <v>56</v>
      </c>
      <c r="B31" s="53">
        <f>SUM(B4:B30)</f>
        <v>280</v>
      </c>
      <c r="C31" s="53">
        <f>SUM(C4:C30)</f>
        <v>156</v>
      </c>
      <c r="D31" s="53">
        <f>SUM(D4:D30)</f>
        <v>151</v>
      </c>
      <c r="E31" s="53">
        <f>SUM(E4:E30)</f>
        <v>104</v>
      </c>
      <c r="F31" s="53">
        <f>SUM(F4:F30)</f>
        <v>96</v>
      </c>
      <c r="G31" s="136">
        <f t="shared" si="0"/>
        <v>0.55714285714285716</v>
      </c>
      <c r="H31" s="136">
        <f t="shared" si="3"/>
        <v>0.6887417218543046</v>
      </c>
      <c r="I31" s="136">
        <f t="shared" si="3"/>
        <v>0.92307692307692313</v>
      </c>
      <c r="J31" s="136">
        <f t="shared" si="2"/>
        <v>0.34285714285714286</v>
      </c>
      <c r="K31" s="16"/>
      <c r="L31" s="7"/>
    </row>
    <row r="32" spans="1:12" x14ac:dyDescent="0.25">
      <c r="A32" s="45"/>
      <c r="B32" s="7"/>
      <c r="C32" s="7"/>
      <c r="D32" s="7"/>
      <c r="E32" s="7"/>
      <c r="F32" s="7"/>
      <c r="G32" s="7"/>
      <c r="H32" s="7"/>
      <c r="I32" s="7"/>
      <c r="J32" s="7"/>
      <c r="K32" s="16"/>
      <c r="L32" s="7"/>
    </row>
    <row r="33" spans="1:12" ht="16.5" thickBot="1" x14ac:dyDescent="0.3">
      <c r="A33" s="521" t="s">
        <v>55</v>
      </c>
      <c r="B33" s="521"/>
      <c r="C33" s="521"/>
      <c r="D33" s="521"/>
      <c r="E33" s="521"/>
      <c r="F33" s="521"/>
      <c r="G33" s="521"/>
      <c r="H33" s="521"/>
      <c r="I33" s="521"/>
      <c r="J33" s="521"/>
      <c r="K33" s="16"/>
      <c r="L33" s="7"/>
    </row>
    <row r="34" spans="1:12" ht="32.25" thickBot="1" x14ac:dyDescent="0.3">
      <c r="A34" s="80" t="s">
        <v>68</v>
      </c>
      <c r="B34" s="81" t="s">
        <v>59</v>
      </c>
      <c r="C34" s="81" t="s">
        <v>60</v>
      </c>
      <c r="D34" s="82" t="s">
        <v>61</v>
      </c>
      <c r="E34" s="82" t="s">
        <v>62</v>
      </c>
      <c r="F34" s="82" t="s">
        <v>63</v>
      </c>
      <c r="G34" s="97" t="s">
        <v>64</v>
      </c>
      <c r="H34" s="97" t="s">
        <v>65</v>
      </c>
      <c r="I34" s="97" t="s">
        <v>66</v>
      </c>
      <c r="J34" s="98" t="s">
        <v>67</v>
      </c>
      <c r="K34" s="16"/>
      <c r="L34" s="7"/>
    </row>
    <row r="35" spans="1:12" ht="31.5" x14ac:dyDescent="0.25">
      <c r="A35" s="78" t="s">
        <v>20</v>
      </c>
      <c r="B35" s="79"/>
      <c r="C35" s="79"/>
      <c r="D35" s="79"/>
      <c r="E35" s="79"/>
      <c r="F35" s="79"/>
      <c r="G35" s="135">
        <f>IFERROR(C35/B35,0)</f>
        <v>0</v>
      </c>
      <c r="H35" s="135">
        <f>IFERROR(E35/D35,0)</f>
        <v>0</v>
      </c>
      <c r="I35" s="135">
        <f>IFERROR(F35/E35,0)</f>
        <v>0</v>
      </c>
      <c r="J35" s="135">
        <f>IFERROR(F35/B35,0)</f>
        <v>0</v>
      </c>
      <c r="K35" s="16"/>
      <c r="L35" s="7"/>
    </row>
    <row r="36" spans="1:12" ht="20.25" customHeight="1" x14ac:dyDescent="0.25">
      <c r="A36" s="19" t="s">
        <v>21</v>
      </c>
      <c r="B36" s="300">
        <v>3</v>
      </c>
      <c r="C36" s="301">
        <v>11</v>
      </c>
      <c r="D36" s="301">
        <v>11</v>
      </c>
      <c r="E36" s="301">
        <v>6</v>
      </c>
      <c r="F36" s="301">
        <v>5</v>
      </c>
      <c r="G36" s="136">
        <f t="shared" ref="G36:G62" si="4">IFERROR(C36/B36,0)</f>
        <v>3.6666666666666665</v>
      </c>
      <c r="H36" s="136">
        <f t="shared" ref="H36:I51" si="5">IFERROR(E36/D36,0)</f>
        <v>0.54545454545454541</v>
      </c>
      <c r="I36" s="136">
        <f t="shared" si="5"/>
        <v>0.83333333333333337</v>
      </c>
      <c r="J36" s="136">
        <f t="shared" ref="J36:J62" si="6">IFERROR(F36/B36,0)</f>
        <v>1.6666666666666667</v>
      </c>
      <c r="K36" s="16"/>
      <c r="L36" s="7"/>
    </row>
    <row r="37" spans="1:12" x14ac:dyDescent="0.25">
      <c r="A37" s="19" t="s">
        <v>22</v>
      </c>
      <c r="B37" s="2"/>
      <c r="C37" s="2"/>
      <c r="D37" s="2"/>
      <c r="E37" s="2"/>
      <c r="F37" s="2"/>
      <c r="G37" s="136">
        <f t="shared" si="4"/>
        <v>0</v>
      </c>
      <c r="H37" s="136">
        <f t="shared" si="5"/>
        <v>0</v>
      </c>
      <c r="I37" s="136">
        <f t="shared" si="5"/>
        <v>0</v>
      </c>
      <c r="J37" s="136">
        <f t="shared" si="6"/>
        <v>0</v>
      </c>
      <c r="K37" s="16"/>
      <c r="L37" s="7"/>
    </row>
    <row r="38" spans="1:12" ht="31.5" x14ac:dyDescent="0.25">
      <c r="A38" s="19" t="s">
        <v>23</v>
      </c>
      <c r="B38" s="300">
        <v>23</v>
      </c>
      <c r="C38" s="301">
        <v>5</v>
      </c>
      <c r="D38" s="301">
        <v>4</v>
      </c>
      <c r="E38" s="301">
        <v>4</v>
      </c>
      <c r="F38" s="301">
        <v>4</v>
      </c>
      <c r="G38" s="136">
        <f t="shared" si="4"/>
        <v>0.21739130434782608</v>
      </c>
      <c r="H38" s="136">
        <f t="shared" si="5"/>
        <v>1</v>
      </c>
      <c r="I38" s="136">
        <f t="shared" si="5"/>
        <v>1</v>
      </c>
      <c r="J38" s="136">
        <f t="shared" si="6"/>
        <v>0.17391304347826086</v>
      </c>
      <c r="K38" s="12"/>
    </row>
    <row r="39" spans="1:12" ht="19.5" customHeight="1" x14ac:dyDescent="0.25">
      <c r="A39" s="19" t="s">
        <v>24</v>
      </c>
      <c r="B39" s="2"/>
      <c r="C39" s="2"/>
      <c r="D39" s="2"/>
      <c r="E39" s="2"/>
      <c r="F39" s="2"/>
      <c r="G39" s="136">
        <f t="shared" si="4"/>
        <v>0</v>
      </c>
      <c r="H39" s="136">
        <f t="shared" si="5"/>
        <v>0</v>
      </c>
      <c r="I39" s="136">
        <f t="shared" si="5"/>
        <v>0</v>
      </c>
      <c r="J39" s="136">
        <f t="shared" si="6"/>
        <v>0</v>
      </c>
      <c r="K39" s="12"/>
    </row>
    <row r="40" spans="1:12" ht="20.25" customHeight="1" x14ac:dyDescent="0.25">
      <c r="A40" s="19" t="s">
        <v>25</v>
      </c>
      <c r="B40" s="2"/>
      <c r="C40" s="2"/>
      <c r="D40" s="2"/>
      <c r="E40" s="2"/>
      <c r="F40" s="2"/>
      <c r="G40" s="136">
        <f t="shared" si="4"/>
        <v>0</v>
      </c>
      <c r="H40" s="136">
        <f t="shared" si="5"/>
        <v>0</v>
      </c>
      <c r="I40" s="136">
        <f t="shared" si="5"/>
        <v>0</v>
      </c>
      <c r="J40" s="136">
        <f t="shared" si="6"/>
        <v>0</v>
      </c>
      <c r="K40" s="12"/>
    </row>
    <row r="41" spans="1:12" ht="19.5" customHeight="1" x14ac:dyDescent="0.25">
      <c r="A41" s="19" t="s">
        <v>26</v>
      </c>
      <c r="B41" s="300">
        <v>20</v>
      </c>
      <c r="C41" s="301">
        <v>15</v>
      </c>
      <c r="D41" s="301">
        <v>15</v>
      </c>
      <c r="E41" s="301">
        <v>13</v>
      </c>
      <c r="F41" s="301">
        <v>12</v>
      </c>
      <c r="G41" s="136">
        <f t="shared" si="4"/>
        <v>0.75</v>
      </c>
      <c r="H41" s="136">
        <f t="shared" si="5"/>
        <v>0.8666666666666667</v>
      </c>
      <c r="I41" s="136">
        <f t="shared" si="5"/>
        <v>0.92307692307692313</v>
      </c>
      <c r="J41" s="136">
        <f t="shared" si="6"/>
        <v>0.6</v>
      </c>
      <c r="K41" s="12"/>
    </row>
    <row r="42" spans="1:12" ht="18.75" customHeight="1" x14ac:dyDescent="0.25">
      <c r="A42" s="19" t="s">
        <v>27</v>
      </c>
      <c r="B42" s="2">
        <v>10</v>
      </c>
      <c r="C42" s="2">
        <v>1</v>
      </c>
      <c r="D42" s="2">
        <v>1</v>
      </c>
      <c r="E42" s="2">
        <v>1</v>
      </c>
      <c r="F42" s="2">
        <v>1</v>
      </c>
      <c r="G42" s="136">
        <f t="shared" si="4"/>
        <v>0.1</v>
      </c>
      <c r="H42" s="136">
        <f t="shared" si="5"/>
        <v>1</v>
      </c>
      <c r="I42" s="136">
        <f t="shared" si="5"/>
        <v>1</v>
      </c>
      <c r="J42" s="136">
        <f t="shared" si="6"/>
        <v>0.1</v>
      </c>
      <c r="K42" s="12"/>
    </row>
    <row r="43" spans="1:12" ht="21.75" customHeight="1" x14ac:dyDescent="0.25">
      <c r="A43" s="19" t="s">
        <v>28</v>
      </c>
      <c r="B43" s="300"/>
      <c r="C43" s="301"/>
      <c r="D43" s="301"/>
      <c r="E43" s="301"/>
      <c r="F43" s="301"/>
      <c r="G43" s="136">
        <f t="shared" si="4"/>
        <v>0</v>
      </c>
      <c r="H43" s="136">
        <f t="shared" si="5"/>
        <v>0</v>
      </c>
      <c r="I43" s="136">
        <f t="shared" si="5"/>
        <v>0</v>
      </c>
      <c r="J43" s="136">
        <f t="shared" si="6"/>
        <v>0</v>
      </c>
      <c r="K43" s="12"/>
    </row>
    <row r="44" spans="1:12" ht="31.5" x14ac:dyDescent="0.25">
      <c r="A44" s="19" t="s">
        <v>29</v>
      </c>
      <c r="B44" s="44"/>
      <c r="C44" s="44"/>
      <c r="D44" s="55"/>
      <c r="E44" s="55"/>
      <c r="F44" s="55"/>
      <c r="G44" s="136">
        <f t="shared" si="4"/>
        <v>0</v>
      </c>
      <c r="H44" s="136">
        <f t="shared" si="5"/>
        <v>0</v>
      </c>
      <c r="I44" s="136">
        <f t="shared" si="5"/>
        <v>0</v>
      </c>
      <c r="J44" s="136">
        <f t="shared" si="6"/>
        <v>0</v>
      </c>
      <c r="K44" s="12"/>
    </row>
    <row r="45" spans="1:12" x14ac:dyDescent="0.25">
      <c r="A45" s="19" t="s">
        <v>30</v>
      </c>
      <c r="B45" s="2"/>
      <c r="C45" s="2"/>
      <c r="D45" s="2"/>
      <c r="E45" s="2"/>
      <c r="F45" s="2"/>
      <c r="G45" s="136">
        <f t="shared" si="4"/>
        <v>0</v>
      </c>
      <c r="H45" s="136">
        <f t="shared" si="5"/>
        <v>0</v>
      </c>
      <c r="I45" s="136">
        <f t="shared" si="5"/>
        <v>0</v>
      </c>
      <c r="J45" s="136">
        <f t="shared" si="6"/>
        <v>0</v>
      </c>
      <c r="K45" s="12"/>
    </row>
    <row r="46" spans="1:12" ht="47.25" x14ac:dyDescent="0.25">
      <c r="A46" s="19" t="s">
        <v>31</v>
      </c>
      <c r="B46" s="2"/>
      <c r="C46" s="2"/>
      <c r="D46" s="2"/>
      <c r="E46" s="2"/>
      <c r="F46" s="2"/>
      <c r="G46" s="136">
        <f t="shared" si="4"/>
        <v>0</v>
      </c>
      <c r="H46" s="136">
        <f t="shared" si="5"/>
        <v>0</v>
      </c>
      <c r="I46" s="136">
        <f t="shared" si="5"/>
        <v>0</v>
      </c>
      <c r="J46" s="136">
        <f t="shared" si="6"/>
        <v>0</v>
      </c>
      <c r="K46" s="12"/>
    </row>
    <row r="47" spans="1:12" x14ac:dyDescent="0.25">
      <c r="A47" s="19" t="s">
        <v>32</v>
      </c>
      <c r="B47" s="2"/>
      <c r="C47" s="2"/>
      <c r="D47" s="2"/>
      <c r="E47" s="2"/>
      <c r="F47" s="2"/>
      <c r="G47" s="136">
        <f t="shared" si="4"/>
        <v>0</v>
      </c>
      <c r="H47" s="136">
        <f t="shared" si="5"/>
        <v>0</v>
      </c>
      <c r="I47" s="136">
        <f t="shared" si="5"/>
        <v>0</v>
      </c>
      <c r="J47" s="136">
        <f t="shared" si="6"/>
        <v>0</v>
      </c>
      <c r="K47" s="12"/>
    </row>
    <row r="48" spans="1:12" x14ac:dyDescent="0.25">
      <c r="A48" s="19" t="s">
        <v>33</v>
      </c>
      <c r="B48" s="2"/>
      <c r="C48" s="2"/>
      <c r="D48" s="2"/>
      <c r="E48" s="2"/>
      <c r="F48" s="2"/>
      <c r="G48" s="136">
        <f t="shared" si="4"/>
        <v>0</v>
      </c>
      <c r="H48" s="136">
        <f t="shared" si="5"/>
        <v>0</v>
      </c>
      <c r="I48" s="136">
        <f t="shared" si="5"/>
        <v>0</v>
      </c>
      <c r="J48" s="136">
        <f t="shared" si="6"/>
        <v>0</v>
      </c>
      <c r="K48" s="12"/>
    </row>
    <row r="49" spans="1:11" x14ac:dyDescent="0.25">
      <c r="A49" s="19" t="s">
        <v>34</v>
      </c>
      <c r="B49" s="2"/>
      <c r="C49" s="2"/>
      <c r="D49" s="2"/>
      <c r="E49" s="2"/>
      <c r="F49" s="2"/>
      <c r="G49" s="136">
        <f t="shared" si="4"/>
        <v>0</v>
      </c>
      <c r="H49" s="136">
        <f t="shared" si="5"/>
        <v>0</v>
      </c>
      <c r="I49" s="136">
        <f t="shared" si="5"/>
        <v>0</v>
      </c>
      <c r="J49" s="136">
        <f t="shared" si="6"/>
        <v>0</v>
      </c>
      <c r="K49" s="12"/>
    </row>
    <row r="50" spans="1:11" x14ac:dyDescent="0.25">
      <c r="A50" s="19" t="s">
        <v>35</v>
      </c>
      <c r="B50" s="2"/>
      <c r="C50" s="2"/>
      <c r="D50" s="2"/>
      <c r="E50" s="2"/>
      <c r="F50" s="2"/>
      <c r="G50" s="136">
        <f t="shared" si="4"/>
        <v>0</v>
      </c>
      <c r="H50" s="136">
        <f t="shared" si="5"/>
        <v>0</v>
      </c>
      <c r="I50" s="136">
        <f t="shared" si="5"/>
        <v>0</v>
      </c>
      <c r="J50" s="136">
        <f t="shared" si="6"/>
        <v>0</v>
      </c>
      <c r="K50" s="12"/>
    </row>
    <row r="51" spans="1:11" x14ac:dyDescent="0.25">
      <c r="A51" s="19" t="s">
        <v>36</v>
      </c>
      <c r="B51" s="300">
        <v>15</v>
      </c>
      <c r="C51" s="301">
        <v>19</v>
      </c>
      <c r="D51" s="301">
        <v>19</v>
      </c>
      <c r="E51" s="301">
        <v>19</v>
      </c>
      <c r="F51" s="301">
        <v>17</v>
      </c>
      <c r="G51" s="136">
        <f t="shared" si="4"/>
        <v>1.2666666666666666</v>
      </c>
      <c r="H51" s="136">
        <f t="shared" si="5"/>
        <v>1</v>
      </c>
      <c r="I51" s="136">
        <f t="shared" si="5"/>
        <v>0.89473684210526316</v>
      </c>
      <c r="J51" s="136">
        <f t="shared" si="6"/>
        <v>1.1333333333333333</v>
      </c>
      <c r="K51" s="12"/>
    </row>
    <row r="52" spans="1:11" x14ac:dyDescent="0.25">
      <c r="A52" s="19" t="s">
        <v>37</v>
      </c>
      <c r="B52" s="300"/>
      <c r="C52" s="301"/>
      <c r="D52" s="301"/>
      <c r="E52" s="301"/>
      <c r="F52" s="301"/>
      <c r="G52" s="136">
        <f t="shared" si="4"/>
        <v>0</v>
      </c>
      <c r="H52" s="136">
        <f t="shared" ref="H52:I62" si="7">IFERROR(E52/D52,0)</f>
        <v>0</v>
      </c>
      <c r="I52" s="136">
        <f t="shared" si="7"/>
        <v>0</v>
      </c>
      <c r="J52" s="136">
        <f t="shared" si="6"/>
        <v>0</v>
      </c>
      <c r="K52" s="12"/>
    </row>
    <row r="53" spans="1:11" x14ac:dyDescent="0.25">
      <c r="A53" s="19" t="s">
        <v>38</v>
      </c>
      <c r="B53" s="300"/>
      <c r="C53" s="301"/>
      <c r="D53" s="301"/>
      <c r="E53" s="301"/>
      <c r="F53" s="301"/>
      <c r="G53" s="136">
        <f t="shared" si="4"/>
        <v>0</v>
      </c>
      <c r="H53" s="136">
        <f t="shared" si="7"/>
        <v>0</v>
      </c>
      <c r="I53" s="136">
        <f t="shared" si="7"/>
        <v>0</v>
      </c>
      <c r="J53" s="136">
        <f t="shared" si="6"/>
        <v>0</v>
      </c>
      <c r="K53" s="12"/>
    </row>
    <row r="54" spans="1:11" ht="20.25" customHeight="1" x14ac:dyDescent="0.25">
      <c r="A54" s="19" t="s">
        <v>39</v>
      </c>
      <c r="B54" s="2"/>
      <c r="C54" s="2"/>
      <c r="D54" s="2"/>
      <c r="E54" s="2"/>
      <c r="F54" s="2"/>
      <c r="G54" s="136">
        <f t="shared" si="4"/>
        <v>0</v>
      </c>
      <c r="H54" s="136">
        <f t="shared" si="7"/>
        <v>0</v>
      </c>
      <c r="I54" s="136">
        <f t="shared" si="7"/>
        <v>0</v>
      </c>
      <c r="J54" s="136">
        <f t="shared" si="6"/>
        <v>0</v>
      </c>
      <c r="K54" s="12"/>
    </row>
    <row r="55" spans="1:11" x14ac:dyDescent="0.25">
      <c r="A55" s="19" t="s">
        <v>40</v>
      </c>
      <c r="B55" s="2"/>
      <c r="C55" s="2"/>
      <c r="D55" s="2"/>
      <c r="E55" s="2"/>
      <c r="F55" s="2"/>
      <c r="G55" s="136">
        <f t="shared" si="4"/>
        <v>0</v>
      </c>
      <c r="H55" s="136">
        <f t="shared" si="7"/>
        <v>0</v>
      </c>
      <c r="I55" s="136">
        <f t="shared" si="7"/>
        <v>0</v>
      </c>
      <c r="J55" s="136">
        <f t="shared" si="6"/>
        <v>0</v>
      </c>
      <c r="K55" s="12"/>
    </row>
    <row r="56" spans="1:11" ht="20.25" customHeight="1" x14ac:dyDescent="0.25">
      <c r="A56" s="19" t="s">
        <v>41</v>
      </c>
      <c r="B56" s="2"/>
      <c r="C56" s="2"/>
      <c r="D56" s="2"/>
      <c r="E56" s="2"/>
      <c r="F56" s="2"/>
      <c r="G56" s="136">
        <f t="shared" si="4"/>
        <v>0</v>
      </c>
      <c r="H56" s="136">
        <f t="shared" si="7"/>
        <v>0</v>
      </c>
      <c r="I56" s="136">
        <f t="shared" si="7"/>
        <v>0</v>
      </c>
      <c r="J56" s="136">
        <f t="shared" si="6"/>
        <v>0</v>
      </c>
      <c r="K56" s="12"/>
    </row>
    <row r="57" spans="1:11" ht="18" customHeight="1" x14ac:dyDescent="0.25">
      <c r="A57" s="19" t="s">
        <v>42</v>
      </c>
      <c r="B57" s="2"/>
      <c r="C57" s="2"/>
      <c r="D57" s="2"/>
      <c r="E57" s="2"/>
      <c r="F57" s="2"/>
      <c r="G57" s="136">
        <f t="shared" si="4"/>
        <v>0</v>
      </c>
      <c r="H57" s="136">
        <f t="shared" si="7"/>
        <v>0</v>
      </c>
      <c r="I57" s="136">
        <f t="shared" si="7"/>
        <v>0</v>
      </c>
      <c r="J57" s="136">
        <f t="shared" si="6"/>
        <v>0</v>
      </c>
      <c r="K57" s="12"/>
    </row>
    <row r="58" spans="1:11" ht="17.25" customHeight="1" x14ac:dyDescent="0.25">
      <c r="A58" s="19" t="s">
        <v>43</v>
      </c>
      <c r="B58" s="2"/>
      <c r="C58" s="2"/>
      <c r="D58" s="2"/>
      <c r="E58" s="2"/>
      <c r="F58" s="2"/>
      <c r="G58" s="136">
        <f t="shared" si="4"/>
        <v>0</v>
      </c>
      <c r="H58" s="136">
        <f t="shared" si="7"/>
        <v>0</v>
      </c>
      <c r="I58" s="136">
        <f t="shared" si="7"/>
        <v>0</v>
      </c>
      <c r="J58" s="136">
        <f t="shared" si="6"/>
        <v>0</v>
      </c>
      <c r="K58" s="12"/>
    </row>
    <row r="59" spans="1:11" ht="18" customHeight="1" x14ac:dyDescent="0.25">
      <c r="A59" s="19" t="s">
        <v>44</v>
      </c>
      <c r="B59" s="2"/>
      <c r="C59" s="2"/>
      <c r="D59" s="2"/>
      <c r="E59" s="2"/>
      <c r="F59" s="2"/>
      <c r="G59" s="136">
        <f t="shared" si="4"/>
        <v>0</v>
      </c>
      <c r="H59" s="136">
        <f t="shared" si="7"/>
        <v>0</v>
      </c>
      <c r="I59" s="136">
        <f t="shared" si="7"/>
        <v>0</v>
      </c>
      <c r="J59" s="136">
        <f t="shared" si="6"/>
        <v>0</v>
      </c>
      <c r="K59" s="12"/>
    </row>
    <row r="60" spans="1:11" ht="18" customHeight="1" x14ac:dyDescent="0.25">
      <c r="A60" s="19" t="s">
        <v>45</v>
      </c>
      <c r="B60" s="2"/>
      <c r="C60" s="2"/>
      <c r="D60" s="2"/>
      <c r="E60" s="2"/>
      <c r="F60" s="2"/>
      <c r="G60" s="136">
        <f t="shared" si="4"/>
        <v>0</v>
      </c>
      <c r="H60" s="136">
        <f t="shared" si="7"/>
        <v>0</v>
      </c>
      <c r="I60" s="136">
        <f t="shared" si="7"/>
        <v>0</v>
      </c>
      <c r="J60" s="136">
        <f t="shared" si="6"/>
        <v>0</v>
      </c>
      <c r="K60" s="12"/>
    </row>
    <row r="61" spans="1:11" ht="31.5" x14ac:dyDescent="0.25">
      <c r="A61" s="44" t="s">
        <v>46</v>
      </c>
      <c r="B61" s="300"/>
      <c r="C61" s="301"/>
      <c r="D61" s="301"/>
      <c r="E61" s="301"/>
      <c r="F61" s="301"/>
      <c r="G61" s="136">
        <f t="shared" si="4"/>
        <v>0</v>
      </c>
      <c r="H61" s="136">
        <f t="shared" si="7"/>
        <v>0</v>
      </c>
      <c r="I61" s="136">
        <f t="shared" si="7"/>
        <v>0</v>
      </c>
      <c r="J61" s="136">
        <f t="shared" si="6"/>
        <v>0</v>
      </c>
      <c r="K61" s="12"/>
    </row>
    <row r="62" spans="1:11" x14ac:dyDescent="0.25">
      <c r="A62" s="133" t="s">
        <v>56</v>
      </c>
      <c r="B62" s="53">
        <f>SUM(B35:B61)</f>
        <v>71</v>
      </c>
      <c r="C62" s="53">
        <f>SUM(C35:C61)</f>
        <v>51</v>
      </c>
      <c r="D62" s="53">
        <f>SUM(D35:D61)</f>
        <v>50</v>
      </c>
      <c r="E62" s="53">
        <f>SUM(E35:E61)</f>
        <v>43</v>
      </c>
      <c r="F62" s="53">
        <f>SUM(F35:F61)</f>
        <v>39</v>
      </c>
      <c r="G62" s="136">
        <f t="shared" si="4"/>
        <v>0.71830985915492962</v>
      </c>
      <c r="H62" s="136">
        <f t="shared" si="7"/>
        <v>0.86</v>
      </c>
      <c r="I62" s="136">
        <f t="shared" si="7"/>
        <v>0.90697674418604646</v>
      </c>
      <c r="J62" s="136">
        <f t="shared" si="6"/>
        <v>0.54929577464788737</v>
      </c>
      <c r="K62" s="12"/>
    </row>
    <row r="63" spans="1:11" x14ac:dyDescent="0.25">
      <c r="K63" s="12"/>
    </row>
    <row r="64" spans="1:11" ht="16.5" thickBot="1" x14ac:dyDescent="0.3">
      <c r="A64" s="524" t="s">
        <v>121</v>
      </c>
      <c r="B64" s="525"/>
      <c r="C64" s="525"/>
      <c r="D64" s="525"/>
      <c r="E64" s="526"/>
      <c r="K64" s="12"/>
    </row>
    <row r="65" spans="1:11" ht="63.75" thickBot="1" x14ac:dyDescent="0.3">
      <c r="A65" s="92" t="s">
        <v>68</v>
      </c>
      <c r="B65" s="93" t="s">
        <v>60</v>
      </c>
      <c r="C65" s="94" t="s">
        <v>61</v>
      </c>
      <c r="D65" s="94" t="s">
        <v>62</v>
      </c>
      <c r="E65" s="94" t="s">
        <v>63</v>
      </c>
      <c r="F65" s="95" t="s">
        <v>139</v>
      </c>
      <c r="G65" s="95" t="s">
        <v>140</v>
      </c>
      <c r="H65" s="95" t="s">
        <v>141</v>
      </c>
      <c r="I65" s="96" t="s">
        <v>142</v>
      </c>
      <c r="K65" s="12"/>
    </row>
    <row r="66" spans="1:11" ht="31.5" x14ac:dyDescent="0.25">
      <c r="A66" s="78" t="s">
        <v>20</v>
      </c>
      <c r="B66" s="79"/>
      <c r="C66" s="79"/>
      <c r="D66" s="79"/>
      <c r="E66" s="79"/>
      <c r="F66" s="137">
        <f>+IFERROR(B66/(C4+C35),0)*100</f>
        <v>0</v>
      </c>
      <c r="G66" s="137">
        <f>+IFERROR(C66/(D4+D35),0)*100</f>
        <v>0</v>
      </c>
      <c r="H66" s="137">
        <f>+IFERROR(D66/(E4+E35),0)*100</f>
        <v>0</v>
      </c>
      <c r="I66" s="137">
        <f>+IFERROR(E66/(F4+F35),0)*100</f>
        <v>0</v>
      </c>
      <c r="K66" s="12"/>
    </row>
    <row r="67" spans="1:11" x14ac:dyDescent="0.25">
      <c r="A67" s="19" t="s">
        <v>21</v>
      </c>
      <c r="B67" s="301">
        <v>12</v>
      </c>
      <c r="C67" s="301">
        <v>11</v>
      </c>
      <c r="D67" s="301">
        <v>9</v>
      </c>
      <c r="E67" s="301">
        <v>9</v>
      </c>
      <c r="F67" s="138">
        <f t="shared" ref="F67:I82" si="8">+IFERROR(B67/(C5+C36),0)*100</f>
        <v>34.285714285714285</v>
      </c>
      <c r="G67" s="138">
        <f t="shared" si="8"/>
        <v>32.352941176470587</v>
      </c>
      <c r="H67" s="138">
        <f t="shared" si="8"/>
        <v>52.941176470588239</v>
      </c>
      <c r="I67" s="138">
        <f t="shared" si="8"/>
        <v>56.25</v>
      </c>
      <c r="K67" s="12"/>
    </row>
    <row r="68" spans="1:11" x14ac:dyDescent="0.25">
      <c r="A68" s="19" t="s">
        <v>22</v>
      </c>
      <c r="B68" s="2"/>
      <c r="C68" s="2"/>
      <c r="D68" s="2"/>
      <c r="E68" s="2"/>
      <c r="F68" s="138">
        <f t="shared" si="8"/>
        <v>0</v>
      </c>
      <c r="G68" s="138">
        <f t="shared" si="8"/>
        <v>0</v>
      </c>
      <c r="H68" s="138">
        <f t="shared" si="8"/>
        <v>0</v>
      </c>
      <c r="I68" s="138">
        <f t="shared" si="8"/>
        <v>0</v>
      </c>
      <c r="K68" s="12"/>
    </row>
    <row r="69" spans="1:11" ht="31.5" x14ac:dyDescent="0.25">
      <c r="A69" s="19" t="s">
        <v>23</v>
      </c>
      <c r="B69" s="301">
        <v>18</v>
      </c>
      <c r="C69" s="301">
        <v>16</v>
      </c>
      <c r="D69" s="301">
        <v>9</v>
      </c>
      <c r="E69" s="301">
        <v>8</v>
      </c>
      <c r="F69" s="138">
        <f t="shared" si="8"/>
        <v>58.064516129032263</v>
      </c>
      <c r="G69" s="138">
        <f t="shared" si="8"/>
        <v>59.259259259259252</v>
      </c>
      <c r="H69" s="138">
        <f t="shared" si="8"/>
        <v>60</v>
      </c>
      <c r="I69" s="138">
        <f t="shared" si="8"/>
        <v>57.142857142857139</v>
      </c>
      <c r="K69" s="12"/>
    </row>
    <row r="70" spans="1:11" x14ac:dyDescent="0.25">
      <c r="A70" s="19" t="s">
        <v>24</v>
      </c>
      <c r="B70" s="2"/>
      <c r="C70" s="2"/>
      <c r="D70" s="2"/>
      <c r="E70" s="2"/>
      <c r="F70" s="138">
        <f t="shared" si="8"/>
        <v>0</v>
      </c>
      <c r="G70" s="138">
        <f t="shared" si="8"/>
        <v>0</v>
      </c>
      <c r="H70" s="138">
        <f t="shared" si="8"/>
        <v>0</v>
      </c>
      <c r="I70" s="138">
        <f t="shared" si="8"/>
        <v>0</v>
      </c>
      <c r="K70" s="12"/>
    </row>
    <row r="71" spans="1:11" x14ac:dyDescent="0.25">
      <c r="A71" s="19" t="s">
        <v>25</v>
      </c>
      <c r="B71" s="2"/>
      <c r="C71" s="2"/>
      <c r="D71" s="2"/>
      <c r="E71" s="2"/>
      <c r="F71" s="138">
        <f t="shared" si="8"/>
        <v>0</v>
      </c>
      <c r="G71" s="138">
        <f t="shared" si="8"/>
        <v>0</v>
      </c>
      <c r="H71" s="138">
        <f t="shared" si="8"/>
        <v>0</v>
      </c>
      <c r="I71" s="138">
        <f t="shared" si="8"/>
        <v>0</v>
      </c>
      <c r="K71" s="12"/>
    </row>
    <row r="72" spans="1:11" x14ac:dyDescent="0.25">
      <c r="A72" s="19" t="s">
        <v>26</v>
      </c>
      <c r="B72" s="301">
        <v>22</v>
      </c>
      <c r="C72" s="301">
        <v>21</v>
      </c>
      <c r="D72" s="301">
        <v>15</v>
      </c>
      <c r="E72" s="301">
        <v>13</v>
      </c>
      <c r="F72" s="138">
        <f t="shared" si="8"/>
        <v>70.967741935483872</v>
      </c>
      <c r="G72" s="138">
        <f t="shared" si="8"/>
        <v>70</v>
      </c>
      <c r="H72" s="138">
        <f t="shared" si="8"/>
        <v>71.428571428571431</v>
      </c>
      <c r="I72" s="138">
        <f t="shared" si="8"/>
        <v>68.421052631578945</v>
      </c>
      <c r="K72" s="12"/>
    </row>
    <row r="73" spans="1:11" x14ac:dyDescent="0.25">
      <c r="A73" s="19" t="s">
        <v>27</v>
      </c>
      <c r="B73" s="301">
        <v>29</v>
      </c>
      <c r="C73" s="301">
        <v>29</v>
      </c>
      <c r="D73" s="301">
        <v>23</v>
      </c>
      <c r="E73" s="301">
        <v>23</v>
      </c>
      <c r="F73" s="138">
        <f t="shared" si="8"/>
        <v>64.444444444444443</v>
      </c>
      <c r="G73" s="138">
        <f t="shared" si="8"/>
        <v>64.444444444444443</v>
      </c>
      <c r="H73" s="138">
        <f t="shared" si="8"/>
        <v>67.64705882352942</v>
      </c>
      <c r="I73" s="138">
        <f t="shared" si="8"/>
        <v>69.696969696969703</v>
      </c>
      <c r="K73" s="12"/>
    </row>
    <row r="74" spans="1:11" x14ac:dyDescent="0.25">
      <c r="A74" s="19" t="s">
        <v>28</v>
      </c>
      <c r="B74" s="301">
        <v>10</v>
      </c>
      <c r="C74" s="301">
        <v>10</v>
      </c>
      <c r="D74" s="301">
        <v>9</v>
      </c>
      <c r="E74" s="301">
        <v>7</v>
      </c>
      <c r="F74" s="138">
        <f t="shared" si="8"/>
        <v>71.428571428571431</v>
      </c>
      <c r="G74" s="138">
        <f t="shared" si="8"/>
        <v>71.428571428571431</v>
      </c>
      <c r="H74" s="138">
        <f t="shared" si="8"/>
        <v>75</v>
      </c>
      <c r="I74" s="138">
        <f t="shared" si="8"/>
        <v>70</v>
      </c>
      <c r="K74" s="12"/>
    </row>
    <row r="75" spans="1:11" ht="31.5" x14ac:dyDescent="0.25">
      <c r="A75" s="19" t="s">
        <v>29</v>
      </c>
      <c r="B75" s="2">
        <v>2</v>
      </c>
      <c r="C75" s="2">
        <v>2</v>
      </c>
      <c r="D75" s="2">
        <v>2</v>
      </c>
      <c r="E75" s="2">
        <v>2</v>
      </c>
      <c r="F75" s="138">
        <f t="shared" si="8"/>
        <v>66.666666666666657</v>
      </c>
      <c r="G75" s="138">
        <f t="shared" si="8"/>
        <v>66.666666666666657</v>
      </c>
      <c r="H75" s="138">
        <f t="shared" si="8"/>
        <v>66.666666666666657</v>
      </c>
      <c r="I75" s="138">
        <f t="shared" si="8"/>
        <v>66.666666666666657</v>
      </c>
      <c r="K75" s="12"/>
    </row>
    <row r="76" spans="1:11" x14ac:dyDescent="0.25">
      <c r="A76" s="19" t="s">
        <v>30</v>
      </c>
      <c r="B76" s="2"/>
      <c r="C76" s="2"/>
      <c r="D76" s="2"/>
      <c r="E76" s="2"/>
      <c r="F76" s="138">
        <f t="shared" si="8"/>
        <v>0</v>
      </c>
      <c r="G76" s="138">
        <f t="shared" si="8"/>
        <v>0</v>
      </c>
      <c r="H76" s="138">
        <f t="shared" si="8"/>
        <v>0</v>
      </c>
      <c r="I76" s="138">
        <f t="shared" si="8"/>
        <v>0</v>
      </c>
      <c r="K76" s="12"/>
    </row>
    <row r="77" spans="1:11" ht="47.25" x14ac:dyDescent="0.25">
      <c r="A77" s="19" t="s">
        <v>31</v>
      </c>
      <c r="B77" s="2"/>
      <c r="C77" s="2"/>
      <c r="D77" s="2"/>
      <c r="E77" s="2"/>
      <c r="F77" s="138">
        <f t="shared" si="8"/>
        <v>0</v>
      </c>
      <c r="G77" s="138">
        <f t="shared" si="8"/>
        <v>0</v>
      </c>
      <c r="H77" s="138">
        <f t="shared" si="8"/>
        <v>0</v>
      </c>
      <c r="I77" s="138">
        <f t="shared" si="8"/>
        <v>0</v>
      </c>
      <c r="K77" s="12"/>
    </row>
    <row r="78" spans="1:11" x14ac:dyDescent="0.25">
      <c r="A78" s="19" t="s">
        <v>32</v>
      </c>
      <c r="B78" s="2"/>
      <c r="C78" s="2"/>
      <c r="D78" s="2"/>
      <c r="E78" s="2"/>
      <c r="F78" s="138">
        <f t="shared" si="8"/>
        <v>0</v>
      </c>
      <c r="G78" s="138">
        <f t="shared" si="8"/>
        <v>0</v>
      </c>
      <c r="H78" s="138">
        <f t="shared" si="8"/>
        <v>0</v>
      </c>
      <c r="I78" s="138">
        <f t="shared" si="8"/>
        <v>0</v>
      </c>
      <c r="K78" s="12"/>
    </row>
    <row r="79" spans="1:11" x14ac:dyDescent="0.25">
      <c r="A79" s="19" t="s">
        <v>33</v>
      </c>
      <c r="B79" s="2"/>
      <c r="C79" s="2"/>
      <c r="D79" s="2"/>
      <c r="E79" s="2"/>
      <c r="F79" s="138">
        <f t="shared" si="8"/>
        <v>0</v>
      </c>
      <c r="G79" s="138">
        <f t="shared" si="8"/>
        <v>0</v>
      </c>
      <c r="H79" s="138">
        <f t="shared" si="8"/>
        <v>0</v>
      </c>
      <c r="I79" s="138">
        <f t="shared" si="8"/>
        <v>0</v>
      </c>
      <c r="K79" s="12"/>
    </row>
    <row r="80" spans="1:11" x14ac:dyDescent="0.25">
      <c r="A80" s="19" t="s">
        <v>34</v>
      </c>
      <c r="B80" s="2"/>
      <c r="C80" s="2"/>
      <c r="D80" s="2"/>
      <c r="E80" s="2"/>
      <c r="F80" s="138">
        <f t="shared" si="8"/>
        <v>0</v>
      </c>
      <c r="G80" s="138">
        <f t="shared" si="8"/>
        <v>0</v>
      </c>
      <c r="H80" s="138">
        <f t="shared" si="8"/>
        <v>0</v>
      </c>
      <c r="I80" s="138">
        <f t="shared" si="8"/>
        <v>0</v>
      </c>
      <c r="K80" s="12"/>
    </row>
    <row r="81" spans="1:11" x14ac:dyDescent="0.25">
      <c r="A81" s="19" t="s">
        <v>35</v>
      </c>
      <c r="B81" s="2"/>
      <c r="C81" s="2"/>
      <c r="D81" s="2"/>
      <c r="E81" s="2"/>
      <c r="F81" s="138">
        <f t="shared" si="8"/>
        <v>0</v>
      </c>
      <c r="G81" s="138">
        <f t="shared" si="8"/>
        <v>0</v>
      </c>
      <c r="H81" s="138">
        <f t="shared" si="8"/>
        <v>0</v>
      </c>
      <c r="I81" s="138">
        <f t="shared" si="8"/>
        <v>0</v>
      </c>
      <c r="K81" s="12"/>
    </row>
    <row r="82" spans="1:11" x14ac:dyDescent="0.25">
      <c r="A82" s="19" t="s">
        <v>36</v>
      </c>
      <c r="B82" s="301">
        <v>18</v>
      </c>
      <c r="C82" s="301">
        <v>18</v>
      </c>
      <c r="D82" s="301">
        <v>18</v>
      </c>
      <c r="E82" s="301">
        <v>17</v>
      </c>
      <c r="F82" s="138">
        <f t="shared" si="8"/>
        <v>58.064516129032263</v>
      </c>
      <c r="G82" s="138">
        <f t="shared" si="8"/>
        <v>58.064516129032263</v>
      </c>
      <c r="H82" s="138">
        <f t="shared" si="8"/>
        <v>58.064516129032263</v>
      </c>
      <c r="I82" s="138">
        <f t="shared" si="8"/>
        <v>60.714285714285708</v>
      </c>
      <c r="K82" s="12"/>
    </row>
    <row r="83" spans="1:11" x14ac:dyDescent="0.25">
      <c r="A83" s="19" t="s">
        <v>37</v>
      </c>
      <c r="B83" s="301"/>
      <c r="C83" s="301"/>
      <c r="D83" s="301"/>
      <c r="E83" s="301"/>
      <c r="F83" s="138">
        <f t="shared" ref="F83:I93" si="9">+IFERROR(B83/(C21+C52),0)*100</f>
        <v>0</v>
      </c>
      <c r="G83" s="138">
        <f t="shared" si="9"/>
        <v>0</v>
      </c>
      <c r="H83" s="138">
        <f t="shared" si="9"/>
        <v>0</v>
      </c>
      <c r="I83" s="138">
        <f t="shared" si="9"/>
        <v>0</v>
      </c>
      <c r="K83" s="12"/>
    </row>
    <row r="84" spans="1:11" x14ac:dyDescent="0.25">
      <c r="A84" s="19" t="s">
        <v>38</v>
      </c>
      <c r="B84" s="2">
        <v>1</v>
      </c>
      <c r="C84" s="2">
        <v>1</v>
      </c>
      <c r="D84" s="2">
        <v>1</v>
      </c>
      <c r="E84" s="2">
        <v>1</v>
      </c>
      <c r="F84" s="138">
        <f t="shared" si="9"/>
        <v>33.333333333333329</v>
      </c>
      <c r="G84" s="138">
        <f t="shared" si="9"/>
        <v>33.333333333333329</v>
      </c>
      <c r="H84" s="138">
        <f t="shared" si="9"/>
        <v>50</v>
      </c>
      <c r="I84" s="138">
        <f t="shared" si="9"/>
        <v>50</v>
      </c>
      <c r="K84" s="12"/>
    </row>
    <row r="85" spans="1:11" x14ac:dyDescent="0.25">
      <c r="A85" s="19" t="s">
        <v>39</v>
      </c>
      <c r="B85" s="2"/>
      <c r="C85" s="2"/>
      <c r="D85" s="2"/>
      <c r="E85" s="2"/>
      <c r="F85" s="138">
        <f t="shared" si="9"/>
        <v>0</v>
      </c>
      <c r="G85" s="138">
        <f t="shared" si="9"/>
        <v>0</v>
      </c>
      <c r="H85" s="138">
        <f t="shared" si="9"/>
        <v>0</v>
      </c>
      <c r="I85" s="138">
        <f t="shared" si="9"/>
        <v>0</v>
      </c>
      <c r="K85" s="12"/>
    </row>
    <row r="86" spans="1:11" x14ac:dyDescent="0.25">
      <c r="A86" s="19" t="s">
        <v>40</v>
      </c>
      <c r="B86" s="2"/>
      <c r="C86" s="2"/>
      <c r="D86" s="2"/>
      <c r="E86" s="2"/>
      <c r="F86" s="138">
        <f t="shared" si="9"/>
        <v>0</v>
      </c>
      <c r="G86" s="138">
        <f t="shared" si="9"/>
        <v>0</v>
      </c>
      <c r="H86" s="138">
        <f t="shared" si="9"/>
        <v>0</v>
      </c>
      <c r="I86" s="138">
        <f t="shared" si="9"/>
        <v>0</v>
      </c>
      <c r="K86" s="12"/>
    </row>
    <row r="87" spans="1:11" x14ac:dyDescent="0.25">
      <c r="A87" s="19" t="s">
        <v>41</v>
      </c>
      <c r="B87" s="2"/>
      <c r="C87" s="2"/>
      <c r="D87" s="2"/>
      <c r="E87" s="2"/>
      <c r="F87" s="138">
        <f t="shared" si="9"/>
        <v>0</v>
      </c>
      <c r="G87" s="138">
        <f t="shared" si="9"/>
        <v>0</v>
      </c>
      <c r="H87" s="138">
        <f t="shared" si="9"/>
        <v>0</v>
      </c>
      <c r="I87" s="138">
        <f t="shared" si="9"/>
        <v>0</v>
      </c>
      <c r="K87" s="12"/>
    </row>
    <row r="88" spans="1:11" x14ac:dyDescent="0.25">
      <c r="A88" s="19" t="s">
        <v>42</v>
      </c>
      <c r="B88" s="2"/>
      <c r="C88" s="2"/>
      <c r="D88" s="2"/>
      <c r="E88" s="2"/>
      <c r="F88" s="138">
        <f t="shared" si="9"/>
        <v>0</v>
      </c>
      <c r="G88" s="138">
        <f t="shared" si="9"/>
        <v>0</v>
      </c>
      <c r="H88" s="138">
        <f t="shared" si="9"/>
        <v>0</v>
      </c>
      <c r="I88" s="138">
        <f t="shared" si="9"/>
        <v>0</v>
      </c>
      <c r="K88" s="12"/>
    </row>
    <row r="89" spans="1:11" x14ac:dyDescent="0.25">
      <c r="A89" s="19" t="s">
        <v>43</v>
      </c>
      <c r="B89" s="2"/>
      <c r="C89" s="2"/>
      <c r="D89" s="2"/>
      <c r="E89" s="2"/>
      <c r="F89" s="138">
        <f t="shared" si="9"/>
        <v>0</v>
      </c>
      <c r="G89" s="138">
        <f t="shared" si="9"/>
        <v>0</v>
      </c>
      <c r="H89" s="138">
        <f t="shared" si="9"/>
        <v>0</v>
      </c>
      <c r="I89" s="138">
        <f t="shared" si="9"/>
        <v>0</v>
      </c>
      <c r="K89" s="12"/>
    </row>
    <row r="90" spans="1:11" x14ac:dyDescent="0.25">
      <c r="A90" s="19" t="s">
        <v>44</v>
      </c>
      <c r="B90" s="2"/>
      <c r="C90" s="2"/>
      <c r="D90" s="2"/>
      <c r="E90" s="2"/>
      <c r="F90" s="138">
        <f t="shared" si="9"/>
        <v>0</v>
      </c>
      <c r="G90" s="138">
        <f t="shared" si="9"/>
        <v>0</v>
      </c>
      <c r="H90" s="138">
        <f t="shared" si="9"/>
        <v>0</v>
      </c>
      <c r="I90" s="138">
        <f t="shared" si="9"/>
        <v>0</v>
      </c>
      <c r="K90" s="12"/>
    </row>
    <row r="91" spans="1:11" x14ac:dyDescent="0.25">
      <c r="A91" s="19" t="s">
        <v>45</v>
      </c>
      <c r="B91" s="301">
        <v>2</v>
      </c>
      <c r="C91" s="301">
        <v>2</v>
      </c>
      <c r="D91" s="301">
        <v>2</v>
      </c>
      <c r="E91" s="301">
        <v>2</v>
      </c>
      <c r="F91" s="138">
        <f t="shared" si="9"/>
        <v>66.666666666666657</v>
      </c>
      <c r="G91" s="138">
        <f t="shared" si="9"/>
        <v>66.666666666666657</v>
      </c>
      <c r="H91" s="138">
        <f t="shared" si="9"/>
        <v>66.666666666666657</v>
      </c>
      <c r="I91" s="138">
        <f t="shared" si="9"/>
        <v>66.666666666666657</v>
      </c>
      <c r="K91" s="12"/>
    </row>
    <row r="92" spans="1:11" ht="31.5" x14ac:dyDescent="0.25">
      <c r="A92" s="44" t="s">
        <v>46</v>
      </c>
      <c r="B92" s="2">
        <v>1</v>
      </c>
      <c r="C92" s="2">
        <v>1</v>
      </c>
      <c r="D92" s="2">
        <v>1</v>
      </c>
      <c r="E92" s="2">
        <v>1</v>
      </c>
      <c r="F92" s="138">
        <f>+IFERROR(B92/(C30+C61),0)*100</f>
        <v>25</v>
      </c>
      <c r="G92" s="138">
        <f t="shared" si="9"/>
        <v>25</v>
      </c>
      <c r="H92" s="138">
        <f t="shared" si="9"/>
        <v>33.333333333333329</v>
      </c>
      <c r="I92" s="138">
        <f t="shared" si="9"/>
        <v>33.333333333333329</v>
      </c>
      <c r="K92" s="12"/>
    </row>
    <row r="93" spans="1:11" x14ac:dyDescent="0.25">
      <c r="A93" s="133" t="s">
        <v>56</v>
      </c>
      <c r="B93" s="53">
        <f>SUM(B66:B92)</f>
        <v>115</v>
      </c>
      <c r="C93" s="53">
        <f>SUM(C66:C92)</f>
        <v>111</v>
      </c>
      <c r="D93" s="53">
        <f>SUM(D66:D92)</f>
        <v>89</v>
      </c>
      <c r="E93" s="53">
        <f>SUM(E66:E92)</f>
        <v>83</v>
      </c>
      <c r="F93" s="138">
        <f t="shared" si="9"/>
        <v>55.555555555555557</v>
      </c>
      <c r="G93" s="138">
        <f t="shared" si="9"/>
        <v>55.223880597014926</v>
      </c>
      <c r="H93" s="138">
        <f t="shared" si="9"/>
        <v>60.544217687074834</v>
      </c>
      <c r="I93" s="138">
        <f t="shared" si="9"/>
        <v>61.481481481481481</v>
      </c>
      <c r="K93" s="12"/>
    </row>
    <row r="94" spans="1:11" x14ac:dyDescent="0.25">
      <c r="A94" s="7"/>
      <c r="B94" s="7"/>
      <c r="C94" s="7"/>
      <c r="E94" s="7"/>
      <c r="I94" s="36"/>
      <c r="K94" s="12"/>
    </row>
    <row r="95" spans="1:11" x14ac:dyDescent="0.25">
      <c r="A95" s="16"/>
      <c r="B95" s="16"/>
      <c r="C95" s="16"/>
      <c r="D95" s="16"/>
      <c r="E95" s="16"/>
      <c r="K95" s="12"/>
    </row>
    <row r="96" spans="1:11" ht="17.25" customHeight="1" thickBot="1" x14ac:dyDescent="0.3">
      <c r="A96" s="527" t="s">
        <v>122</v>
      </c>
      <c r="B96" s="527"/>
      <c r="C96" s="527"/>
      <c r="D96" s="527"/>
      <c r="E96" s="527"/>
      <c r="F96" s="7"/>
      <c r="G96" s="7"/>
      <c r="H96" s="7"/>
      <c r="I96" s="7"/>
      <c r="K96" s="12"/>
    </row>
    <row r="97" spans="1:11" ht="63.75" thickBot="1" x14ac:dyDescent="0.3">
      <c r="A97" s="92" t="s">
        <v>68</v>
      </c>
      <c r="B97" s="93" t="s">
        <v>60</v>
      </c>
      <c r="C97" s="94" t="s">
        <v>61</v>
      </c>
      <c r="D97" s="94" t="s">
        <v>62</v>
      </c>
      <c r="E97" s="94" t="s">
        <v>63</v>
      </c>
      <c r="F97" s="95" t="s">
        <v>139</v>
      </c>
      <c r="G97" s="95" t="s">
        <v>140</v>
      </c>
      <c r="H97" s="95" t="s">
        <v>141</v>
      </c>
      <c r="I97" s="96" t="s">
        <v>142</v>
      </c>
      <c r="K97" s="12"/>
    </row>
    <row r="98" spans="1:11" ht="31.5" x14ac:dyDescent="0.25">
      <c r="A98" s="78" t="s">
        <v>20</v>
      </c>
      <c r="B98" s="79"/>
      <c r="C98" s="79"/>
      <c r="D98" s="79"/>
      <c r="E98" s="79"/>
      <c r="F98" s="137">
        <f t="shared" ref="F98:I113" si="10">+IFERROR(B98/(C4+C35),0)*100</f>
        <v>0</v>
      </c>
      <c r="G98" s="137">
        <f t="shared" si="10"/>
        <v>0</v>
      </c>
      <c r="H98" s="137">
        <f t="shared" si="10"/>
        <v>0</v>
      </c>
      <c r="I98" s="137">
        <f t="shared" si="10"/>
        <v>0</v>
      </c>
      <c r="K98" s="12"/>
    </row>
    <row r="99" spans="1:11" x14ac:dyDescent="0.25">
      <c r="A99" s="19" t="s">
        <v>21</v>
      </c>
      <c r="B99" s="301">
        <v>15</v>
      </c>
      <c r="C99" s="301">
        <v>15</v>
      </c>
      <c r="D99" s="301">
        <v>3</v>
      </c>
      <c r="E99" s="301">
        <v>3</v>
      </c>
      <c r="F99" s="138">
        <f t="shared" si="10"/>
        <v>42.857142857142854</v>
      </c>
      <c r="G99" s="138">
        <f t="shared" si="10"/>
        <v>44.117647058823529</v>
      </c>
      <c r="H99" s="138">
        <f t="shared" si="10"/>
        <v>17.647058823529413</v>
      </c>
      <c r="I99" s="138">
        <f t="shared" si="10"/>
        <v>18.75</v>
      </c>
      <c r="K99" s="12"/>
    </row>
    <row r="100" spans="1:11" x14ac:dyDescent="0.25">
      <c r="A100" s="19" t="s">
        <v>22</v>
      </c>
      <c r="B100" s="2"/>
      <c r="C100" s="2"/>
      <c r="D100" s="2"/>
      <c r="E100" s="2"/>
      <c r="F100" s="138">
        <f t="shared" si="10"/>
        <v>0</v>
      </c>
      <c r="G100" s="138">
        <f t="shared" si="10"/>
        <v>0</v>
      </c>
      <c r="H100" s="138">
        <f t="shared" si="10"/>
        <v>0</v>
      </c>
      <c r="I100" s="138">
        <f t="shared" si="10"/>
        <v>0</v>
      </c>
      <c r="K100" s="12"/>
    </row>
    <row r="101" spans="1:11" ht="31.5" x14ac:dyDescent="0.25">
      <c r="A101" s="19" t="s">
        <v>23</v>
      </c>
      <c r="B101" s="301">
        <v>1</v>
      </c>
      <c r="C101" s="301">
        <v>0</v>
      </c>
      <c r="D101" s="301">
        <v>0</v>
      </c>
      <c r="E101" s="301">
        <v>0</v>
      </c>
      <c r="F101" s="138">
        <f t="shared" si="10"/>
        <v>3.225806451612903</v>
      </c>
      <c r="G101" s="138">
        <f t="shared" si="10"/>
        <v>0</v>
      </c>
      <c r="H101" s="138">
        <f t="shared" si="10"/>
        <v>0</v>
      </c>
      <c r="I101" s="138">
        <f t="shared" si="10"/>
        <v>0</v>
      </c>
      <c r="K101" s="12"/>
    </row>
    <row r="102" spans="1:11" x14ac:dyDescent="0.25">
      <c r="A102" s="19" t="s">
        <v>24</v>
      </c>
      <c r="B102" s="2"/>
      <c r="C102" s="2"/>
      <c r="D102" s="2"/>
      <c r="E102" s="2"/>
      <c r="F102" s="138">
        <f t="shared" si="10"/>
        <v>0</v>
      </c>
      <c r="G102" s="138">
        <f t="shared" si="10"/>
        <v>0</v>
      </c>
      <c r="H102" s="138">
        <f t="shared" si="10"/>
        <v>0</v>
      </c>
      <c r="I102" s="138">
        <f t="shared" si="10"/>
        <v>0</v>
      </c>
      <c r="K102" s="12"/>
    </row>
    <row r="103" spans="1:11" x14ac:dyDescent="0.25">
      <c r="A103" s="19" t="s">
        <v>25</v>
      </c>
      <c r="B103" s="2"/>
      <c r="C103" s="2"/>
      <c r="D103" s="2"/>
      <c r="E103" s="2"/>
      <c r="F103" s="138">
        <f t="shared" si="10"/>
        <v>0</v>
      </c>
      <c r="G103" s="138">
        <f t="shared" si="10"/>
        <v>0</v>
      </c>
      <c r="H103" s="138">
        <f t="shared" si="10"/>
        <v>0</v>
      </c>
      <c r="I103" s="138">
        <f t="shared" si="10"/>
        <v>0</v>
      </c>
      <c r="K103" s="12"/>
    </row>
    <row r="104" spans="1:11" x14ac:dyDescent="0.25">
      <c r="A104" s="19" t="s">
        <v>26</v>
      </c>
      <c r="B104" s="301">
        <v>1</v>
      </c>
      <c r="C104" s="301">
        <v>1</v>
      </c>
      <c r="D104" s="301">
        <v>1</v>
      </c>
      <c r="E104" s="301">
        <v>1</v>
      </c>
      <c r="F104" s="138">
        <f t="shared" si="10"/>
        <v>3.225806451612903</v>
      </c>
      <c r="G104" s="138">
        <f t="shared" si="10"/>
        <v>3.3333333333333335</v>
      </c>
      <c r="H104" s="138">
        <f t="shared" si="10"/>
        <v>4.7619047619047619</v>
      </c>
      <c r="I104" s="138">
        <f t="shared" si="10"/>
        <v>5.2631578947368416</v>
      </c>
      <c r="K104" s="12"/>
    </row>
    <row r="105" spans="1:11" x14ac:dyDescent="0.25">
      <c r="A105" s="19" t="s">
        <v>27</v>
      </c>
      <c r="B105" s="301">
        <v>8</v>
      </c>
      <c r="C105" s="301">
        <v>8</v>
      </c>
      <c r="D105" s="301">
        <v>5</v>
      </c>
      <c r="E105" s="301">
        <v>5</v>
      </c>
      <c r="F105" s="138">
        <f t="shared" si="10"/>
        <v>17.777777777777779</v>
      </c>
      <c r="G105" s="138">
        <f t="shared" si="10"/>
        <v>17.777777777777779</v>
      </c>
      <c r="H105" s="138">
        <f t="shared" si="10"/>
        <v>14.705882352941178</v>
      </c>
      <c r="I105" s="138">
        <f t="shared" si="10"/>
        <v>15.151515151515152</v>
      </c>
      <c r="K105" s="12"/>
    </row>
    <row r="106" spans="1:11" x14ac:dyDescent="0.25">
      <c r="A106" s="19" t="s">
        <v>28</v>
      </c>
      <c r="B106" s="301">
        <v>1</v>
      </c>
      <c r="C106" s="301">
        <v>1</v>
      </c>
      <c r="D106" s="301">
        <v>1</v>
      </c>
      <c r="E106" s="301">
        <v>1</v>
      </c>
      <c r="F106" s="138">
        <f t="shared" si="10"/>
        <v>7.1428571428571423</v>
      </c>
      <c r="G106" s="138">
        <f t="shared" si="10"/>
        <v>7.1428571428571423</v>
      </c>
      <c r="H106" s="138">
        <f t="shared" si="10"/>
        <v>8.3333333333333321</v>
      </c>
      <c r="I106" s="138">
        <f t="shared" si="10"/>
        <v>10</v>
      </c>
      <c r="K106" s="12"/>
    </row>
    <row r="107" spans="1:11" ht="31.5" x14ac:dyDescent="0.25">
      <c r="A107" s="19" t="s">
        <v>29</v>
      </c>
      <c r="B107" s="2"/>
      <c r="C107" s="2"/>
      <c r="D107" s="2"/>
      <c r="E107" s="2"/>
      <c r="F107" s="138">
        <f t="shared" si="10"/>
        <v>0</v>
      </c>
      <c r="G107" s="138">
        <f t="shared" si="10"/>
        <v>0</v>
      </c>
      <c r="H107" s="138">
        <f t="shared" si="10"/>
        <v>0</v>
      </c>
      <c r="I107" s="138">
        <f t="shared" si="10"/>
        <v>0</v>
      </c>
      <c r="K107" s="12"/>
    </row>
    <row r="108" spans="1:11" x14ac:dyDescent="0.25">
      <c r="A108" s="19" t="s">
        <v>30</v>
      </c>
      <c r="B108" s="2"/>
      <c r="C108" s="2"/>
      <c r="D108" s="2"/>
      <c r="E108" s="2"/>
      <c r="F108" s="138">
        <f t="shared" si="10"/>
        <v>0</v>
      </c>
      <c r="G108" s="138">
        <f t="shared" si="10"/>
        <v>0</v>
      </c>
      <c r="H108" s="138">
        <f t="shared" si="10"/>
        <v>0</v>
      </c>
      <c r="I108" s="138">
        <f t="shared" si="10"/>
        <v>0</v>
      </c>
      <c r="K108" s="12"/>
    </row>
    <row r="109" spans="1:11" ht="47.25" x14ac:dyDescent="0.25">
      <c r="A109" s="19" t="s">
        <v>31</v>
      </c>
      <c r="B109" s="2"/>
      <c r="C109" s="2"/>
      <c r="D109" s="2"/>
      <c r="E109" s="2"/>
      <c r="F109" s="138">
        <f t="shared" si="10"/>
        <v>0</v>
      </c>
      <c r="G109" s="138">
        <f t="shared" si="10"/>
        <v>0</v>
      </c>
      <c r="H109" s="138">
        <f t="shared" si="10"/>
        <v>0</v>
      </c>
      <c r="I109" s="138">
        <f t="shared" si="10"/>
        <v>0</v>
      </c>
      <c r="K109" s="12"/>
    </row>
    <row r="110" spans="1:11" x14ac:dyDescent="0.25">
      <c r="A110" s="19" t="s">
        <v>32</v>
      </c>
      <c r="B110" s="2"/>
      <c r="C110" s="2"/>
      <c r="D110" s="2"/>
      <c r="E110" s="2"/>
      <c r="F110" s="138">
        <f t="shared" si="10"/>
        <v>0</v>
      </c>
      <c r="G110" s="138">
        <f t="shared" si="10"/>
        <v>0</v>
      </c>
      <c r="H110" s="138">
        <f t="shared" si="10"/>
        <v>0</v>
      </c>
      <c r="I110" s="138">
        <f t="shared" si="10"/>
        <v>0</v>
      </c>
      <c r="K110" s="12"/>
    </row>
    <row r="111" spans="1:11" x14ac:dyDescent="0.25">
      <c r="A111" s="19" t="s">
        <v>33</v>
      </c>
      <c r="B111" s="2"/>
      <c r="C111" s="2"/>
      <c r="D111" s="2"/>
      <c r="E111" s="2"/>
      <c r="F111" s="138">
        <f t="shared" si="10"/>
        <v>0</v>
      </c>
      <c r="G111" s="138">
        <f t="shared" si="10"/>
        <v>0</v>
      </c>
      <c r="H111" s="138">
        <f t="shared" si="10"/>
        <v>0</v>
      </c>
      <c r="I111" s="138">
        <f t="shared" si="10"/>
        <v>0</v>
      </c>
      <c r="K111" s="12"/>
    </row>
    <row r="112" spans="1:11" x14ac:dyDescent="0.25">
      <c r="A112" s="19" t="s">
        <v>34</v>
      </c>
      <c r="B112" s="2"/>
      <c r="C112" s="2"/>
      <c r="D112" s="2"/>
      <c r="E112" s="2"/>
      <c r="F112" s="138">
        <f t="shared" si="10"/>
        <v>0</v>
      </c>
      <c r="G112" s="138">
        <f t="shared" si="10"/>
        <v>0</v>
      </c>
      <c r="H112" s="138">
        <f t="shared" si="10"/>
        <v>0</v>
      </c>
      <c r="I112" s="138">
        <f t="shared" si="10"/>
        <v>0</v>
      </c>
      <c r="K112" s="12"/>
    </row>
    <row r="113" spans="1:11" x14ac:dyDescent="0.25">
      <c r="A113" s="19" t="s">
        <v>35</v>
      </c>
      <c r="B113" s="2"/>
      <c r="C113" s="2"/>
      <c r="D113" s="2"/>
      <c r="E113" s="2"/>
      <c r="F113" s="138">
        <f t="shared" si="10"/>
        <v>0</v>
      </c>
      <c r="G113" s="138">
        <f t="shared" si="10"/>
        <v>0</v>
      </c>
      <c r="H113" s="138">
        <f t="shared" si="10"/>
        <v>0</v>
      </c>
      <c r="I113" s="138">
        <f t="shared" si="10"/>
        <v>0</v>
      </c>
      <c r="K113" s="12"/>
    </row>
    <row r="114" spans="1:11" x14ac:dyDescent="0.25">
      <c r="A114" s="19" t="s">
        <v>36</v>
      </c>
      <c r="B114" s="301">
        <v>3</v>
      </c>
      <c r="C114" s="301">
        <v>3</v>
      </c>
      <c r="D114" s="301">
        <v>3</v>
      </c>
      <c r="E114" s="301">
        <v>2</v>
      </c>
      <c r="F114" s="138">
        <f t="shared" ref="F114:I125" si="11">+IFERROR(B114/(C20+C51),0)*100</f>
        <v>9.67741935483871</v>
      </c>
      <c r="G114" s="138">
        <f t="shared" si="11"/>
        <v>9.67741935483871</v>
      </c>
      <c r="H114" s="138">
        <f t="shared" si="11"/>
        <v>9.67741935483871</v>
      </c>
      <c r="I114" s="138">
        <f t="shared" si="11"/>
        <v>7.1428571428571423</v>
      </c>
      <c r="K114" s="12"/>
    </row>
    <row r="115" spans="1:11" x14ac:dyDescent="0.25">
      <c r="A115" s="19" t="s">
        <v>37</v>
      </c>
      <c r="B115" s="2"/>
      <c r="C115" s="2"/>
      <c r="D115" s="2"/>
      <c r="E115" s="2"/>
      <c r="F115" s="138">
        <f t="shared" si="11"/>
        <v>0</v>
      </c>
      <c r="G115" s="138">
        <f t="shared" si="11"/>
        <v>0</v>
      </c>
      <c r="H115" s="138">
        <f t="shared" si="11"/>
        <v>0</v>
      </c>
      <c r="I115" s="138">
        <f t="shared" si="11"/>
        <v>0</v>
      </c>
      <c r="K115" s="12"/>
    </row>
    <row r="116" spans="1:11" x14ac:dyDescent="0.25">
      <c r="A116" s="19" t="s">
        <v>38</v>
      </c>
      <c r="B116" s="2"/>
      <c r="C116" s="2"/>
      <c r="D116" s="2"/>
      <c r="E116" s="2"/>
      <c r="F116" s="138">
        <f t="shared" si="11"/>
        <v>0</v>
      </c>
      <c r="G116" s="138">
        <f t="shared" si="11"/>
        <v>0</v>
      </c>
      <c r="H116" s="138">
        <f t="shared" si="11"/>
        <v>0</v>
      </c>
      <c r="I116" s="138">
        <f t="shared" si="11"/>
        <v>0</v>
      </c>
      <c r="K116" s="12"/>
    </row>
    <row r="117" spans="1:11" x14ac:dyDescent="0.25">
      <c r="A117" s="19" t="s">
        <v>39</v>
      </c>
      <c r="B117" s="2">
        <v>1</v>
      </c>
      <c r="C117" s="2">
        <v>1</v>
      </c>
      <c r="D117" s="2">
        <v>1</v>
      </c>
      <c r="E117" s="2">
        <v>0</v>
      </c>
      <c r="F117" s="138">
        <f t="shared" si="11"/>
        <v>14.285714285714285</v>
      </c>
      <c r="G117" s="138">
        <f t="shared" si="11"/>
        <v>14.285714285714285</v>
      </c>
      <c r="H117" s="138">
        <f t="shared" si="11"/>
        <v>16.666666666666664</v>
      </c>
      <c r="I117" s="138">
        <f t="shared" si="11"/>
        <v>0</v>
      </c>
      <c r="K117" s="12"/>
    </row>
    <row r="118" spans="1:11" x14ac:dyDescent="0.25">
      <c r="A118" s="19" t="s">
        <v>40</v>
      </c>
      <c r="B118" s="2"/>
      <c r="C118" s="2"/>
      <c r="D118" s="2"/>
      <c r="E118" s="2"/>
      <c r="F118" s="138">
        <f t="shared" si="11"/>
        <v>0</v>
      </c>
      <c r="G118" s="138">
        <f t="shared" si="11"/>
        <v>0</v>
      </c>
      <c r="H118" s="138">
        <f t="shared" si="11"/>
        <v>0</v>
      </c>
      <c r="I118" s="138">
        <f t="shared" si="11"/>
        <v>0</v>
      </c>
      <c r="K118" s="12"/>
    </row>
    <row r="119" spans="1:11" x14ac:dyDescent="0.25">
      <c r="A119" s="19" t="s">
        <v>41</v>
      </c>
      <c r="B119" s="2"/>
      <c r="C119" s="2"/>
      <c r="D119" s="2"/>
      <c r="E119" s="2"/>
      <c r="F119" s="138">
        <f t="shared" si="11"/>
        <v>0</v>
      </c>
      <c r="G119" s="138">
        <f t="shared" si="11"/>
        <v>0</v>
      </c>
      <c r="H119" s="138">
        <f t="shared" si="11"/>
        <v>0</v>
      </c>
      <c r="I119" s="138">
        <f t="shared" si="11"/>
        <v>0</v>
      </c>
      <c r="K119" s="12"/>
    </row>
    <row r="120" spans="1:11" x14ac:dyDescent="0.25">
      <c r="A120" s="19" t="s">
        <v>42</v>
      </c>
      <c r="B120" s="2"/>
      <c r="C120" s="2"/>
      <c r="D120" s="2"/>
      <c r="E120" s="2"/>
      <c r="F120" s="138">
        <f t="shared" si="11"/>
        <v>0</v>
      </c>
      <c r="G120" s="138">
        <f t="shared" si="11"/>
        <v>0</v>
      </c>
      <c r="H120" s="138">
        <f t="shared" si="11"/>
        <v>0</v>
      </c>
      <c r="I120" s="138">
        <f t="shared" si="11"/>
        <v>0</v>
      </c>
      <c r="K120" s="12"/>
    </row>
    <row r="121" spans="1:11" x14ac:dyDescent="0.25">
      <c r="A121" s="19" t="s">
        <v>43</v>
      </c>
      <c r="B121" s="2"/>
      <c r="C121" s="2"/>
      <c r="D121" s="2"/>
      <c r="E121" s="2"/>
      <c r="F121" s="138">
        <f t="shared" si="11"/>
        <v>0</v>
      </c>
      <c r="G121" s="138">
        <f t="shared" si="11"/>
        <v>0</v>
      </c>
      <c r="H121" s="138">
        <f t="shared" si="11"/>
        <v>0</v>
      </c>
      <c r="I121" s="138">
        <f t="shared" si="11"/>
        <v>0</v>
      </c>
      <c r="K121" s="12"/>
    </row>
    <row r="122" spans="1:11" x14ac:dyDescent="0.25">
      <c r="A122" s="19" t="s">
        <v>44</v>
      </c>
      <c r="B122" s="2"/>
      <c r="C122" s="2"/>
      <c r="D122" s="2"/>
      <c r="E122" s="2"/>
      <c r="F122" s="138">
        <f t="shared" si="11"/>
        <v>0</v>
      </c>
      <c r="G122" s="138">
        <f t="shared" si="11"/>
        <v>0</v>
      </c>
      <c r="H122" s="138">
        <f t="shared" si="11"/>
        <v>0</v>
      </c>
      <c r="I122" s="138">
        <f t="shared" si="11"/>
        <v>0</v>
      </c>
      <c r="K122" s="12"/>
    </row>
    <row r="123" spans="1:11" x14ac:dyDescent="0.25">
      <c r="A123" s="19" t="s">
        <v>45</v>
      </c>
      <c r="B123" s="2"/>
      <c r="C123" s="2"/>
      <c r="D123" s="2"/>
      <c r="E123" s="2"/>
      <c r="F123" s="138">
        <f t="shared" si="11"/>
        <v>0</v>
      </c>
      <c r="G123" s="138">
        <f t="shared" si="11"/>
        <v>0</v>
      </c>
      <c r="H123" s="138">
        <f t="shared" si="11"/>
        <v>0</v>
      </c>
      <c r="I123" s="138">
        <f t="shared" si="11"/>
        <v>0</v>
      </c>
      <c r="K123" s="12"/>
    </row>
    <row r="124" spans="1:11" ht="31.5" x14ac:dyDescent="0.25">
      <c r="A124" s="44" t="s">
        <v>46</v>
      </c>
      <c r="B124" s="301">
        <v>3</v>
      </c>
      <c r="C124" s="301">
        <v>3</v>
      </c>
      <c r="D124" s="301">
        <v>2</v>
      </c>
      <c r="E124" s="301">
        <v>2</v>
      </c>
      <c r="F124" s="138">
        <f t="shared" si="11"/>
        <v>75</v>
      </c>
      <c r="G124" s="138">
        <f t="shared" si="11"/>
        <v>75</v>
      </c>
      <c r="H124" s="138">
        <f t="shared" si="11"/>
        <v>66.666666666666657</v>
      </c>
      <c r="I124" s="138">
        <f t="shared" si="11"/>
        <v>66.666666666666657</v>
      </c>
      <c r="K124" s="12"/>
    </row>
    <row r="125" spans="1:11" x14ac:dyDescent="0.25">
      <c r="A125" s="133" t="s">
        <v>56</v>
      </c>
      <c r="B125" s="53">
        <f>SUM(B98:B124)</f>
        <v>33</v>
      </c>
      <c r="C125" s="53">
        <f>SUM(C98:C124)</f>
        <v>32</v>
      </c>
      <c r="D125" s="53">
        <f>SUM(D98:D124)</f>
        <v>16</v>
      </c>
      <c r="E125" s="53">
        <f>SUM(E98:E124)</f>
        <v>14</v>
      </c>
      <c r="F125" s="138">
        <f t="shared" si="11"/>
        <v>15.942028985507244</v>
      </c>
      <c r="G125" s="138">
        <f t="shared" si="11"/>
        <v>15.920398009950249</v>
      </c>
      <c r="H125" s="138">
        <f t="shared" si="11"/>
        <v>10.884353741496598</v>
      </c>
      <c r="I125" s="138">
        <f t="shared" si="11"/>
        <v>10.37037037037037</v>
      </c>
      <c r="K125" s="12"/>
    </row>
    <row r="126" spans="1:11" x14ac:dyDescent="0.25">
      <c r="A126" s="12"/>
      <c r="B126" s="12"/>
      <c r="C126" s="12"/>
      <c r="D126" s="12"/>
      <c r="F126" s="12"/>
      <c r="G126" s="12"/>
      <c r="H126" s="12"/>
      <c r="I126" s="12"/>
      <c r="J126" s="12"/>
      <c r="K126" s="12"/>
    </row>
    <row r="127" spans="1:11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</row>
    <row r="128" spans="1:11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</row>
    <row r="129" spans="1:11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</row>
    <row r="130" spans="1:1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</row>
    <row r="131" spans="1:11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</row>
    <row r="132" spans="1:1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</row>
    <row r="133" spans="1:11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</row>
    <row r="134" spans="1:11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</row>
    <row r="135" spans="1:11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</row>
    <row r="136" spans="1:11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</row>
    <row r="137" spans="1:11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</row>
    <row r="138" spans="1:11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</row>
    <row r="139" spans="1:11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</row>
    <row r="140" spans="1:11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</row>
    <row r="141" spans="1:11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</row>
    <row r="142" spans="1:11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</row>
    <row r="143" spans="1:11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</row>
    <row r="144" spans="1:11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</row>
    <row r="145" spans="1:11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</row>
    <row r="146" spans="1:11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</row>
    <row r="147" spans="1:11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</row>
    <row r="148" spans="1:11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</row>
    <row r="149" spans="1:11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</row>
    <row r="150" spans="1:11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</row>
    <row r="151" spans="1:11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</row>
    <row r="152" spans="1:11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</row>
    <row r="153" spans="1:11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</row>
    <row r="154" spans="1:11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</row>
    <row r="155" spans="1:11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</row>
    <row r="156" spans="1:11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</row>
    <row r="157" spans="1:11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</row>
    <row r="158" spans="1:11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</row>
    <row r="159" spans="1:11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</row>
    <row r="160" spans="1:11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</row>
    <row r="161" spans="1:11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</row>
    <row r="162" spans="1:11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</row>
    <row r="163" spans="1:11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</row>
    <row r="164" spans="1:11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</row>
    <row r="165" spans="1:11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</row>
    <row r="166" spans="1:11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</row>
    <row r="167" spans="1:11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</row>
    <row r="168" spans="1:11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</row>
    <row r="169" spans="1:11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</row>
    <row r="170" spans="1:11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</row>
    <row r="171" spans="1:11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</row>
    <row r="172" spans="1:11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</row>
    <row r="173" spans="1:11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</row>
    <row r="174" spans="1:11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</row>
    <row r="175" spans="1:11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</row>
    <row r="176" spans="1:11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</row>
    <row r="177" spans="1:11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</row>
    <row r="178" spans="1:11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</row>
    <row r="179" spans="1:11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</row>
    <row r="180" spans="1:11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</row>
    <row r="181" spans="1:11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</row>
    <row r="182" spans="1:11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</row>
    <row r="183" spans="1:11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</row>
    <row r="184" spans="1:11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</row>
    <row r="185" spans="1:11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</row>
    <row r="186" spans="1:11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</row>
    <row r="187" spans="1:11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</row>
    <row r="188" spans="1:11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</row>
    <row r="189" spans="1:11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</row>
    <row r="190" spans="1:11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</row>
    <row r="191" spans="1:11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</row>
    <row r="192" spans="1:11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</row>
    <row r="193" spans="1:11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</row>
    <row r="194" spans="1:11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</row>
    <row r="195" spans="1:11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</row>
    <row r="196" spans="1:11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</row>
    <row r="197" spans="1:11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</row>
    <row r="198" spans="1:11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</row>
    <row r="199" spans="1:11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</row>
    <row r="200" spans="1:11" x14ac:dyDescent="0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</row>
    <row r="201" spans="1:11" x14ac:dyDescent="0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</row>
    <row r="202" spans="1:11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</row>
    <row r="203" spans="1:11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</row>
    <row r="204" spans="1:11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</row>
    <row r="205" spans="1:11" x14ac:dyDescent="0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</row>
    <row r="206" spans="1:11" x14ac:dyDescent="0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</row>
    <row r="207" spans="1:11" x14ac:dyDescent="0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</row>
    <row r="208" spans="1:11" x14ac:dyDescent="0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</row>
    <row r="209" spans="1:11" x14ac:dyDescent="0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</row>
    <row r="210" spans="1:11" x14ac:dyDescent="0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</row>
    <row r="211" spans="1:11" x14ac:dyDescent="0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</row>
    <row r="212" spans="1:11" x14ac:dyDescent="0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</row>
    <row r="213" spans="1:11" x14ac:dyDescent="0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</row>
    <row r="214" spans="1:11" x14ac:dyDescent="0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</row>
    <row r="215" spans="1:11" x14ac:dyDescent="0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</row>
    <row r="216" spans="1:11" x14ac:dyDescent="0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</row>
    <row r="217" spans="1:11" x14ac:dyDescent="0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</row>
  </sheetData>
  <mergeCells count="5">
    <mergeCell ref="A33:J33"/>
    <mergeCell ref="A64:E64"/>
    <mergeCell ref="A2:J2"/>
    <mergeCell ref="A96:E96"/>
    <mergeCell ref="A1:J1"/>
  </mergeCells>
  <phoneticPr fontId="2" type="noConversion"/>
  <pageMargins left="0.75" right="0.75" top="1" bottom="1" header="0.4921259845" footer="0.4921259845"/>
  <pageSetup paperSize="9" scale="72" orientation="landscape" r:id="rId1"/>
  <headerFooter alignWithMargins="0"/>
  <rowBreaks count="2" manualBreakCount="2">
    <brk id="32" max="9" man="1"/>
    <brk id="94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BreakPreview" zoomScaleNormal="100" zoomScaleSheetLayoutView="100" workbookViewId="0">
      <selection activeCell="N13" sqref="N13"/>
    </sheetView>
  </sheetViews>
  <sheetFormatPr defaultRowHeight="15.75" x14ac:dyDescent="0.25"/>
  <cols>
    <col min="1" max="1" width="15.875" bestFit="1" customWidth="1"/>
    <col min="2" max="2" width="9.125" customWidth="1"/>
    <col min="3" max="5" width="12.625" customWidth="1"/>
    <col min="6" max="6" width="9.5" customWidth="1"/>
    <col min="7" max="7" width="12.625" customWidth="1"/>
    <col min="8" max="8" width="10.875" customWidth="1"/>
  </cols>
  <sheetData>
    <row r="1" spans="1:10" ht="20.25" customHeight="1" thickBot="1" x14ac:dyDescent="0.35">
      <c r="A1" s="523" t="s">
        <v>252</v>
      </c>
      <c r="B1" s="534"/>
      <c r="C1" s="534"/>
      <c r="D1" s="534"/>
      <c r="E1" s="534"/>
      <c r="F1" s="534"/>
      <c r="G1" s="534"/>
      <c r="H1" s="534"/>
      <c r="I1" s="534"/>
      <c r="J1" s="534"/>
    </row>
    <row r="2" spans="1:10" ht="15.75" customHeight="1" x14ac:dyDescent="0.25">
      <c r="A2" s="531" t="s">
        <v>69</v>
      </c>
      <c r="B2" s="529" t="s">
        <v>70</v>
      </c>
      <c r="C2" s="530"/>
      <c r="D2" s="49"/>
      <c r="E2" s="99"/>
      <c r="F2" s="99"/>
      <c r="G2" s="529" t="s">
        <v>71</v>
      </c>
      <c r="H2" s="535"/>
      <c r="I2" s="536" t="s">
        <v>72</v>
      </c>
      <c r="J2" s="539" t="s">
        <v>73</v>
      </c>
    </row>
    <row r="3" spans="1:10" ht="15.75" customHeight="1" x14ac:dyDescent="0.25">
      <c r="A3" s="532"/>
      <c r="B3" s="56"/>
      <c r="C3" s="57"/>
      <c r="D3" s="40" t="s">
        <v>123</v>
      </c>
      <c r="E3" s="40"/>
      <c r="F3" s="40"/>
      <c r="G3" s="56"/>
      <c r="H3" s="59"/>
      <c r="I3" s="537"/>
      <c r="J3" s="540"/>
    </row>
    <row r="4" spans="1:10" s="4" customFormat="1" ht="94.5" x14ac:dyDescent="0.25">
      <c r="A4" s="533"/>
      <c r="B4" s="151" t="s">
        <v>2</v>
      </c>
      <c r="C4" s="151" t="s">
        <v>277</v>
      </c>
      <c r="D4" s="151" t="s">
        <v>119</v>
      </c>
      <c r="E4" s="151" t="s">
        <v>120</v>
      </c>
      <c r="F4" s="151" t="s">
        <v>116</v>
      </c>
      <c r="G4" s="151" t="s">
        <v>115</v>
      </c>
      <c r="H4" s="151" t="s">
        <v>114</v>
      </c>
      <c r="I4" s="538"/>
      <c r="J4" s="541"/>
    </row>
    <row r="5" spans="1:10" x14ac:dyDescent="0.25">
      <c r="A5" s="152" t="s">
        <v>54</v>
      </c>
      <c r="B5" s="55">
        <v>1</v>
      </c>
      <c r="C5" s="306">
        <v>327</v>
      </c>
      <c r="D5" s="306">
        <v>1</v>
      </c>
      <c r="E5" s="306">
        <v>326</v>
      </c>
      <c r="F5" s="306">
        <v>2</v>
      </c>
      <c r="G5" s="307">
        <v>22</v>
      </c>
      <c r="H5" s="307">
        <v>107</v>
      </c>
      <c r="I5" s="307">
        <v>116</v>
      </c>
      <c r="J5" s="307">
        <v>28</v>
      </c>
    </row>
    <row r="6" spans="1:10" x14ac:dyDescent="0.25">
      <c r="A6" s="150"/>
      <c r="B6" s="55">
        <v>2</v>
      </c>
      <c r="C6" s="306">
        <v>85</v>
      </c>
      <c r="D6" s="306">
        <v>0</v>
      </c>
      <c r="E6" s="306">
        <v>72</v>
      </c>
      <c r="F6" s="306">
        <v>15</v>
      </c>
      <c r="G6" s="307">
        <v>3</v>
      </c>
      <c r="H6" s="307">
        <v>49</v>
      </c>
      <c r="I6" s="307">
        <v>51</v>
      </c>
      <c r="J6" s="307">
        <v>4</v>
      </c>
    </row>
    <row r="7" spans="1:10" x14ac:dyDescent="0.25">
      <c r="A7" s="150"/>
      <c r="B7" s="55" t="s">
        <v>3</v>
      </c>
      <c r="C7" s="306">
        <v>1204</v>
      </c>
      <c r="D7" s="306">
        <v>0</v>
      </c>
      <c r="E7" s="306">
        <v>80</v>
      </c>
      <c r="F7" s="306">
        <v>1122</v>
      </c>
      <c r="G7" s="307">
        <v>14</v>
      </c>
      <c r="H7" s="307">
        <v>101</v>
      </c>
      <c r="I7" s="307">
        <v>113</v>
      </c>
      <c r="J7" s="307">
        <v>5</v>
      </c>
    </row>
    <row r="8" spans="1:10" x14ac:dyDescent="0.25">
      <c r="A8" s="150"/>
      <c r="B8" s="55">
        <v>3</v>
      </c>
      <c r="C8" s="306">
        <v>16</v>
      </c>
      <c r="D8" s="306">
        <v>0</v>
      </c>
      <c r="E8" s="306">
        <v>15</v>
      </c>
      <c r="F8" s="306">
        <v>1</v>
      </c>
      <c r="G8" s="307">
        <v>3</v>
      </c>
      <c r="H8" s="307">
        <v>5</v>
      </c>
      <c r="I8" s="307">
        <v>5</v>
      </c>
      <c r="J8" s="307">
        <v>3</v>
      </c>
    </row>
    <row r="9" spans="1:10" x14ac:dyDescent="0.25">
      <c r="A9" s="76" t="s">
        <v>157</v>
      </c>
      <c r="B9" s="133"/>
      <c r="C9" s="308">
        <f>+SUM(C5:C8)</f>
        <v>1632</v>
      </c>
      <c r="D9" s="308">
        <f t="shared" ref="D9:J9" si="0">+SUM(D5:D8)</f>
        <v>1</v>
      </c>
      <c r="E9" s="308">
        <f t="shared" si="0"/>
        <v>493</v>
      </c>
      <c r="F9" s="308">
        <f t="shared" si="0"/>
        <v>1140</v>
      </c>
      <c r="G9" s="308">
        <f t="shared" si="0"/>
        <v>42</v>
      </c>
      <c r="H9" s="308">
        <f t="shared" si="0"/>
        <v>262</v>
      </c>
      <c r="I9" s="308">
        <f t="shared" si="0"/>
        <v>285</v>
      </c>
      <c r="J9" s="308">
        <f t="shared" si="0"/>
        <v>40</v>
      </c>
    </row>
    <row r="10" spans="1:10" x14ac:dyDescent="0.25">
      <c r="A10" s="150" t="s">
        <v>55</v>
      </c>
      <c r="B10" s="55">
        <v>1</v>
      </c>
      <c r="C10" s="306">
        <v>365</v>
      </c>
      <c r="D10" s="306">
        <v>340</v>
      </c>
      <c r="E10" s="306">
        <v>25</v>
      </c>
      <c r="F10" s="306">
        <v>1</v>
      </c>
      <c r="G10" s="307">
        <v>9</v>
      </c>
      <c r="H10" s="307">
        <v>30</v>
      </c>
      <c r="I10" s="307">
        <v>34</v>
      </c>
      <c r="J10" s="307">
        <v>6</v>
      </c>
    </row>
    <row r="11" spans="1:10" x14ac:dyDescent="0.25">
      <c r="A11" s="150"/>
      <c r="B11" s="55">
        <v>2</v>
      </c>
      <c r="C11" s="306">
        <v>145</v>
      </c>
      <c r="D11" s="306">
        <v>128</v>
      </c>
      <c r="E11" s="306">
        <v>17</v>
      </c>
      <c r="F11" s="306">
        <v>2</v>
      </c>
      <c r="G11" s="307">
        <v>1</v>
      </c>
      <c r="H11" s="307">
        <v>9</v>
      </c>
      <c r="I11" s="307">
        <v>10</v>
      </c>
      <c r="J11" s="307">
        <v>1</v>
      </c>
    </row>
    <row r="12" spans="1:10" x14ac:dyDescent="0.25">
      <c r="A12" s="150"/>
      <c r="B12" s="55" t="s">
        <v>3</v>
      </c>
      <c r="C12" s="309"/>
      <c r="D12" s="309"/>
      <c r="E12" s="309"/>
      <c r="F12" s="309"/>
      <c r="G12" s="309"/>
      <c r="H12" s="309"/>
      <c r="I12" s="309"/>
      <c r="J12" s="309"/>
    </row>
    <row r="13" spans="1:10" x14ac:dyDescent="0.25">
      <c r="A13" s="150"/>
      <c r="B13" s="55">
        <v>3</v>
      </c>
      <c r="C13" s="306">
        <v>89</v>
      </c>
      <c r="D13" s="306">
        <v>82</v>
      </c>
      <c r="E13" s="306">
        <v>7</v>
      </c>
      <c r="F13" s="306">
        <v>10</v>
      </c>
      <c r="G13" s="307">
        <v>10</v>
      </c>
      <c r="H13" s="307">
        <v>3</v>
      </c>
      <c r="I13" s="307">
        <v>6</v>
      </c>
      <c r="J13" s="307">
        <v>7</v>
      </c>
    </row>
    <row r="14" spans="1:10" x14ac:dyDescent="0.25">
      <c r="A14" s="139" t="s">
        <v>158</v>
      </c>
      <c r="B14" s="140"/>
      <c r="C14" s="310">
        <f t="shared" ref="C14:J14" si="1">+SUM(C10:C13)</f>
        <v>599</v>
      </c>
      <c r="D14" s="310">
        <f t="shared" si="1"/>
        <v>550</v>
      </c>
      <c r="E14" s="310">
        <f t="shared" si="1"/>
        <v>49</v>
      </c>
      <c r="F14" s="310">
        <f t="shared" si="1"/>
        <v>13</v>
      </c>
      <c r="G14" s="310">
        <f t="shared" si="1"/>
        <v>20</v>
      </c>
      <c r="H14" s="310">
        <f t="shared" si="1"/>
        <v>42</v>
      </c>
      <c r="I14" s="310">
        <f t="shared" si="1"/>
        <v>50</v>
      </c>
      <c r="J14" s="310">
        <f t="shared" si="1"/>
        <v>14</v>
      </c>
    </row>
    <row r="15" spans="1:10" x14ac:dyDescent="0.25">
      <c r="A15" s="146" t="s">
        <v>159</v>
      </c>
      <c r="B15" s="133">
        <v>1</v>
      </c>
      <c r="C15" s="308">
        <f>+C5+C10</f>
        <v>692</v>
      </c>
      <c r="D15" s="308">
        <f t="shared" ref="D15:J15" si="2">+D5+D10</f>
        <v>341</v>
      </c>
      <c r="E15" s="308">
        <f t="shared" si="2"/>
        <v>351</v>
      </c>
      <c r="F15" s="308">
        <f t="shared" si="2"/>
        <v>3</v>
      </c>
      <c r="G15" s="308">
        <f t="shared" si="2"/>
        <v>31</v>
      </c>
      <c r="H15" s="308">
        <f t="shared" si="2"/>
        <v>137</v>
      </c>
      <c r="I15" s="308">
        <f t="shared" si="2"/>
        <v>150</v>
      </c>
      <c r="J15" s="308">
        <f t="shared" si="2"/>
        <v>34</v>
      </c>
    </row>
    <row r="16" spans="1:10" x14ac:dyDescent="0.25">
      <c r="A16" s="147"/>
      <c r="B16" s="133">
        <v>2</v>
      </c>
      <c r="C16" s="308">
        <f t="shared" ref="C16:J18" si="3">+C6+C11</f>
        <v>230</v>
      </c>
      <c r="D16" s="308">
        <f t="shared" si="3"/>
        <v>128</v>
      </c>
      <c r="E16" s="308">
        <f t="shared" si="3"/>
        <v>89</v>
      </c>
      <c r="F16" s="308">
        <f t="shared" si="3"/>
        <v>17</v>
      </c>
      <c r="G16" s="308">
        <f t="shared" si="3"/>
        <v>4</v>
      </c>
      <c r="H16" s="308">
        <f t="shared" si="3"/>
        <v>58</v>
      </c>
      <c r="I16" s="308">
        <f t="shared" si="3"/>
        <v>61</v>
      </c>
      <c r="J16" s="308">
        <f t="shared" si="3"/>
        <v>5</v>
      </c>
    </row>
    <row r="17" spans="1:10" x14ac:dyDescent="0.25">
      <c r="A17" s="147"/>
      <c r="B17" s="133" t="s">
        <v>3</v>
      </c>
      <c r="C17" s="308">
        <f t="shared" si="3"/>
        <v>1204</v>
      </c>
      <c r="D17" s="308">
        <f t="shared" si="3"/>
        <v>0</v>
      </c>
      <c r="E17" s="308">
        <f t="shared" si="3"/>
        <v>80</v>
      </c>
      <c r="F17" s="308">
        <f t="shared" si="3"/>
        <v>1122</v>
      </c>
      <c r="G17" s="308">
        <f t="shared" si="3"/>
        <v>14</v>
      </c>
      <c r="H17" s="308">
        <f t="shared" si="3"/>
        <v>101</v>
      </c>
      <c r="I17" s="308">
        <f t="shared" si="3"/>
        <v>113</v>
      </c>
      <c r="J17" s="308">
        <f t="shared" si="3"/>
        <v>5</v>
      </c>
    </row>
    <row r="18" spans="1:10" x14ac:dyDescent="0.25">
      <c r="A18" s="148"/>
      <c r="B18" s="133">
        <v>3</v>
      </c>
      <c r="C18" s="308">
        <f t="shared" si="3"/>
        <v>105</v>
      </c>
      <c r="D18" s="308">
        <f t="shared" si="3"/>
        <v>82</v>
      </c>
      <c r="E18" s="308">
        <f t="shared" si="3"/>
        <v>22</v>
      </c>
      <c r="F18" s="308">
        <f t="shared" si="3"/>
        <v>11</v>
      </c>
      <c r="G18" s="308">
        <f t="shared" si="3"/>
        <v>13</v>
      </c>
      <c r="H18" s="308">
        <f t="shared" si="3"/>
        <v>8</v>
      </c>
      <c r="I18" s="308">
        <f t="shared" si="3"/>
        <v>11</v>
      </c>
      <c r="J18" s="308">
        <f t="shared" si="3"/>
        <v>10</v>
      </c>
    </row>
    <row r="19" spans="1:10" x14ac:dyDescent="0.25">
      <c r="A19" s="141" t="s">
        <v>56</v>
      </c>
      <c r="B19" s="133"/>
      <c r="C19" s="308">
        <f>+SUM(C15:C18)</f>
        <v>2231</v>
      </c>
      <c r="D19" s="308">
        <f t="shared" ref="D19:J19" si="4">+SUM(D15:D18)</f>
        <v>551</v>
      </c>
      <c r="E19" s="308">
        <f t="shared" si="4"/>
        <v>542</v>
      </c>
      <c r="F19" s="308">
        <f t="shared" si="4"/>
        <v>1153</v>
      </c>
      <c r="G19" s="308">
        <f t="shared" si="4"/>
        <v>62</v>
      </c>
      <c r="H19" s="308">
        <f t="shared" si="4"/>
        <v>304</v>
      </c>
      <c r="I19" s="308">
        <f t="shared" si="4"/>
        <v>335</v>
      </c>
      <c r="J19" s="308">
        <f t="shared" si="4"/>
        <v>54</v>
      </c>
    </row>
    <row r="20" spans="1:10" x14ac:dyDescent="0.25">
      <c r="A20" s="7"/>
      <c r="B20" s="38"/>
      <c r="C20" s="7"/>
      <c r="D20" s="7"/>
      <c r="E20" s="7"/>
      <c r="F20" s="7"/>
      <c r="G20" s="7"/>
      <c r="H20" s="7"/>
      <c r="I20" s="7"/>
      <c r="J20" s="7"/>
    </row>
    <row r="21" spans="1:10" x14ac:dyDescent="0.25">
      <c r="A21" s="7"/>
      <c r="B21" s="11"/>
      <c r="C21" s="7"/>
      <c r="D21" s="7"/>
      <c r="E21" s="7"/>
      <c r="F21" s="7"/>
      <c r="G21" s="7"/>
      <c r="H21" s="7"/>
    </row>
    <row r="22" spans="1:10" x14ac:dyDescent="0.25">
      <c r="A22" s="7"/>
      <c r="B22" s="11"/>
      <c r="C22" s="7"/>
      <c r="D22" s="7"/>
      <c r="E22" s="7"/>
      <c r="F22" s="7"/>
      <c r="G22" s="7"/>
      <c r="H22" s="7"/>
    </row>
  </sheetData>
  <mergeCells count="6">
    <mergeCell ref="B2:C2"/>
    <mergeCell ref="A2:A4"/>
    <mergeCell ref="A1:J1"/>
    <mergeCell ref="G2:H2"/>
    <mergeCell ref="I2:I4"/>
    <mergeCell ref="J2:J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8C1E7D131245459CDBF9AC4B705096" ma:contentTypeVersion="0" ma:contentTypeDescription="Umožňuje vytvoriť nový dokument." ma:contentTypeScope="" ma:versionID="b041d55f5641a4b423cfb2c47dec86a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ae51b23ceac873071d642d5069d117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0E4545-BAD6-469B-9218-C04FA07708F4}">
  <ds:schemaRefs>
    <ds:schemaRef ds:uri="http://purl.org/dc/terms/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0E5DD19-53CA-4759-8263-5958EF8713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B91AD4-7E00-4272-9828-71C5A0FDE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27</vt:i4>
      </vt:variant>
      <vt:variant>
        <vt:lpstr>Pomenované rozsahy</vt:lpstr>
      </vt:variant>
      <vt:variant>
        <vt:i4>9</vt:i4>
      </vt:variant>
    </vt:vector>
  </HeadingPairs>
  <TitlesOfParts>
    <vt:vector size="36" baseType="lpstr">
      <vt:lpstr>titulná strana</vt:lpstr>
      <vt:lpstr>zoznam tabuliek</vt:lpstr>
      <vt:lpstr>T1 počet študentov</vt:lpstr>
      <vt:lpstr>T1a vývoj počtu študentov</vt:lpstr>
      <vt:lpstr>T2 počet absolventov</vt:lpstr>
      <vt:lpstr>T3a - I.stupeň prijatia</vt:lpstr>
      <vt:lpstr>T3B - II. stupeň prijatia</vt:lpstr>
      <vt:lpstr>T3C - III stupeň prijatia</vt:lpstr>
      <vt:lpstr>T4 štruktúra platiacich</vt:lpstr>
      <vt:lpstr>T5 - úspešnosť štúdia</vt:lpstr>
      <vt:lpstr>T6 mobility študenti</vt:lpstr>
      <vt:lpstr>T7 profesori</vt:lpstr>
      <vt:lpstr>T8 docenti</vt:lpstr>
      <vt:lpstr>T9 výberové konania</vt:lpstr>
      <vt:lpstr>T10 kvalif. štruktúra učiteľov</vt:lpstr>
      <vt:lpstr>T11 mobility zam</vt:lpstr>
      <vt:lpstr>T12 záverečné práce</vt:lpstr>
      <vt:lpstr>T13 publ činnosť</vt:lpstr>
      <vt:lpstr>T14 umel.cinnost</vt:lpstr>
      <vt:lpstr>T15 štud.program - ŠP</vt:lpstr>
      <vt:lpstr>T16 pozastavene, odňaté ŠP</vt:lpstr>
      <vt:lpstr>17 HI konania</vt:lpstr>
      <vt:lpstr>18 HI pozastavene, odňatie </vt:lpstr>
      <vt:lpstr>T19 Výskumné projekty</vt:lpstr>
      <vt:lpstr>T20 Ostatné (nevýsk.) projekty</vt:lpstr>
      <vt:lpstr>T21 umelecká činnosť</vt:lpstr>
      <vt:lpstr>skratky</vt:lpstr>
      <vt:lpstr>'17 HI konania'!Oblasť_tlače</vt:lpstr>
      <vt:lpstr>'18 HI pozastavene, odňatie '!Oblasť_tlače</vt:lpstr>
      <vt:lpstr>'T12 záverečné práce'!Oblasť_tlače</vt:lpstr>
      <vt:lpstr>'T19 Výskumné projekty'!Oblasť_tlače</vt:lpstr>
      <vt:lpstr>'T20 Ostatné (nevýsk.) projekty'!Oblasť_tlače</vt:lpstr>
      <vt:lpstr>'T21 umelecká činnosť'!Oblasť_tlače</vt:lpstr>
      <vt:lpstr>'T3a - I.stupeň prijatia'!Oblasť_tlače</vt:lpstr>
      <vt:lpstr>'T3C - III stupeň prijatia'!Oblasť_tlače</vt:lpstr>
      <vt:lpstr>'T9 výberové konania'!Oblasť_tlače</vt:lpstr>
    </vt:vector>
  </TitlesOfParts>
  <Company>MŠSR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Jurkovič</dc:creator>
  <cp:lastModifiedBy>Používateľ systému Windows</cp:lastModifiedBy>
  <cp:lastPrinted>2017-01-12T10:17:57Z</cp:lastPrinted>
  <dcterms:created xsi:type="dcterms:W3CDTF">2010-01-11T10:19:31Z</dcterms:created>
  <dcterms:modified xsi:type="dcterms:W3CDTF">2018-05-20T19:31:26Z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0x010100DF8C1E7D131245459CDBF9AC4B705096</vt:lpwstr>
  </property>
</Properties>
</file>