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-15" yWindow="-15" windowWidth="14520" windowHeight="9120" firstSheet="22" activeTab="24"/>
  </bookViews>
  <sheets>
    <sheet name="Hárok1 " sheetId="33" r:id="rId1"/>
    <sheet name="T1 počet študentov" sheetId="1" r:id="rId2"/>
    <sheet name="T1a vývoj počtu študentov" sheetId="7" r:id="rId3"/>
    <sheet name="T2 počet absolventov" sheetId="2" r:id="rId4"/>
    <sheet name="T3a - I.stupeň prijatia" sheetId="4" r:id="rId5"/>
    <sheet name="T3B - II. stupeň prijatia" sheetId="5" r:id="rId6"/>
    <sheet name="T3C - III stupeň prijatia" sheetId="6" r:id="rId7"/>
    <sheet name="T4 štruktúra platiacich" sheetId="3" r:id="rId8"/>
    <sheet name="T5 - úspešnosť štúdia" sheetId="36" r:id="rId9"/>
    <sheet name="T6 mobility študenti" sheetId="15" r:id="rId10"/>
    <sheet name="T7 profesori" sheetId="21" r:id="rId11"/>
    <sheet name="T8 docenti" sheetId="20" r:id="rId12"/>
    <sheet name="T9 výberové konania" sheetId="19" r:id="rId13"/>
    <sheet name="T10 kvalif. štruktúra učiteľov" sheetId="13" r:id="rId14"/>
    <sheet name="T11 mobility zam" sheetId="16" r:id="rId15"/>
    <sheet name="T12 záverečné práce" sheetId="18" r:id="rId16"/>
    <sheet name="T13 publ činnosť" sheetId="9" r:id="rId17"/>
    <sheet name="T14 umel.cinnost" sheetId="10" r:id="rId18"/>
    <sheet name="T15 štud.program - ŠP" sheetId="22" r:id="rId19"/>
    <sheet name="T16 pozastavene, odňaté ŠP" sheetId="27" r:id="rId20"/>
    <sheet name="17 HI konania" sheetId="30" r:id="rId21"/>
    <sheet name="18 HI pozastavene, odňatie " sheetId="31" r:id="rId22"/>
    <sheet name="T19 Výskumné projekty" sheetId="34" r:id="rId23"/>
    <sheet name="T20 Ostatné (nevýsk.) projekty" sheetId="35" r:id="rId24"/>
    <sheet name="T21 umelecká činnosť" sheetId="28" r:id="rId25"/>
    <sheet name="skratky" sheetId="29" r:id="rId26"/>
  </sheets>
  <definedNames>
    <definedName name="_xlnm.Print_Area" localSheetId="20">'17 HI konania'!$A$1:$B$10</definedName>
    <definedName name="_xlnm.Print_Area" localSheetId="21">'18 HI pozastavene, odňatie '!$A$1:$C$18</definedName>
    <definedName name="_xlnm.Print_Area" localSheetId="0">'Hárok1 '!$A$1:$I$4</definedName>
    <definedName name="_xlnm.Print_Area" localSheetId="15">'T12 záverečné práce'!$A$1:$F$7</definedName>
    <definedName name="_xlnm.Print_Area" localSheetId="23">'T20 Ostatné (nevýsk.) projekty'!$A$1:$L$13</definedName>
    <definedName name="_xlnm.Print_Area" localSheetId="4">'T3a - I.stupeň prijatia'!$A$1:$J$94</definedName>
    <definedName name="_xlnm.Print_Area" localSheetId="6">'T3C - III stupeň prijatia'!$A$1:$J$128</definedName>
    <definedName name="_xlnm.Print_Area" localSheetId="12">'T9 výberové konania'!$A$1:$I$13</definedName>
  </definedNames>
  <calcPr calcId="124519"/>
</workbook>
</file>

<file path=xl/calcChain.xml><?xml version="1.0" encoding="utf-8"?>
<calcChain xmlns="http://schemas.openxmlformats.org/spreadsheetml/2006/main">
  <c r="I24" i="16"/>
  <c r="I25" s="1"/>
  <c r="E24"/>
  <c r="E25" s="1"/>
  <c r="I22"/>
  <c r="H22"/>
  <c r="G22"/>
  <c r="F22"/>
  <c r="E22"/>
  <c r="C22"/>
  <c r="B22"/>
  <c r="I11"/>
  <c r="H11"/>
  <c r="H24" s="1"/>
  <c r="H25" s="1"/>
  <c r="G11"/>
  <c r="G24" s="1"/>
  <c r="G25" s="1"/>
  <c r="F11"/>
  <c r="F24" s="1"/>
  <c r="F25" s="1"/>
  <c r="E11"/>
  <c r="D11"/>
  <c r="C11"/>
  <c r="C24" s="1"/>
  <c r="C25" s="1"/>
  <c r="B11"/>
  <c r="B24" s="1"/>
  <c r="B25" s="1"/>
  <c r="H24" i="15"/>
  <c r="G24"/>
  <c r="G25" s="1"/>
  <c r="E24"/>
  <c r="E25" s="1"/>
  <c r="D24"/>
  <c r="D25" s="1"/>
  <c r="C24"/>
  <c r="C25" s="1"/>
  <c r="I22"/>
  <c r="I24" s="1"/>
  <c r="I25" s="1"/>
  <c r="G22"/>
  <c r="F22"/>
  <c r="E22"/>
  <c r="D22"/>
  <c r="C22"/>
  <c r="B22"/>
  <c r="I11"/>
  <c r="H11"/>
  <c r="G11"/>
  <c r="F11"/>
  <c r="F24" s="1"/>
  <c r="F25" s="1"/>
  <c r="E11"/>
  <c r="D11"/>
  <c r="C11"/>
  <c r="B11"/>
  <c r="B24" s="1"/>
  <c r="B25" s="1"/>
  <c r="D20" i="10" l="1"/>
  <c r="C20"/>
  <c r="B20"/>
  <c r="D10"/>
  <c r="D22" s="1"/>
  <c r="D23" s="1"/>
  <c r="C10"/>
  <c r="B10"/>
  <c r="I20" i="9"/>
  <c r="H20"/>
  <c r="G20"/>
  <c r="F20"/>
  <c r="E20"/>
  <c r="D20"/>
  <c r="C20"/>
  <c r="B20"/>
  <c r="I10"/>
  <c r="I22" s="1"/>
  <c r="I23" s="1"/>
  <c r="H10"/>
  <c r="H22" s="1"/>
  <c r="H23" s="1"/>
  <c r="G10"/>
  <c r="G22" s="1"/>
  <c r="G23" s="1"/>
  <c r="F10"/>
  <c r="F22" s="1"/>
  <c r="F23" s="1"/>
  <c r="E10"/>
  <c r="E22" s="1"/>
  <c r="E23" s="1"/>
  <c r="D10"/>
  <c r="D22" s="1"/>
  <c r="D23" s="1"/>
  <c r="C10"/>
  <c r="C22" s="1"/>
  <c r="C23" s="1"/>
  <c r="B10"/>
  <c r="B22" s="1"/>
  <c r="B23" s="1"/>
  <c r="B22" i="10" l="1"/>
  <c r="B23" s="1"/>
  <c r="C22"/>
  <c r="C23" s="1"/>
  <c r="B19" i="13"/>
  <c r="B20" s="1"/>
  <c r="G17"/>
  <c r="F17"/>
  <c r="E17"/>
  <c r="D17"/>
  <c r="C17"/>
  <c r="B16"/>
  <c r="B15"/>
  <c r="B14"/>
  <c r="B13"/>
  <c r="B12"/>
  <c r="B11"/>
  <c r="B10"/>
  <c r="B9"/>
  <c r="B8"/>
  <c r="B7"/>
  <c r="B6"/>
  <c r="B5"/>
  <c r="B4"/>
  <c r="B17" s="1"/>
  <c r="C12" i="19"/>
  <c r="B12"/>
  <c r="I6"/>
  <c r="H6"/>
  <c r="G6"/>
  <c r="F6"/>
  <c r="B6"/>
  <c r="C6" s="1"/>
  <c r="D18" i="13" l="1"/>
  <c r="D20" s="1"/>
  <c r="F18"/>
  <c r="F20" s="1"/>
  <c r="C18"/>
  <c r="C20" s="1"/>
  <c r="E18"/>
  <c r="E20" s="1"/>
  <c r="G18"/>
  <c r="G20" s="1"/>
  <c r="D6" i="19"/>
  <c r="H15" i="3" l="1"/>
  <c r="J16"/>
  <c r="I16"/>
  <c r="J18"/>
  <c r="J19" s="1"/>
  <c r="J17"/>
  <c r="J15"/>
  <c r="I18"/>
  <c r="I17"/>
  <c r="I15"/>
  <c r="H18"/>
  <c r="H17"/>
  <c r="H16"/>
  <c r="G18"/>
  <c r="G17"/>
  <c r="G16"/>
  <c r="G15"/>
  <c r="F18"/>
  <c r="F17"/>
  <c r="F16"/>
  <c r="F15"/>
  <c r="F14"/>
  <c r="E18"/>
  <c r="E17"/>
  <c r="E16"/>
  <c r="E15"/>
  <c r="D18"/>
  <c r="D16"/>
  <c r="D15"/>
  <c r="D14"/>
  <c r="C17"/>
  <c r="C16"/>
  <c r="C15"/>
  <c r="J14"/>
  <c r="I14"/>
  <c r="H14"/>
  <c r="G14"/>
  <c r="E14"/>
  <c r="J9"/>
  <c r="I9"/>
  <c r="H9"/>
  <c r="G9"/>
  <c r="F9"/>
  <c r="E9"/>
  <c r="D9"/>
  <c r="C9"/>
  <c r="I19" l="1"/>
  <c r="H19"/>
  <c r="G19"/>
  <c r="F19"/>
  <c r="E19"/>
  <c r="D19"/>
  <c r="C13"/>
  <c r="F86" i="4"/>
  <c r="G86"/>
  <c r="H86"/>
  <c r="I86"/>
  <c r="C18" i="3" l="1"/>
  <c r="C19" s="1"/>
  <c r="C14"/>
  <c r="G38" i="6"/>
  <c r="H38"/>
  <c r="I38"/>
  <c r="J38"/>
  <c r="G6"/>
  <c r="H6"/>
  <c r="I6"/>
  <c r="J6"/>
  <c r="F7" i="18" l="1"/>
  <c r="E7"/>
  <c r="D7"/>
  <c r="C7"/>
  <c r="B7"/>
  <c r="G30" i="1" l="1"/>
  <c r="G31"/>
  <c r="G32"/>
  <c r="F15" i="7"/>
  <c r="E15"/>
  <c r="D15"/>
  <c r="C15"/>
  <c r="B15"/>
  <c r="F8"/>
  <c r="E8"/>
  <c r="D8"/>
  <c r="C8"/>
  <c r="B8"/>
  <c r="I66" i="5" l="1"/>
  <c r="I66" i="4"/>
  <c r="H66"/>
  <c r="G66"/>
  <c r="F66"/>
  <c r="G21" i="7"/>
  <c r="F21"/>
  <c r="E21"/>
  <c r="D21"/>
  <c r="C21"/>
  <c r="B21"/>
  <c r="G20"/>
  <c r="F20"/>
  <c r="E20"/>
  <c r="D20"/>
  <c r="C20"/>
  <c r="B20"/>
  <c r="G19"/>
  <c r="F19"/>
  <c r="E19"/>
  <c r="D19"/>
  <c r="C19"/>
  <c r="B19"/>
  <c r="B18"/>
  <c r="B22" s="1"/>
  <c r="C18"/>
  <c r="D18"/>
  <c r="E18"/>
  <c r="F18"/>
  <c r="G18"/>
  <c r="G15"/>
  <c r="G8"/>
  <c r="G29" i="1"/>
  <c r="C33"/>
  <c r="D33"/>
  <c r="E33"/>
  <c r="F33"/>
  <c r="F28"/>
  <c r="E28"/>
  <c r="D28"/>
  <c r="C28"/>
  <c r="F23"/>
  <c r="E23"/>
  <c r="D23"/>
  <c r="C23"/>
  <c r="F18"/>
  <c r="E18"/>
  <c r="D18"/>
  <c r="C18"/>
  <c r="F13"/>
  <c r="E13"/>
  <c r="D13"/>
  <c r="C13"/>
  <c r="F8"/>
  <c r="E8"/>
  <c r="D8"/>
  <c r="C8"/>
  <c r="G22" i="7" l="1"/>
  <c r="G18" i="1"/>
  <c r="G28"/>
  <c r="G33"/>
  <c r="C35" i="2" l="1"/>
  <c r="D35"/>
  <c r="E35"/>
  <c r="F35"/>
  <c r="C36"/>
  <c r="D36"/>
  <c r="E36"/>
  <c r="F36"/>
  <c r="C37"/>
  <c r="D37"/>
  <c r="E37"/>
  <c r="F37"/>
  <c r="D34"/>
  <c r="E34"/>
  <c r="F34"/>
  <c r="C34"/>
  <c r="G21"/>
  <c r="G22"/>
  <c r="G24"/>
  <c r="G25"/>
  <c r="G26"/>
  <c r="G27"/>
  <c r="G29"/>
  <c r="G30"/>
  <c r="G31"/>
  <c r="G32"/>
  <c r="G5"/>
  <c r="G6"/>
  <c r="G7"/>
  <c r="G9"/>
  <c r="G10"/>
  <c r="G11"/>
  <c r="G12"/>
  <c r="G14"/>
  <c r="G15"/>
  <c r="G16"/>
  <c r="G17"/>
  <c r="G19"/>
  <c r="G20"/>
  <c r="G4"/>
  <c r="F33"/>
  <c r="E33"/>
  <c r="D33"/>
  <c r="C33"/>
  <c r="F28"/>
  <c r="E28"/>
  <c r="D28"/>
  <c r="C28"/>
  <c r="F23"/>
  <c r="E23"/>
  <c r="D23"/>
  <c r="C23"/>
  <c r="F18"/>
  <c r="E18"/>
  <c r="D18"/>
  <c r="C18"/>
  <c r="F13"/>
  <c r="E13"/>
  <c r="D13"/>
  <c r="C13"/>
  <c r="D8"/>
  <c r="E8"/>
  <c r="E38" s="1"/>
  <c r="F8"/>
  <c r="F38" s="1"/>
  <c r="C8"/>
  <c r="G19" i="1"/>
  <c r="G20"/>
  <c r="G21"/>
  <c r="G22"/>
  <c r="G23"/>
  <c r="G24"/>
  <c r="G25"/>
  <c r="G26"/>
  <c r="G27"/>
  <c r="G9"/>
  <c r="G10"/>
  <c r="G11"/>
  <c r="G12"/>
  <c r="G13"/>
  <c r="G14"/>
  <c r="G15"/>
  <c r="G16"/>
  <c r="G17"/>
  <c r="G5"/>
  <c r="G6"/>
  <c r="G7"/>
  <c r="G4"/>
  <c r="D37"/>
  <c r="E37"/>
  <c r="F37"/>
  <c r="D36"/>
  <c r="E36"/>
  <c r="F36"/>
  <c r="C37"/>
  <c r="C36"/>
  <c r="D35"/>
  <c r="E35"/>
  <c r="F35"/>
  <c r="C35"/>
  <c r="D34"/>
  <c r="E34"/>
  <c r="F34"/>
  <c r="C34"/>
  <c r="G8"/>
  <c r="F113" i="6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125"/>
  <c r="G125"/>
  <c r="H125"/>
  <c r="I125"/>
  <c r="F126"/>
  <c r="G126"/>
  <c r="H126"/>
  <c r="I126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F111"/>
  <c r="G111"/>
  <c r="H111"/>
  <c r="I111"/>
  <c r="F112"/>
  <c r="G112"/>
  <c r="H112"/>
  <c r="I112"/>
  <c r="I100"/>
  <c r="H100"/>
  <c r="G100"/>
  <c r="F100"/>
  <c r="F94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93"/>
  <c r="G93"/>
  <c r="H93"/>
  <c r="I93"/>
  <c r="G94"/>
  <c r="H94"/>
  <c r="I94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78"/>
  <c r="G78"/>
  <c r="H78"/>
  <c r="I78"/>
  <c r="F79"/>
  <c r="G79"/>
  <c r="H79"/>
  <c r="I79"/>
  <c r="F68"/>
  <c r="B127"/>
  <c r="C127"/>
  <c r="D127"/>
  <c r="E127"/>
  <c r="C95"/>
  <c r="D95"/>
  <c r="E95"/>
  <c r="B95"/>
  <c r="C64"/>
  <c r="D64"/>
  <c r="E64"/>
  <c r="H64" s="1"/>
  <c r="F64"/>
  <c r="B64"/>
  <c r="C32"/>
  <c r="D32"/>
  <c r="E32"/>
  <c r="F32"/>
  <c r="B32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62"/>
  <c r="H62"/>
  <c r="I62"/>
  <c r="J62"/>
  <c r="G63"/>
  <c r="H63"/>
  <c r="I63"/>
  <c r="J63"/>
  <c r="G64"/>
  <c r="G37"/>
  <c r="H37"/>
  <c r="I37"/>
  <c r="J37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H30"/>
  <c r="I30"/>
  <c r="J30"/>
  <c r="G31"/>
  <c r="H31"/>
  <c r="I31"/>
  <c r="J31"/>
  <c r="G5"/>
  <c r="H5"/>
  <c r="I5"/>
  <c r="J5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I68"/>
  <c r="H68"/>
  <c r="G68"/>
  <c r="J36"/>
  <c r="I36"/>
  <c r="H36"/>
  <c r="G36"/>
  <c r="J4"/>
  <c r="I4"/>
  <c r="H4"/>
  <c r="G4"/>
  <c r="F111" i="5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G97"/>
  <c r="H97"/>
  <c r="I97"/>
  <c r="F97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H66"/>
  <c r="G66"/>
  <c r="F66"/>
  <c r="C124"/>
  <c r="D124"/>
  <c r="E124"/>
  <c r="C93"/>
  <c r="D93"/>
  <c r="E93"/>
  <c r="C62"/>
  <c r="D62"/>
  <c r="E62"/>
  <c r="F62"/>
  <c r="B124"/>
  <c r="B93"/>
  <c r="B62"/>
  <c r="G62" s="1"/>
  <c r="G61"/>
  <c r="H61"/>
  <c r="I61"/>
  <c r="J61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J35"/>
  <c r="I35"/>
  <c r="H35"/>
  <c r="G35"/>
  <c r="C31"/>
  <c r="D31"/>
  <c r="E31"/>
  <c r="F31"/>
  <c r="B31"/>
  <c r="G31" s="1"/>
  <c r="G28"/>
  <c r="H28"/>
  <c r="I28"/>
  <c r="J28"/>
  <c r="G29"/>
  <c r="H29"/>
  <c r="I29"/>
  <c r="J29"/>
  <c r="G30"/>
  <c r="H30"/>
  <c r="I30"/>
  <c r="J30"/>
  <c r="G5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J4"/>
  <c r="I4"/>
  <c r="H4"/>
  <c r="G4"/>
  <c r="F77" i="4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C93"/>
  <c r="D93"/>
  <c r="E93"/>
  <c r="B93"/>
  <c r="C62"/>
  <c r="D62"/>
  <c r="E62"/>
  <c r="F62"/>
  <c r="B62"/>
  <c r="G62" s="1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H35"/>
  <c r="G35"/>
  <c r="J35"/>
  <c r="I35"/>
  <c r="C31"/>
  <c r="D31"/>
  <c r="E31"/>
  <c r="F31"/>
  <c r="H28"/>
  <c r="I28"/>
  <c r="J28"/>
  <c r="H29"/>
  <c r="I29"/>
  <c r="J29"/>
  <c r="H30"/>
  <c r="I30"/>
  <c r="J30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J4"/>
  <c r="I4"/>
  <c r="H4"/>
  <c r="G4"/>
  <c r="C22" i="7"/>
  <c r="D22"/>
  <c r="E22"/>
  <c r="F22"/>
  <c r="D38" i="2" l="1"/>
  <c r="I62" i="4"/>
  <c r="H62"/>
  <c r="J62"/>
  <c r="I64" i="6"/>
  <c r="J32"/>
  <c r="I32"/>
  <c r="H32"/>
  <c r="G32"/>
  <c r="I31" i="5"/>
  <c r="G33" i="2"/>
  <c r="G28"/>
  <c r="G23"/>
  <c r="G18"/>
  <c r="G13"/>
  <c r="G8"/>
  <c r="G34"/>
  <c r="E38" i="1"/>
  <c r="F38"/>
  <c r="D38"/>
  <c r="C38"/>
  <c r="H31" i="4"/>
  <c r="H62" i="5"/>
  <c r="C38" i="2"/>
  <c r="G36" i="1"/>
  <c r="G34"/>
  <c r="G35"/>
  <c r="G37"/>
  <c r="G36" i="2"/>
  <c r="G35"/>
  <c r="I62" i="5"/>
  <c r="I93" i="4"/>
  <c r="G93"/>
  <c r="I31"/>
  <c r="F93"/>
  <c r="H93"/>
  <c r="F124" i="5"/>
  <c r="H93"/>
  <c r="I124"/>
  <c r="G124"/>
  <c r="H31"/>
  <c r="F93"/>
  <c r="I93"/>
  <c r="G93"/>
  <c r="H124"/>
  <c r="F95" i="6"/>
  <c r="H95"/>
  <c r="I127"/>
  <c r="G127"/>
  <c r="I95"/>
  <c r="G95"/>
  <c r="H127"/>
  <c r="F127"/>
  <c r="J31" i="5"/>
  <c r="J64" i="6"/>
  <c r="J62" i="5"/>
  <c r="G30" i="4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B31"/>
  <c r="G5"/>
  <c r="G38" i="1" l="1"/>
  <c r="G38" i="2"/>
  <c r="G37"/>
  <c r="G31" i="4"/>
  <c r="J31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>
      <text>
        <r>
          <rPr>
            <sz val="8"/>
            <color indexed="81"/>
            <rFont val="Tahoma"/>
            <family val="2"/>
            <charset val="238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comments3.xml><?xml version="1.0" encoding="utf-8"?>
<comments xmlns="http://schemas.openxmlformats.org/spreadsheetml/2006/main">
  <authors>
    <author>upjs</author>
  </authors>
  <commentList>
    <comment ref="D173" authorId="0">
      <text>
        <r>
          <rPr>
            <b/>
            <sz val="8"/>
            <color indexed="81"/>
            <rFont val="Tahoma"/>
            <family val="2"/>
            <charset val="238"/>
          </rPr>
          <t>upjs:</t>
        </r>
        <r>
          <rPr>
            <sz val="8"/>
            <color indexed="81"/>
            <rFont val="Tahoma"/>
            <family val="2"/>
            <charset val="238"/>
          </rPr>
          <t xml:space="preserve">
premenované z Náuka o spoločnosti</t>
        </r>
      </text>
    </comment>
    <comment ref="D176" authorId="0">
      <text>
        <r>
          <rPr>
            <b/>
            <sz val="8"/>
            <color indexed="81"/>
            <rFont val="Tahoma"/>
            <family val="2"/>
            <charset val="238"/>
          </rPr>
          <t>upjs:</t>
        </r>
        <r>
          <rPr>
            <sz val="8"/>
            <color indexed="81"/>
            <rFont val="Tahoma"/>
            <family val="2"/>
            <charset val="238"/>
          </rPr>
          <t xml:space="preserve">
Latinský jazyk a literatúra, kombinácie s modulmi v odboroch filozofia, etika, slovenský jazyk aliteratúra, neslovanské jazyky, história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B15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<sst xmlns="http://schemas.openxmlformats.org/spreadsheetml/2006/main" count="3985" uniqueCount="1371">
  <si>
    <t>občania SR</t>
  </si>
  <si>
    <t>cudzinci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</si>
  <si>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</si>
  <si>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</si>
  <si>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</si>
  <si>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</si>
  <si>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</si>
  <si>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</si>
  <si>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</si>
  <si>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</si>
  <si>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</si>
  <si>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</si>
  <si>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</si>
  <si>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</si>
  <si>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</si>
  <si>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</si>
  <si>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</si>
  <si>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</si>
  <si>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</si>
  <si>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</si>
  <si>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</si>
  <si>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</si>
  <si>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</si>
  <si>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</si>
  <si>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</si>
  <si>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</si>
  <si>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</si>
  <si>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</si>
  <si>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</si>
  <si>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</si>
  <si>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</si>
  <si>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</si>
  <si>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</si>
  <si>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</si>
  <si>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</si>
  <si>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</si>
  <si>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</si>
  <si>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</si>
  <si>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</si>
  <si>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</si>
  <si>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</si>
  <si>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</si>
  <si>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</si>
  <si>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</si>
  <si>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</si>
  <si>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</si>
  <si>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</si>
  <si>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</si>
  <si>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</si>
  <si>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</si>
  <si>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</si>
  <si>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</si>
  <si>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</si>
  <si>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</si>
  <si>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</si>
  <si>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</si>
  <si>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</si>
  <si>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</si>
  <si>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</si>
  <si>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Stupeň                štúdia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</si>
  <si>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</si>
  <si>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</si>
  <si>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</si>
  <si>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</si>
  <si>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</si>
  <si>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</si>
  <si>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</si>
  <si>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</si>
  <si>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</si>
  <si>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</si>
  <si>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</si>
  <si>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</si>
  <si>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</si>
  <si>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</si>
  <si>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</si>
  <si>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</si>
  <si>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</si>
  <si>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</si>
  <si>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</si>
  <si>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</si>
  <si>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</si>
  <si>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</si>
  <si>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</si>
  <si>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</si>
  <si>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</si>
  <si>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</si>
  <si>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</si>
  <si>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</si>
  <si>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</si>
  <si>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</si>
  <si>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</si>
  <si>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</si>
  <si>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</si>
  <si>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</si>
  <si>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</si>
  <si>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</si>
  <si>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</si>
  <si>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</si>
  <si>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</si>
  <si>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</si>
  <si>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</si>
  <si>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</si>
  <si>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</si>
  <si>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</si>
  <si>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</si>
  <si>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 xml:space="preserve">Počet obhájených </t>
  </si>
  <si>
    <t>Kategória
fakulta</t>
  </si>
  <si>
    <t>Ostatné</t>
  </si>
  <si>
    <t>Kategória fakulta</t>
  </si>
  <si>
    <t>Jazyky</t>
  </si>
  <si>
    <t>Skratka titulu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</si>
  <si>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</si>
  <si>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</si>
  <si>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</si>
  <si>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</si>
  <si>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</si>
  <si>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</si>
  <si>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</si>
  <si>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</si>
  <si>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</si>
  <si>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</si>
  <si>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</si>
  <si>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</si>
  <si>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</si>
  <si>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</si>
  <si>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</si>
  <si>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</si>
  <si>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</si>
  <si>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</si>
  <si>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</si>
  <si>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</si>
  <si>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</si>
  <si>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</si>
  <si>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</si>
  <si>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</si>
  <si>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</si>
  <si>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</si>
  <si>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</si>
  <si>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</si>
  <si>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</si>
  <si>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</si>
  <si>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</si>
  <si>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</si>
  <si>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2006 / 2007</t>
  </si>
  <si>
    <t>2007 / 2008</t>
  </si>
  <si>
    <t>2008 / 2009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</si>
  <si>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</si>
  <si>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</si>
  <si>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</si>
  <si>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</si>
  <si>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</si>
  <si>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Odňaté práva, alebo skončenie platnosti priznaného práva</t>
  </si>
  <si>
    <t>Počet výberových konaní</t>
  </si>
  <si>
    <t>Prepočítaný počet</t>
  </si>
  <si>
    <t>V roku 2010/2011</t>
  </si>
  <si>
    <t>spolu podľa stupňov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</si>
  <si>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</si>
  <si>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</si>
  <si>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</si>
  <si>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</si>
  <si>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</si>
  <si>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</si>
  <si>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</si>
  <si>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</si>
  <si>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V roku 2011</t>
  </si>
  <si>
    <t>V dennej aj v externej forme spolu</t>
  </si>
  <si>
    <t xml:space="preserve">Spolu vysoká škola </t>
  </si>
  <si>
    <t>Spolu podľa stupňov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</si>
  <si>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</si>
  <si>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</si>
  <si>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</si>
  <si>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</si>
  <si>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</si>
  <si>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</si>
  <si>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</si>
  <si>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</si>
  <si>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</si>
  <si>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</si>
  <si>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</si>
  <si>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</si>
  <si>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</si>
  <si>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</si>
  <si>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</si>
  <si>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</si>
  <si>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</si>
  <si>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</si>
  <si>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</si>
  <si>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</si>
  <si>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</si>
  <si>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</si>
  <si>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ktorým vznikla v ak. roku 2011/2012 povinnosť uhradiť školné</t>
  </si>
  <si>
    <t>2009 / 2010</t>
  </si>
  <si>
    <t>2011 / 2012</t>
  </si>
  <si>
    <t>V roku 2011/2012</t>
  </si>
  <si>
    <t>Rozdiel 2012 a 2011</t>
  </si>
  <si>
    <t>Počet neskončených konaní: stav k 1.1.2012</t>
  </si>
  <si>
    <t>Počet neskončených konaní: stav k 31.12.2012</t>
  </si>
  <si>
    <t>Počet riadne skončených konaní k 31.12.2012</t>
  </si>
  <si>
    <t>Evidenčný prepočítaný počet vysokoškolských učiteľov k 31. 10. 2012</t>
  </si>
  <si>
    <t>Podiel v % v 2011</t>
  </si>
  <si>
    <t>Rozdiel 2012 - 2011</t>
  </si>
  <si>
    <t>V roku 2012</t>
  </si>
  <si>
    <t xml:space="preserve">Denná forma </t>
  </si>
  <si>
    <t>LF</t>
  </si>
  <si>
    <t>PF</t>
  </si>
  <si>
    <t>PrávF</t>
  </si>
  <si>
    <t>FVS</t>
  </si>
  <si>
    <t>FF</t>
  </si>
  <si>
    <t>ÚTVaŠ</t>
  </si>
  <si>
    <t>spolu LF</t>
  </si>
  <si>
    <t>spolu PF</t>
  </si>
  <si>
    <t>spolu PrávF</t>
  </si>
  <si>
    <t>spolu FVS</t>
  </si>
  <si>
    <t>spolu FF</t>
  </si>
  <si>
    <t>spolu ÚTVaŠ</t>
  </si>
  <si>
    <t>Spolu fakulta LF</t>
  </si>
  <si>
    <t>Spolu fakulta PF</t>
  </si>
  <si>
    <t xml:space="preserve"> PrávF</t>
  </si>
  <si>
    <t>Spolu fakulta FVS</t>
  </si>
  <si>
    <t>Spolu fakulta FF</t>
  </si>
  <si>
    <t>Spolu fakulta PrávF</t>
  </si>
  <si>
    <t>Spolu ÚTVaŠ</t>
  </si>
  <si>
    <t>UPJŠ LF</t>
  </si>
  <si>
    <t>7.4.1. Ošetrovateľstvo</t>
  </si>
  <si>
    <t xml:space="preserve">Ošetrovateľstvo  </t>
  </si>
  <si>
    <t>7.4.2.Verejné zdravotníctvo</t>
  </si>
  <si>
    <t xml:space="preserve">Verejné zdravotníctvo </t>
  </si>
  <si>
    <t>7.4.7. Fyzioterapia</t>
  </si>
  <si>
    <t xml:space="preserve">Fyzioterapia  </t>
  </si>
  <si>
    <t>UPJŠ PF</t>
  </si>
  <si>
    <t>aplikovaná informatika</t>
  </si>
  <si>
    <t>4.1.1. fyzika</t>
  </si>
  <si>
    <t xml:space="preserve">fyzika  </t>
  </si>
  <si>
    <t>v kombinácii študijného odboru 4.1.1. fyzika a štud. odboru 4.2.1. biológia</t>
  </si>
  <si>
    <t xml:space="preserve">fyzika - biológia  </t>
  </si>
  <si>
    <t>v kombinácii študijného odboru 4.1.1. fyzika a štud. odboru 4.1.35. geografia</t>
  </si>
  <si>
    <t>fyzika -   geografia</t>
  </si>
  <si>
    <t xml:space="preserve">v kombinácii študijného odboru 4.1.1. fyzika a štud. odboru 4.1.14. chémia </t>
  </si>
  <si>
    <t xml:space="preserve">fyzika -   chémia </t>
  </si>
  <si>
    <t xml:space="preserve">v kombinácii študijného odboru 4.1.1. fyzika a štud. odboru 9.2.1. informatika </t>
  </si>
  <si>
    <t>fyzika -   informatika</t>
  </si>
  <si>
    <t xml:space="preserve">v kombinácii študijného odboru 4.1.1. fyzika a štud. odboru 2.1.1. filozofia </t>
  </si>
  <si>
    <t xml:space="preserve">fyzika -   filozofia </t>
  </si>
  <si>
    <t xml:space="preserve">v kombinácii študijného odboru 4.1.1. fyzika a štud. odboru 3.1.9. psychológia </t>
  </si>
  <si>
    <t>fyzika -   psychológia</t>
  </si>
  <si>
    <t>4.1.14. chémia</t>
  </si>
  <si>
    <t xml:space="preserve">v kombinácii študijného odboru 4.1.14. chémia a štud. odboru 2.1.1. filozofia </t>
  </si>
  <si>
    <t xml:space="preserve">chémia - filozofia  </t>
  </si>
  <si>
    <t xml:space="preserve">v kombinácii študijného odboru 4.1.14. chémia a štud. odboru 4.1.35. geografia </t>
  </si>
  <si>
    <t xml:space="preserve">chémia - geografia  </t>
  </si>
  <si>
    <t xml:space="preserve">v kombinácii študijného odboru 4.1.14. chémia a štud. odboru 9.2.1. informatika </t>
  </si>
  <si>
    <t xml:space="preserve">chémia - informatika </t>
  </si>
  <si>
    <t xml:space="preserve">v kombinácii študijného odboru 4.1.14. chémia a štud. odboru 3.1.9. psychológia </t>
  </si>
  <si>
    <t>chémia - psychológia</t>
  </si>
  <si>
    <t>4.1.35. geografia</t>
  </si>
  <si>
    <t xml:space="preserve">štruktúra krajiny a jej transformácia  </t>
  </si>
  <si>
    <t xml:space="preserve">v kombinácii študijného odboru 4.1.35. geografia a študijného odboru 2.1.1 filozofia </t>
  </si>
  <si>
    <t xml:space="preserve">geografia - filozofia  </t>
  </si>
  <si>
    <t xml:space="preserve">v kombinácii študijného odboru 4.1.35. geografia a študijného odboru 9.2.1. informatika </t>
  </si>
  <si>
    <t xml:space="preserve">geografia - informatika  </t>
  </si>
  <si>
    <t xml:space="preserve">v kombinácii študijného odboru 4.1.35. geografia a študijného odboru 3.1.9. psychológia </t>
  </si>
  <si>
    <t xml:space="preserve">geografia - psychológia  </t>
  </si>
  <si>
    <t>4.2.1. biológia</t>
  </si>
  <si>
    <t xml:space="preserve">biológia       </t>
  </si>
  <si>
    <t xml:space="preserve">v kombinácii študijného odboru 4.2.1. biológia a študijného odboru 4.1.35. geografia </t>
  </si>
  <si>
    <t xml:space="preserve">biológia - geografia  </t>
  </si>
  <si>
    <t xml:space="preserve">v kombinácii študijného odboru 4.2.1. biológia a študijného odboru 4.1.14. chémia </t>
  </si>
  <si>
    <t xml:space="preserve">biológia - chémia  </t>
  </si>
  <si>
    <t xml:space="preserve">v kombinácii študijného odboru 4.2.1. biológia a študijného odboru 9.2.1. informatika </t>
  </si>
  <si>
    <t>biológia - informatika</t>
  </si>
  <si>
    <t xml:space="preserve">v kombinácii študijného odboru 4.2.1. biológia a študijného odboru 2.1.1. filozofia </t>
  </si>
  <si>
    <t xml:space="preserve">biológia - filozofia </t>
  </si>
  <si>
    <t xml:space="preserve">v kombinácii študijného odboru 4.2.1. biológia a študijného odboru 3.1.9. psychológia </t>
  </si>
  <si>
    <t>biológia - psychológia</t>
  </si>
  <si>
    <t>4.3.4. všeobecná ekológia jedincov a populácií</t>
  </si>
  <si>
    <t xml:space="preserve">všeobecná ekológia a ekológia jedinca a populácií  </t>
  </si>
  <si>
    <t>9.1.1. matematika</t>
  </si>
  <si>
    <t xml:space="preserve">matematika    </t>
  </si>
  <si>
    <t xml:space="preserve">v kombinácii študijného odboru 9.1.1. matematika a študijného odboru 4.2.1. biológia </t>
  </si>
  <si>
    <t xml:space="preserve">matematika - biológia </t>
  </si>
  <si>
    <t>v kombinácii študijného odboru 9.1.1. matematika a študijného odboru 4.1.1. fyzika</t>
  </si>
  <si>
    <t>matematika - fyzika</t>
  </si>
  <si>
    <t xml:space="preserve">v kombinácii študijného odboru 9.1.1. matematika a študijného odboru 2.1.1 filozofia </t>
  </si>
  <si>
    <t xml:space="preserve">matematika - filozofia </t>
  </si>
  <si>
    <t xml:space="preserve">v kombinácii študijného odboru 9.1.1. matematika a študijného odboru 4.1.35. geografia </t>
  </si>
  <si>
    <t xml:space="preserve">matematika - geografia </t>
  </si>
  <si>
    <t xml:space="preserve">v kombinácii študijného odboru 9.1.1. matematika a študijného odboru 4.1.14. chémia </t>
  </si>
  <si>
    <t xml:space="preserve">matematika - chémia </t>
  </si>
  <si>
    <t xml:space="preserve">v kombinácii študijného odboru 9.1.1. matematika a študijného odboru 9.2.1. informatika </t>
  </si>
  <si>
    <t xml:space="preserve">matematika - informatika </t>
  </si>
  <si>
    <t xml:space="preserve">v kombinácii študijného odboru 9.1.1. matematika a študijného odboru 9.1.9. psychológia </t>
  </si>
  <si>
    <t xml:space="preserve">matematika - psychológia </t>
  </si>
  <si>
    <t xml:space="preserve">9.2.1. informatika </t>
  </si>
  <si>
    <t xml:space="preserve">Informatika </t>
  </si>
  <si>
    <t xml:space="preserve">v kombinácii študijného odboru 9.2.1. informatika a  študijného odboru 2.1.1. filozofia </t>
  </si>
  <si>
    <t xml:space="preserve">informatika – filozofia </t>
  </si>
  <si>
    <t xml:space="preserve">v kombinácii študijného odboru 9.2.1. informatika a  študijného odboru 3.1.9. psychológia </t>
  </si>
  <si>
    <t xml:space="preserve">informatika – psychológia </t>
  </si>
  <si>
    <t>9.2.1. informatika                 3.1.14. sociálna práca</t>
  </si>
  <si>
    <t xml:space="preserve">informatika pre sociálnu prácu so zdravotne znevýhodnenými  </t>
  </si>
  <si>
    <t xml:space="preserve">ekonomická a finančná matematika   </t>
  </si>
  <si>
    <t>UPJŠ PrávF</t>
  </si>
  <si>
    <t>3.4.1. Právo</t>
  </si>
  <si>
    <t xml:space="preserve">Právo     </t>
  </si>
  <si>
    <t>UPJŠ FVS</t>
  </si>
  <si>
    <t>3.1.7. Verejná politika a verejná správa</t>
  </si>
  <si>
    <t xml:space="preserve">  verejná správa  </t>
  </si>
  <si>
    <t>3.1.7. verejná politika  a verejná správa</t>
  </si>
  <si>
    <t>európska verejná správa</t>
  </si>
  <si>
    <t>UPJŠ FF</t>
  </si>
  <si>
    <t>3.2.3. masmediálne štúdia</t>
  </si>
  <si>
    <t xml:space="preserve">Masmediálne štúdiá </t>
  </si>
  <si>
    <t>prekladateľstvo a tlmočníctvo</t>
  </si>
  <si>
    <t>anglický jazyk a francúzsky jazyk pre európske inštitúcie a ekonomiku</t>
  </si>
  <si>
    <t>2.1.35. prekladateľstvo a tlmočníctvo</t>
  </si>
  <si>
    <t xml:space="preserve">Anglický jazyk pre európske inštitúcie a ekonomiku </t>
  </si>
  <si>
    <t>2.1.29. neslovanské jazyky a literatúry</t>
  </si>
  <si>
    <t xml:space="preserve">Britské a americké štúdiá </t>
  </si>
  <si>
    <t>3.1.9. psychológia</t>
  </si>
  <si>
    <t xml:space="preserve">Psychológia </t>
  </si>
  <si>
    <t>3.1.14. sociálna práca</t>
  </si>
  <si>
    <t xml:space="preserve">Sociálna práca  </t>
  </si>
  <si>
    <t>2.1.1. filozofia</t>
  </si>
  <si>
    <t xml:space="preserve">Filozofia  </t>
  </si>
  <si>
    <t>2.1.5. etika</t>
  </si>
  <si>
    <t xml:space="preserve">Aplikovaná etika  </t>
  </si>
  <si>
    <t>v kombinácii študijného odboru 2.1.5 etika a šo 2.1.29 neslovanské jazyky</t>
  </si>
  <si>
    <t>Aplikovaná etika – britské a americké štúdiá (mo)</t>
  </si>
  <si>
    <t>aplikovaná etika- nemecký jazyk a literatúra (mo)</t>
  </si>
  <si>
    <t>v kombinácii študijného odboru 2.1.5 etika a šo 2.1.1. filozofia</t>
  </si>
  <si>
    <t>aplikovaná etika- filozofia  (mo)</t>
  </si>
  <si>
    <t>v kombinácii študijného odboru 2.1.5 etika a šo 4.2.1. biológia</t>
  </si>
  <si>
    <t>aplikovaná etika - biológia  (mo)</t>
  </si>
  <si>
    <t>v kombinácii študijného odboru 2.1.5 etika a šo 4.1.14. chémia</t>
  </si>
  <si>
    <t>aplikovaná etika - chémia  (mo)</t>
  </si>
  <si>
    <t>v kombinácii študijného odboru 2.1.5 etika a šo 4.1. 35. geografia</t>
  </si>
  <si>
    <t>aplikovaná etika - geografia   (mo)</t>
  </si>
  <si>
    <t>v kombinácii študijného odboru 2.1.5 etika a šo 4.1.1. fyzika</t>
  </si>
  <si>
    <t>aplikovaná etika - fyzika  (mo)</t>
  </si>
  <si>
    <t xml:space="preserve">v kombinácii študijného odboru 2.1.5 etika a šo 9.1.1. matematika </t>
  </si>
  <si>
    <t>aplikovaná etika - matematika   (mo)</t>
  </si>
  <si>
    <t>v kombinácii študijného odboru 2.1.5 etika a šo 9.2.1. informatika</t>
  </si>
  <si>
    <t>aplikovaná etika - informatika   (mo)</t>
  </si>
  <si>
    <t>v kombinácii študijného odboru 2.1.29. neslovanské jazyky a literatúra a šo 2.1.1. filozofia</t>
  </si>
  <si>
    <t>Britské a americké štúdiá - filozofia   (mo)</t>
  </si>
  <si>
    <t>Britské a americké štúdiá - nemecký jazyk a literatúra   (mo)</t>
  </si>
  <si>
    <t>v kombinácii študijného odboru 2.1.29. neslovanské jazyky a literatúra a šo 4.2.1 biológia</t>
  </si>
  <si>
    <t>Britské a americké štúdiá - biológia   (mo)</t>
  </si>
  <si>
    <t>v kombinácii študijného odboru 2.1.29. neslovanské jazyky a literatúra a šo 4. 1. 14 chémia</t>
  </si>
  <si>
    <t>Britské a americké štúdiá - chémia   (mo)</t>
  </si>
  <si>
    <t>v kombinácii študijného odboru 2.1.29. neslovanské jazyky a literatúra a šo 4. 1. 35. geografia</t>
  </si>
  <si>
    <t>Britské a americké štúdiá - geografia   (mo)</t>
  </si>
  <si>
    <t>v kombinácii študijného odboru 2.1.29. neslovanské jazyky a literatúra a šo 4. 1. 1. fyzika</t>
  </si>
  <si>
    <t>Britské a americké štúdiá - fyzika   (mo)</t>
  </si>
  <si>
    <t>v kombinácii študijného odboru 2.1.29. neslovanské jazyky a literatúra a šo 9.1.1. matematika</t>
  </si>
  <si>
    <t>Britské a americké štúdiá - matematika   (mo)</t>
  </si>
  <si>
    <t>v kombinácii študijného odboru 2.1.29. neslovanské jazyky a literatúra a šo 9.2.1. informatika</t>
  </si>
  <si>
    <t>Britské a americké štúdiá - informatika   (mo)</t>
  </si>
  <si>
    <t>v kombinácii  študijného odboru 2.1.27. slovenský jazyk a literatúra a šo 4.2.1. biológia</t>
  </si>
  <si>
    <t xml:space="preserve">Slovenský jazyk a literatúra - biológia  medziodborové štúdium   </t>
  </si>
  <si>
    <t>v kombinácii  študijného odboru 2.1.27. slovenský jazyk a literatúra a šo 4.1.14. chémia</t>
  </si>
  <si>
    <t>Slovenský jazyk a literatúra - chémia  (mo)</t>
  </si>
  <si>
    <t>v kombinácii  študijného odboru 2.1.27. slovenský jazyk a literatúra a šo 4.1.35 geografia</t>
  </si>
  <si>
    <t>Slovenský jazyk a literatúra - geografia  (mo)</t>
  </si>
  <si>
    <t>v kombinácii  študijného odboru 2.1.27. slovenský jazyk a literatúra a šo 4.1.1. fyzika</t>
  </si>
  <si>
    <t>Slovenský jazyk a literatúra - fyzika (mo)</t>
  </si>
  <si>
    <t>v kombinácii  študijného odboru 2.1.27. slovenský jazyk a literatúra a šo 9.1.1. matematika</t>
  </si>
  <si>
    <t>Slovenský jazyk a literatúra - matematika  (mo)</t>
  </si>
  <si>
    <t>v kombinácii  študijného odboru 2.1.27. slovenský jazyk a literatúra a šo 9.2.1. informatika</t>
  </si>
  <si>
    <t>Slovenský jazyk a literatúra - informatika  (mo)</t>
  </si>
  <si>
    <t>v kombinácii  študijného odboru 2.1.27. slovenský jazyk a literatúra a šo 2.1.1. filozofia</t>
  </si>
  <si>
    <t>Slovenský jazyk a literatúra - filozofia  (mo)</t>
  </si>
  <si>
    <t>v kombinácii  študijného odboru 2.1.27. slovenský jazyk a literatúra a šo 2.1.29 neslovanské jazyky a literatúry</t>
  </si>
  <si>
    <t>Slovenský jazyk a literatúra - nemecký jazyk a literatúra (mo)</t>
  </si>
  <si>
    <t>Slovenský jazyk a literatúra - britské a americké štúdiá (mo)</t>
  </si>
  <si>
    <t>v kombinácii  študijného odboru 2.1.27. slovenský jazyka literatúra a šo 2.1.5. aplikovaná etika</t>
  </si>
  <si>
    <t>Slovenský jazyk a literatúra - aplikovaná etika (mo)</t>
  </si>
  <si>
    <t>v kombinácii študijného odboru  2.1.29. neslovanské jazyky a literatúra  a šo 2.1.1. filozofia</t>
  </si>
  <si>
    <t xml:space="preserve">Nemecký jazyk a literatúra -  filozofia medziodborové štúdium  </t>
  </si>
  <si>
    <t>v kombinácii študijného odboru  2.1.29. neslovanské jazyky a literatúra  a šo 4.2.1 biológia</t>
  </si>
  <si>
    <t xml:space="preserve">Nemecký jazyk a literatúra -  biológia (mo) </t>
  </si>
  <si>
    <t>v kombinácii študijného odboru  2.1.29. neslovanské jazyky a literatúra  a šo 4.1.14 chémia</t>
  </si>
  <si>
    <t>Nemecký jazyk a literatúra -  chémia (mo)</t>
  </si>
  <si>
    <t>v kombinácii študijného odboru  2.1.29. neslovanské jazyky a literatúra  a šo 4.1.35 geografia</t>
  </si>
  <si>
    <t>Nemecký jazyk a literatúra -  geografia</t>
  </si>
  <si>
    <t>v kombinácii študijného odboru  2.1.29. neslovanské jazyky a literatúra  a šo 4.1.1. fyzika</t>
  </si>
  <si>
    <t>Nemecký jazyk a literatúra -  fyzika</t>
  </si>
  <si>
    <t>v kombinácii študijného odboru  2.1.29. neslovanské jazyky a literatúra  a šo 9.1.1 matematika</t>
  </si>
  <si>
    <t>Nemecký jazyk a literatúra -  matermatika</t>
  </si>
  <si>
    <t>v kombinácii študijného odboru  2.1.29. neslovanské jazyky a literatúra  a šo 9.2.1 informatika</t>
  </si>
  <si>
    <t xml:space="preserve">Nemecký jazyk a literatúra -  informatika </t>
  </si>
  <si>
    <t>3.1.6 politológia</t>
  </si>
  <si>
    <t>politológia</t>
  </si>
  <si>
    <t>2.1.7 História</t>
  </si>
  <si>
    <t xml:space="preserve">História </t>
  </si>
  <si>
    <t>2.1.32 cudzie jazyky a kultúry</t>
  </si>
  <si>
    <t>rodové štúdiá a kultúra</t>
  </si>
  <si>
    <t>v kombinácii šo:  2.1.7. história a šo: 2.1.27 slovenský jazyk a lieratúra</t>
  </si>
  <si>
    <t>história - slovenský jazyk a literatúra</t>
  </si>
  <si>
    <t>v kombinácii šo:  2.1.7. história a šo: 2.1.29 neslovanské jazyk a a literatúry</t>
  </si>
  <si>
    <t>história - britské a  americké štúdia</t>
  </si>
  <si>
    <t>história -  nemecký jazyk a literatúra</t>
  </si>
  <si>
    <t>v kombinácii šo:  2.1.7. história a šo: 2.1.5. etika</t>
  </si>
  <si>
    <t>história - aplikovaná etika</t>
  </si>
  <si>
    <t>história - psychológia</t>
  </si>
  <si>
    <t>v kombinácii šo:  2.1.7. história a šo: 2.1.1. Filozofia</t>
  </si>
  <si>
    <t>história - filozofia</t>
  </si>
  <si>
    <t xml:space="preserve">v kombinácii šo:  2.1.7. história a šo:9.1.1. matematika </t>
  </si>
  <si>
    <t>história matematika</t>
  </si>
  <si>
    <t xml:space="preserve">v kombinácii šo:  2.1.7. história a šo: 9.2.1. informatika </t>
  </si>
  <si>
    <t xml:space="preserve">história - informatika </t>
  </si>
  <si>
    <t xml:space="preserve">v kombinácii šo:  2.1.7. história a šo:  4.1.14 chémia </t>
  </si>
  <si>
    <t>história - chémia</t>
  </si>
  <si>
    <t>v kombinácii šo:  2.1.7. história a šo: 4.2.1 biológia</t>
  </si>
  <si>
    <t>história -  biológia</t>
  </si>
  <si>
    <t xml:space="preserve">v kombinácii šo:  2.1.7. história a šo:  2.1.7. geografia </t>
  </si>
  <si>
    <t>história -  geografia</t>
  </si>
  <si>
    <t>v kombinácii šo:  2.1.7. história a šo: 4.1.1. fyzika</t>
  </si>
  <si>
    <t>história -  fyzika</t>
  </si>
  <si>
    <t>v kombinácii šo: 2.1.31 klasické jazyky a šo: 2.1.27 slovenský jazyk a literatúra</t>
  </si>
  <si>
    <t>latinský jazyk a literatúra - slovenský jazyk a literatúra</t>
  </si>
  <si>
    <t>v kombinácii šo: 2.1.31 klasické jazyky a šo: 2.1.5. etika</t>
  </si>
  <si>
    <t>latinský jazyk a literatúra - etika</t>
  </si>
  <si>
    <t>v kombinácii šo: 2.1.31 klasické jazyky a šo: 2.1.29 neslovanské jazyky a literatúry</t>
  </si>
  <si>
    <t>latinský jazyk a literatúra - neslovanské jazyky a literatúry</t>
  </si>
  <si>
    <t>v kombinácii šo: 2.1.31 klasické jazyky a šo: 2.1.1. filozofia</t>
  </si>
  <si>
    <t>latinský jazyk a literatúra - filozofia</t>
  </si>
  <si>
    <t>v kombinácii šo: 2.1.31 klasické jazyky a šo: 2.1.7. história</t>
  </si>
  <si>
    <t>latinský jazyk a literatúra - história</t>
  </si>
  <si>
    <t>UPJŠ</t>
  </si>
  <si>
    <t xml:space="preserve">šport </t>
  </si>
  <si>
    <t>šport a rekreácia</t>
  </si>
  <si>
    <t>7.4.2. Verejné zdravotníctvo</t>
  </si>
  <si>
    <t>7.4.7.Fyzioterapia</t>
  </si>
  <si>
    <t xml:space="preserve">Fyzioterapia </t>
  </si>
  <si>
    <t>1.1.1. učiteľstvo akademických predmetov</t>
  </si>
  <si>
    <t xml:space="preserve">učiteľstvo predmetu biológia </t>
  </si>
  <si>
    <t xml:space="preserve">učiteľstvo predmetu fyzika </t>
  </si>
  <si>
    <t xml:space="preserve">učiteľstvo predmetu chémia </t>
  </si>
  <si>
    <t xml:space="preserve">učiteľstvo predmetu geografia  </t>
  </si>
  <si>
    <t xml:space="preserve">učiteľstvo predmetu matematika   </t>
  </si>
  <si>
    <t xml:space="preserve">učiteľstvo predmetu informatika  </t>
  </si>
  <si>
    <t>4.1.35 geografia</t>
  </si>
  <si>
    <t>geografia</t>
  </si>
  <si>
    <t>geografia (konverzný)</t>
  </si>
  <si>
    <t xml:space="preserve">9.1.1. matematika </t>
  </si>
  <si>
    <t>matematika</t>
  </si>
  <si>
    <t>matematika (konverzný)</t>
  </si>
  <si>
    <t>fyzika  (konverzný)</t>
  </si>
  <si>
    <t xml:space="preserve">biofyzika </t>
  </si>
  <si>
    <t>biofyzika  (konverzný)</t>
  </si>
  <si>
    <t xml:space="preserve">fyzika kondenzovaných látok </t>
  </si>
  <si>
    <t>fyzika kondenzovaných látok         (konverzný)</t>
  </si>
  <si>
    <t>jadrová a subjadrová fyzika</t>
  </si>
  <si>
    <t>jadrová a subjadrová fyzika (konverzný)</t>
  </si>
  <si>
    <t xml:space="preserve">anorganická chémia   </t>
  </si>
  <si>
    <t xml:space="preserve">anorganická chémia  (konverzný)   </t>
  </si>
  <si>
    <t xml:space="preserve">analytická chémia  </t>
  </si>
  <si>
    <t xml:space="preserve">analytická chémia (konverzný)  </t>
  </si>
  <si>
    <t xml:space="preserve">biochémia    </t>
  </si>
  <si>
    <t>biochémia    (konverzný)</t>
  </si>
  <si>
    <t xml:space="preserve">organická chémia  </t>
  </si>
  <si>
    <t xml:space="preserve">organická chémia (konverzný)  </t>
  </si>
  <si>
    <t xml:space="preserve">botanika a fyziológia rastlín </t>
  </si>
  <si>
    <t>botanika a fyziológia rastlín (konverzný)</t>
  </si>
  <si>
    <t>4.2.1 biológia</t>
  </si>
  <si>
    <t xml:space="preserve">genetika a molekulárna cytológia   </t>
  </si>
  <si>
    <t xml:space="preserve">genetika a molekulárna cytológia  (konverzný) </t>
  </si>
  <si>
    <t xml:space="preserve">zoológia a fyziológia živočíchov   </t>
  </si>
  <si>
    <t>zoológia a fyziológia živočíchov   (konverzný)</t>
  </si>
  <si>
    <t>4.3.4. Všeobecná ekológia</t>
  </si>
  <si>
    <t>všeobecná ekológia a ekológia jedinca a populácií  (konverzný)</t>
  </si>
  <si>
    <t>ekonomická a finančná matematika   (konverzný)</t>
  </si>
  <si>
    <t xml:space="preserve">manažérska matematika  </t>
  </si>
  <si>
    <t>manažérska matematika  (konverzný)</t>
  </si>
  <si>
    <t>9.2.1. informatika</t>
  </si>
  <si>
    <t xml:space="preserve">Informatika   </t>
  </si>
  <si>
    <t>Informatika (konverzný)</t>
  </si>
  <si>
    <t xml:space="preserve">verejná správa  </t>
  </si>
  <si>
    <t xml:space="preserve">Masmediálne štúdiá   </t>
  </si>
  <si>
    <t xml:space="preserve">Britské a americké štúdiá   </t>
  </si>
  <si>
    <t xml:space="preserve">Sociálna práca    </t>
  </si>
  <si>
    <t>Sociálna práca    (konverzný)</t>
  </si>
  <si>
    <t>3.1.6. politológia</t>
  </si>
  <si>
    <t>3.1.9 psychológia</t>
  </si>
  <si>
    <t xml:space="preserve">Anglický jazyk pre európske inštitúcie a ekonomiku  </t>
  </si>
  <si>
    <t>1.1.1.učiteľstvo akademických predmetov</t>
  </si>
  <si>
    <t>učiteľstvo slovenského jazyka a literatúry (v kombinácii)</t>
  </si>
  <si>
    <t>učiteľstvo  anglického jazyka a literatúra  v kombinácií</t>
  </si>
  <si>
    <t>Učiteľstvo Nemeckého jazyka a literatúry v kombinácií</t>
  </si>
  <si>
    <t>Učiteľstvo etickej výchovy (v kombinácii)</t>
  </si>
  <si>
    <t>učiteľstvo výchovy k občianstvu  (v kombinácii)</t>
  </si>
  <si>
    <t>učiteľstvo predmetu psychológia (v kombinácii)</t>
  </si>
  <si>
    <t>spojený 1. a 2. stupeň</t>
  </si>
  <si>
    <t>7.1.1.Všeobecné lekárstvo</t>
  </si>
  <si>
    <t>7.2.1. Zubné lekárstvo</t>
  </si>
  <si>
    <t>Všeobecné lekárstvo</t>
  </si>
  <si>
    <t xml:space="preserve"> Zubné lekárstvo</t>
  </si>
  <si>
    <t>MUDr.</t>
  </si>
  <si>
    <t>MDDr.</t>
  </si>
  <si>
    <t>7.1.2 Anatómia, histológia a embryológia</t>
  </si>
  <si>
    <t xml:space="preserve">Anatómia, histológia a embryológia   </t>
  </si>
  <si>
    <t>7.1.3 Normálna a patologická fyziológia</t>
  </si>
  <si>
    <t xml:space="preserve">Normálna a patologická fyziológia   </t>
  </si>
  <si>
    <t>7.1.4 Vnútorné choroby</t>
  </si>
  <si>
    <t xml:space="preserve">Vnútorné choroby </t>
  </si>
  <si>
    <t>7.1.7 Chirurgia</t>
  </si>
  <si>
    <t xml:space="preserve">Chirurgia   </t>
  </si>
  <si>
    <t>7.1.9. Gynekológia a pôrodníctvo</t>
  </si>
  <si>
    <t xml:space="preserve">Gynekológia a pôrodníctvo </t>
  </si>
  <si>
    <t>7.1.10. Pediatria</t>
  </si>
  <si>
    <t xml:space="preserve">Pediatria   </t>
  </si>
  <si>
    <t>7.1.25. Klinická biochémia</t>
  </si>
  <si>
    <t xml:space="preserve">Klinická biochémia  </t>
  </si>
  <si>
    <t>7.2.1 Zubné lekárstvo</t>
  </si>
  <si>
    <t xml:space="preserve">Zubné lekárstvo  </t>
  </si>
  <si>
    <t>7.3.2 Farmakológia</t>
  </si>
  <si>
    <t xml:space="preserve">Lekárska farmakológia  </t>
  </si>
  <si>
    <t>4.1.2. všeob. fyzika a matem. fyzika</t>
  </si>
  <si>
    <t xml:space="preserve">všeob. fyzika a matem. fyzika   </t>
  </si>
  <si>
    <t>4.1.3. fyzika kondenzov.látok a akustika</t>
  </si>
  <si>
    <t xml:space="preserve">fyzika kondenzov.látok    </t>
  </si>
  <si>
    <t>4.1.5. jadrová a subjadrová fyzika</t>
  </si>
  <si>
    <t xml:space="preserve">jadrová a subjadrová fyzika   </t>
  </si>
  <si>
    <t>4.1.12 biofyzika</t>
  </si>
  <si>
    <t xml:space="preserve">biofyzika      </t>
  </si>
  <si>
    <t>4.1.15. anorganická chémia</t>
  </si>
  <si>
    <t>4.1.17. analytická chémia</t>
  </si>
  <si>
    <t>4.1.16. organická chémia</t>
  </si>
  <si>
    <t>4.1.22. biochémia</t>
  </si>
  <si>
    <t xml:space="preserve">biochémia </t>
  </si>
  <si>
    <t xml:space="preserve">4.2.2. molekulárna cytológia     </t>
  </si>
  <si>
    <t xml:space="preserve">molekulárna cytológia    </t>
  </si>
  <si>
    <t>4.2.4. genetika</t>
  </si>
  <si>
    <t xml:space="preserve">genetika   </t>
  </si>
  <si>
    <t xml:space="preserve">4.2.9. fyziológia rastlín     </t>
  </si>
  <si>
    <t xml:space="preserve">fyziológia rastlín   </t>
  </si>
  <si>
    <t>4.2.10. fyziológia živočíchov</t>
  </si>
  <si>
    <t xml:space="preserve">fyziológia živočíchov   </t>
  </si>
  <si>
    <t xml:space="preserve">9.1.6. diskrétna matematika    </t>
  </si>
  <si>
    <t xml:space="preserve">diskrétna matematika    </t>
  </si>
  <si>
    <t xml:space="preserve">9.1.8. teória vyučovania matematiky  </t>
  </si>
  <si>
    <t xml:space="preserve">teória vyučovania matematiky    </t>
  </si>
  <si>
    <t>9.1.9. aplikovaná matematika</t>
  </si>
  <si>
    <t xml:space="preserve">aplikovaná matematika     </t>
  </si>
  <si>
    <t xml:space="preserve">4.3.4.všeobecná ekológia a ekológia jedinca a populácií  </t>
  </si>
  <si>
    <t xml:space="preserve">informatika  </t>
  </si>
  <si>
    <t>4.1.13 Teória vyučovania fyziky</t>
  </si>
  <si>
    <t>Teória vyučovania fyziky</t>
  </si>
  <si>
    <t>3.4.2. Teória a dejiny štátu a práva</t>
  </si>
  <si>
    <t xml:space="preserve">Teória a dejiny štátu a práva   </t>
  </si>
  <si>
    <t>3.4.10. Obchodné a finančné právo</t>
  </si>
  <si>
    <t xml:space="preserve">Obchodné a finančné právo   </t>
  </si>
  <si>
    <t>3.4.11. Občianske právo</t>
  </si>
  <si>
    <t xml:space="preserve">Občianske právo   </t>
  </si>
  <si>
    <t>3.4.7 Trestné právo</t>
  </si>
  <si>
    <t>Trestné právo</t>
  </si>
  <si>
    <t>1.1.1. učiteľstvo akdemických predmetov</t>
  </si>
  <si>
    <t xml:space="preserve">učiteľstvo histórie  (v kombinácii) </t>
  </si>
  <si>
    <t>1.1.1 Učiteľstvo akademických predmetov</t>
  </si>
  <si>
    <t>učiteľstvo  latinského jazyka a literatúry (v kombinácii)</t>
  </si>
  <si>
    <t>2.1.36. Literárna veda</t>
  </si>
  <si>
    <t xml:space="preserve">Literárna veda  </t>
  </si>
  <si>
    <t>2.1.3. Dejiny filozofie</t>
  </si>
  <si>
    <t xml:space="preserve">Dejiny filozofie  </t>
  </si>
  <si>
    <t>2.1.29. Neslovanské jazyky a literatúra</t>
  </si>
  <si>
    <t xml:space="preserve">Britské a americké štúdia  </t>
  </si>
  <si>
    <t>3.1.13. Sociálna psychológia a psychológia práce</t>
  </si>
  <si>
    <t xml:space="preserve">Sociálna psychológia a psychológia práce   </t>
  </si>
  <si>
    <t>3.1.8. teória politiky</t>
  </si>
  <si>
    <t xml:space="preserve">teória politiky </t>
  </si>
  <si>
    <t>2.1.9 Slovenské dejiny</t>
  </si>
  <si>
    <t>Slovenské dejiny</t>
  </si>
  <si>
    <t>sociálna práca</t>
  </si>
  <si>
    <t>integratívna sociálna práca</t>
  </si>
  <si>
    <t>Tabuľka č. 15: Zoznam akreditovaných študijných programov ponúkaných
 k 1.9.2012</t>
  </si>
  <si>
    <t>Bc.</t>
  </si>
  <si>
    <t>Mgr.</t>
  </si>
  <si>
    <t>PhD.</t>
  </si>
  <si>
    <t>D/E</t>
  </si>
  <si>
    <t>D</t>
  </si>
  <si>
    <t>S</t>
  </si>
  <si>
    <t>SA</t>
  </si>
  <si>
    <t>ustav</t>
  </si>
  <si>
    <t>vložený nový odbor</t>
  </si>
  <si>
    <t>historické vedy a etnológia</t>
  </si>
  <si>
    <t>vložený odbor</t>
  </si>
  <si>
    <t>spolu denná forma</t>
  </si>
  <si>
    <t>spolu externá forma</t>
  </si>
  <si>
    <t>forma</t>
  </si>
  <si>
    <t>spolu</t>
  </si>
  <si>
    <t>chémia</t>
  </si>
  <si>
    <t>environmentálna chémia</t>
  </si>
  <si>
    <t>PF UPJŠ</t>
  </si>
  <si>
    <t>31.8..2012</t>
  </si>
  <si>
    <t>FF UPJŠ</t>
  </si>
  <si>
    <t>1.1.1. Učiteľstvo akademických predmetov</t>
  </si>
  <si>
    <t>učiteľstvo históre</t>
  </si>
  <si>
    <t>Dátum  skončenia platnosti</t>
  </si>
  <si>
    <t>I</t>
  </si>
  <si>
    <t>1.</t>
  </si>
  <si>
    <t>2.</t>
  </si>
  <si>
    <t>E</t>
  </si>
  <si>
    <t xml:space="preserve">humanitné  vedy </t>
  </si>
  <si>
    <t>žurnalistika</t>
  </si>
  <si>
    <t xml:space="preserve">Tabuľka č. 3a: Prijímacie konanie na študijné programy v prvom stupni a v spojenom prvom a druhom stupni v roku 2012 </t>
  </si>
  <si>
    <t>Tabuľková príloha
k výročnej správe o činnosti UPJŠ v Košiciach za rok 2012</t>
  </si>
  <si>
    <t xml:space="preserve">Tabuľka č. 1: Počet študentov vysokej školy k 31. 10. 2012 </t>
  </si>
  <si>
    <t xml:space="preserve">Tabuľka č. 2: Počet študentov, ktorí riadne skončili štúdium v akademickom roku 2011/2012 </t>
  </si>
  <si>
    <t xml:space="preserve">Tabuľla č. 3b: Prijímacie konanie na študijné programy v druhom stupni v roku 2012 </t>
  </si>
  <si>
    <t xml:space="preserve">Tabuľka č. 3c: Prijímacie konanie na študijné programy v treťom stupni v roku 2012 </t>
  </si>
  <si>
    <t xml:space="preserve">Tabuľka č. 4: Počet študentov uhrádzajúcich školné (ak. rok 2011/20012) </t>
  </si>
  <si>
    <t xml:space="preserve">Tabuľka č. 5: Podiel riadne skončených štúdií na celkovom počte začatých štúdií v danom akademickom roku k 31.12.2012 </t>
  </si>
  <si>
    <t>Lekárska fakulta</t>
  </si>
  <si>
    <t>Prírodovedecká fakulta</t>
  </si>
  <si>
    <t>Právnická fakulta</t>
  </si>
  <si>
    <t>Fakulta verejnej správy</t>
  </si>
  <si>
    <t>Filozofická fakulta</t>
  </si>
  <si>
    <t>doc. RNDr. Martin Bačkor, PhD.</t>
  </si>
  <si>
    <t>4.2.9. fyziológia rastlín</t>
  </si>
  <si>
    <t>ÁNO</t>
  </si>
  <si>
    <t>doc. Mgr. Adam Bžoch, CSc.</t>
  </si>
  <si>
    <t>2.1.36. literárna veda</t>
  </si>
  <si>
    <t>NIE</t>
  </si>
  <si>
    <t>3.</t>
  </si>
  <si>
    <t>doc. Ing. Martin Orendáč, CSc.</t>
  </si>
  <si>
    <t>4.1.3   fyzika kondenzovaných látok a akustika </t>
  </si>
  <si>
    <t>4.</t>
  </si>
  <si>
    <t>doc. MUDr. Gabriel Valočik, PhD.</t>
  </si>
  <si>
    <t>7.1.4. vnútorné choroby</t>
  </si>
  <si>
    <t xml:space="preserve">Tabuľka č. 7: Zoznam predložených návrhov na vymenovanie za profesora v roku 2012 </t>
  </si>
  <si>
    <t>doc. MUDr. Jana Kaťuchová, PhD.</t>
  </si>
  <si>
    <t>7.1.7. chirurgia</t>
  </si>
  <si>
    <t>doc. PhDr. Mária Mičaninová, CSc.</t>
  </si>
  <si>
    <t>2.1.3. dejiny filozofie</t>
  </si>
  <si>
    <t>doc. RNDr. Zuzana Vargová, PhD.</t>
  </si>
  <si>
    <t>doc. PhDr. Miroslav Černý, Ph.D.</t>
  </si>
  <si>
    <t>5.</t>
  </si>
  <si>
    <t>doc. RNDr. Ivan Varga, PhD.</t>
  </si>
  <si>
    <t>7.1.2. anatómia, histológia a embryológia</t>
  </si>
  <si>
    <t>6.</t>
  </si>
  <si>
    <t>doc. RNDr. Ondrej Hutník, PhD.</t>
  </si>
  <si>
    <t>7.</t>
  </si>
  <si>
    <t>doc. PhDr. Milovan Ješič, PhD.</t>
  </si>
  <si>
    <t>8.</t>
  </si>
  <si>
    <t>doc. JUDr. Eduard Bruna, Ph.D.</t>
  </si>
  <si>
    <t>3.4.7. trestné právo</t>
  </si>
  <si>
    <t>9.</t>
  </si>
  <si>
    <t>doc. Dr n. hum. Ewa Wilczek-Rużyczka</t>
  </si>
  <si>
    <t>3.1.13. sociálna psychológia a psychológia práce</t>
  </si>
  <si>
    <t>10.</t>
  </si>
  <si>
    <t>doc. RNDr. Blanka Baculíková, PhD.</t>
  </si>
  <si>
    <t>11.</t>
  </si>
  <si>
    <t>doc. RNDr. Stanislav Lukáč, PhD.</t>
  </si>
  <si>
    <t>9.1.8 teória vyučovania matematiky</t>
  </si>
  <si>
    <t>12.</t>
  </si>
  <si>
    <t>doc. RNDr. Alžbeta Orendáčová, DrSc.</t>
  </si>
  <si>
    <t>4.1.3. fyzika kondenzovaných látok a akustika</t>
  </si>
  <si>
    <t>13.</t>
  </si>
  <si>
    <t>doc. MVDr. Martina Pilátová, PhD.</t>
  </si>
  <si>
    <t>7.3.2. farmakológia</t>
  </si>
  <si>
    <t xml:space="preserve">Tabuľka č. 8: Zoznam vymenovaných docentov za rok 2012  </t>
  </si>
  <si>
    <r>
      <t>Tabuľka č. 9: Výberové konania na miesta vysokoškolských učiteľov uskutočnené v roku 2012</t>
    </r>
    <r>
      <rPr>
        <b/>
        <sz val="16"/>
        <color rgb="FFFF0000"/>
        <rFont val="Times New Roman"/>
        <family val="1"/>
        <charset val="238"/>
      </rPr>
      <t xml:space="preserve"> </t>
    </r>
  </si>
  <si>
    <t>ÚTVŠ</t>
  </si>
  <si>
    <t xml:space="preserve">Tabuľka č. 10: Kvalifikačná štruktúra vysokoškolských učiteľov </t>
  </si>
  <si>
    <r>
      <t xml:space="preserve">Tabuľka č. 12: Informácie o záverečných prácach a rigoróznych prácach predložených na obhajobu v roku 2012 </t>
    </r>
    <r>
      <rPr>
        <b/>
        <sz val="16"/>
        <color rgb="FFFF0000"/>
        <rFont val="Times New Roman"/>
        <family val="1"/>
        <charset val="238"/>
      </rPr>
      <t xml:space="preserve"> </t>
    </r>
  </si>
  <si>
    <t>UP</t>
  </si>
  <si>
    <t xml:space="preserve">Tabuľka č. 13: Publikačná činnosť vysokej školy za rok 2012 a porovnanie s rokom 2011  </t>
  </si>
  <si>
    <t>Filozofická fakulta UPJŠ</t>
  </si>
  <si>
    <t>ZXY Filozofická fakulta UPJŠ</t>
  </si>
  <si>
    <t>YVY  Filozofická fakulta UPJŠ</t>
  </si>
  <si>
    <t>XXY  Filozofická fakulta UPJŠ</t>
  </si>
  <si>
    <t xml:space="preserve">Tabuľka č. 14: Umelecká činnosť vysokej školy za rok 2012 a porovnanie s rokom 2011 </t>
  </si>
  <si>
    <t xml:space="preserve">Tabuľka č. 16: Zoznam akreditovaných študijných programov - pozastavenie práva, odňatie práva alebo skončenie platnosti priznaného práva k 31.12. 2012 </t>
  </si>
  <si>
    <t>Lekárska fakulta UPJŠ</t>
  </si>
  <si>
    <t>7.1.2.  anatómia, histológia a embryológia </t>
  </si>
  <si>
    <t>7.1.3   normálna a patologická fyziológia</t>
  </si>
  <si>
    <t>7.1.4.  vnútorné choroby</t>
  </si>
  <si>
    <t>7.1.7.  chirurgia </t>
  </si>
  <si>
    <t>7.1.9.  gynekológia a pôrodníctvo</t>
  </si>
  <si>
    <t>7.1.10. pediatria</t>
  </si>
  <si>
    <t>7.1.25. klinická biochémia </t>
  </si>
  <si>
    <t>7.2.1.  zubné lekárstvo </t>
  </si>
  <si>
    <t>7.3.2.  farmakológia </t>
  </si>
  <si>
    <t>Prírodovedecká fakulta UPJŠ</t>
  </si>
  <si>
    <t>4.1.1   fyzika</t>
  </si>
  <si>
    <t>4.1.5   jadrová a subjadrová fyzika</t>
  </si>
  <si>
    <t>4.1.15 anorganická chémia</t>
  </si>
  <si>
    <t>4.1.16 organická chémia</t>
  </si>
  <si>
    <t>4.1.22 biochémia</t>
  </si>
  <si>
    <t>4.2.1   biológia</t>
  </si>
  <si>
    <t>4.2.4.  genetika</t>
  </si>
  <si>
    <t>4.2.9.  fyziológia rastlín </t>
  </si>
  <si>
    <t>4.2.10. fyziológia živočíchov </t>
  </si>
  <si>
    <t>9.1.1.  matematika </t>
  </si>
  <si>
    <t>9.1.8.  teória vyučovania matematiky </t>
  </si>
  <si>
    <t>9.2.1.  informatika </t>
  </si>
  <si>
    <t>Právnická fakulta UPJŠ</t>
  </si>
  <si>
    <t>3.4.2   teória a dejiny štátu a práva</t>
  </si>
  <si>
    <t>3.4.10 obchodné a finančné právo</t>
  </si>
  <si>
    <t>3.4.11 občianske právo </t>
  </si>
  <si>
    <t>2.1.29  neslovanské jazyky a literatúry</t>
  </si>
  <si>
    <t>2.1.3.   dejiny filozofie</t>
  </si>
  <si>
    <r>
      <t>2.1.36. literárna veda</t>
    </r>
    <r>
      <rPr>
        <i/>
        <sz val="9"/>
        <rFont val="Arial"/>
        <family val="2"/>
        <charset val="238"/>
      </rPr>
      <t xml:space="preserve"> </t>
    </r>
  </si>
  <si>
    <t>3.1.13. sociálna psychológia a psychológia práce </t>
  </si>
  <si>
    <t xml:space="preserve">Tabuľka č. 17: Zoznam priznaných práv uskutočňovať habilitačné konanie a konanie na vymenúvanie profesorov  k 31.12.2012  </t>
  </si>
  <si>
    <t>31.8.2012 (skončenie platnosti)</t>
  </si>
  <si>
    <r>
      <t xml:space="preserve">Tabuľka č. 18: Zoznam priznaných práv uskutočňovať habilitačné konanie a konanie na vymenúvanie profesorov - pozastavenie, odňatie alebo skončenie platnosti priznaného práva k 31.12.2012 </t>
    </r>
    <r>
      <rPr>
        <b/>
        <sz val="16"/>
        <color rgb="FFFF0000"/>
        <rFont val="Times New Roman"/>
        <family val="1"/>
        <charset val="238"/>
      </rPr>
      <t xml:space="preserve"> </t>
    </r>
  </si>
  <si>
    <t>VEGA</t>
  </si>
  <si>
    <t>G</t>
  </si>
  <si>
    <t>1/0154/11</t>
  </si>
  <si>
    <t>Kluchová Darina, prof. MUDr., PhD.</t>
  </si>
  <si>
    <t>Prenatálna aplikácia retinoidov, ich morfologické a funkčné ovplyvnenie centrálneho nervového systému potkana</t>
  </si>
  <si>
    <t>01.01.2011 -  31.12.2013</t>
  </si>
  <si>
    <t>1/0715/11</t>
  </si>
  <si>
    <t>Podracká Ľudmila, prof. MUDr., CSc.</t>
  </si>
  <si>
    <t>Molekulovo genetická diagnostika u detí s nefrotickým syndrómom</t>
  </si>
  <si>
    <t>1/0112/11</t>
  </si>
  <si>
    <t>Javorský Martin, MUDr., PhD.</t>
  </si>
  <si>
    <t>Sledovanie vzťahu polymorfizmov niektorých kandidátskych génov aterosklerózy k angiograficky diagnostikovanej závažnosti koronárnej choroby srdca u diabetikov a u pacientov bez diabetu</t>
  </si>
  <si>
    <t>1/0858/11</t>
  </si>
  <si>
    <t>Pella Daniel, prof., MUDr., PhD.</t>
  </si>
  <si>
    <t>Možné pleiotropné účinky ivabradínu u pacientov so stabilnou angínou pektoris</t>
  </si>
  <si>
    <t>01.01.2011 - 31.12.2013</t>
  </si>
  <si>
    <t>1/0227/11</t>
  </si>
  <si>
    <t>Joppa Pavol, MUDr., PhD.</t>
  </si>
  <si>
    <t>Aktivácia zápalových signálnych dráh v tukovom tkanive u pacientov s chronickou obštrukčnou chorobou pľúc: vzťah k osteoporóze a metabolickému fenotypu</t>
  </si>
  <si>
    <t>1/1109/11</t>
  </si>
  <si>
    <t>Géci Imrich, RNDr., PhD.</t>
  </si>
  <si>
    <t>Kvalitatívna a kvantitatívna analýza proteínov vo vzorkách pacientov s využitím 2D nano-HPLC a hmotnostnej spektrometrie.</t>
  </si>
  <si>
    <t>01.01.2011 - 31.12.2014</t>
  </si>
  <si>
    <t>1/0423/11</t>
  </si>
  <si>
    <t>Švorc Pavol, doc., RNDr., CSc.</t>
  </si>
  <si>
    <t>Chronobiologické aspekty vzájomných vzťahov medzi kardiovaskulárnym, autonómnym nervovým systémom a vnútorným prostredím po apnoickej epizóde centrálneho typu v experimentálnom modeli potkana.</t>
  </si>
  <si>
    <t>1/0428/11</t>
  </si>
  <si>
    <t>Longauer František, doc., MUDr., CSc.</t>
  </si>
  <si>
    <t>Aplikácia imunohistochemických metód pri datovaní poškodenia kože a mäkkých tkanív ľudského tela v súdnolekárskej praxi.</t>
  </si>
  <si>
    <t>1/0689/11</t>
  </si>
  <si>
    <t>Lakyová Lucia, MUDr., PhD.</t>
  </si>
  <si>
    <t>Použitie autotransplantácie kmeňových buniek kostnej drene pri liečení kožných rán u potkanov</t>
  </si>
  <si>
    <t>1/0456/11</t>
  </si>
  <si>
    <t>Petrášová Darina, RNDr., PhD.</t>
  </si>
  <si>
    <t>Interakcia nutričných a genetických faktorov v patogenéze vývoja metabolického syndrómu v rómskej a majoritnej populácii Východoslovenského regiónu</t>
  </si>
  <si>
    <t>1/0999/11</t>
  </si>
  <si>
    <t>Guzy Juraj, prof. Ing., CSc.</t>
  </si>
  <si>
    <t>Efekt polyfenolov a inhibítorov monoaminooxidáz na funkciu mitochondrií.</t>
  </si>
  <si>
    <t>1/0048/11</t>
  </si>
  <si>
    <t>Lazúrová Ivica, prof. MUDr., CSc.</t>
  </si>
  <si>
    <t>Syndróm polycystických ovárií - metabolizmus vitamínu D a autoimunita</t>
  </si>
  <si>
    <t>1/0928/11</t>
  </si>
  <si>
    <t>Mihalik Jozef, MVDr., CSc.</t>
  </si>
  <si>
    <t>Vplyv podávania dvoch rôznych dávok deprenylu na reprodukčné parametre samcov potkana</t>
  </si>
  <si>
    <t>1/0690/11</t>
  </si>
  <si>
    <t>Halušková Jana, RNDr., PhD.</t>
  </si>
  <si>
    <t>Štúdium hypermetylácie vybraných génov u pacientov s nádormi prostaty s cieľom identifikácie biomarkerov pre diagnostiku a prognostiku ochorenia</t>
  </si>
  <si>
    <t>1/0925/11</t>
  </si>
  <si>
    <t>Hodorová Ingrid, MUDr., PhD.</t>
  </si>
  <si>
    <t>Štúdium polymorfizmov génov a expresie proteínov ovplyvňujúcich prognózu a terapiu obličkového adenokarcinómu a nefroblastómu</t>
  </si>
  <si>
    <t>1/1236/12</t>
  </si>
  <si>
    <t>Vaško Ladislav , doc. MVDr., CSc.</t>
  </si>
  <si>
    <t>Vplyv humínových a polyénových mastných kyselín na produkčné zdravie zvierat, antioxidačný status, aktivitu mitochondrií, lipidový profil, resorpciu niektorých ťažkých kovov a pesticídov z krmiva</t>
  </si>
  <si>
    <t>01.01.2012 - 31.12.2014</t>
  </si>
  <si>
    <t>1/0224/12</t>
  </si>
  <si>
    <t>Rybárová Silvia, doc. MVDr., PhD.</t>
  </si>
  <si>
    <t>Analýza expresie proteínov liekovej rezistencie a polymorfizmov ich génov so vzťahom k prognóze a terapii karcinómu pľúc</t>
  </si>
  <si>
    <t>1/0717/12</t>
  </si>
  <si>
    <t>Lacko Marek, MUDr., PhD.</t>
  </si>
  <si>
    <t>Hodnotenie remodelačných kostných zmien v periprotetickej oblasti femoru po implantácii totálnej endoprotézy bedra u pacientov s osteoporózou</t>
  </si>
  <si>
    <t>1/0340/12</t>
  </si>
  <si>
    <t>Tkáč Ivan, prof. MUDr., PhD.</t>
  </si>
  <si>
    <t>Sledovanie efektu polymorfizmov génov ovplyvňujúcich farmakokinetiku a farmakodynamikumetformínu na účinok liečby metformínom u pacientov s diabetom 2. typu</t>
  </si>
  <si>
    <t>1/0111/12</t>
  </si>
  <si>
    <t>Tkáčová Ružena, prof. MUDr., DrSc.</t>
  </si>
  <si>
    <t>Vzťah chronickej intermitentnejhypoxie k funkcii endotelu a k aktivácii zápalových signálnych dráh v tukovom tkanive u pacientov so spánkovým apnoe</t>
  </si>
  <si>
    <t>1/1072/12</t>
  </si>
  <si>
    <t>Kristian Pavol, doc. MUDr., PhD.</t>
  </si>
  <si>
    <t>Výskyt, klinická manifestácia a prognostická závažnosť infekcií vírusmi hepatitídy B a C vo vzťahu k rizikovým faktorom u rómskeho obyvateľstva</t>
  </si>
  <si>
    <t>1/0415/12</t>
  </si>
  <si>
    <t>Toporcerová Silvia, doc. MUDr., PhD.</t>
  </si>
  <si>
    <t>Ovplyvnenie funkcie ovariálneho štepu po autotransplantácii</t>
  </si>
  <si>
    <t>1/0751/12</t>
  </si>
  <si>
    <t>Mojžišová Gabriela, MVDr., PhD.</t>
  </si>
  <si>
    <t>Protinádorové účinky organokovových komplexov železa</t>
  </si>
  <si>
    <t>1/1132/12</t>
  </si>
  <si>
    <t>Tóthová Elena, prof. MUDr., CSc.</t>
  </si>
  <si>
    <t>Identifikácia biomarkerov vo vzťahu k efektivite terapie a prognóze u pacientov s folikulovýmlymfómom</t>
  </si>
  <si>
    <t>1/0390/12</t>
  </si>
  <si>
    <t>Halánová Monika, doc. MVDr., PhD.</t>
  </si>
  <si>
    <t>Analýza výskytu a prenosu vybraných intracelulárnych patogénov u zvierat a ľudí a komplexné riešenie ich diagnostiky</t>
  </si>
  <si>
    <t>1/0905/12</t>
  </si>
  <si>
    <t>Šarišský Marek, PharmDr., PhD.</t>
  </si>
  <si>
    <t>Expresia receptorov SLAM rodiny u humánnych hematologických malignít</t>
  </si>
  <si>
    <t>2/0122/12</t>
  </si>
  <si>
    <t>Markovská Neda, prof. MUDr., CSc.</t>
  </si>
  <si>
    <t>Mechanické vlastnosti zubnej skloviny a syntetických zubných výplní</t>
  </si>
  <si>
    <t>1/1154/11</t>
  </si>
  <si>
    <t>Bano Gregor, Mgr., PhD.</t>
  </si>
  <si>
    <t>Štúdium interakcie liečiv s bunkami: aplikácia metód mikro-Ramanovej spektroskopie v kombinácii s optickou pinzetou a optickými nano-senzormi</t>
  </si>
  <si>
    <t>1.1.2011-31.12.2013</t>
  </si>
  <si>
    <t>1/0410/11</t>
  </si>
  <si>
    <t>Žežula Ivan, doc. RNDr., CSc.</t>
  </si>
  <si>
    <t>Analýza a predikcia komplexných dát</t>
  </si>
  <si>
    <t>1/0433/11</t>
  </si>
  <si>
    <t>Gonda Jozef, prof. RNDr., DrSc.</t>
  </si>
  <si>
    <t>Využitie mikrovlnami akcelerovaných aza-Claisenových prešmykov v stereoselektívnej syntéze (+)-laktacystínu a iminosacharidov</t>
  </si>
  <si>
    <t>1/0583/11</t>
  </si>
  <si>
    <t>Zeleňák Vladimír, doc. RNDr., PhD.</t>
  </si>
  <si>
    <t>Nanopórovité materiály pre separáciu technologicky dôležitých molekúl.</t>
  </si>
  <si>
    <t>1.1.2011-31.12.2014</t>
  </si>
  <si>
    <t>1/0672/11</t>
  </si>
  <si>
    <t>Imrich Ján, doc. RNDr., CSc., mim. prof.</t>
  </si>
  <si>
    <t>Nové interkalátory a planárne štruktúry interagujúce s DNA - modeling, syntéza, štruktúra, termodynamika, interakcie s biopolymérmi.</t>
  </si>
  <si>
    <t>1/0226/11</t>
  </si>
  <si>
    <t>Andruch Vasil, doc., CSc.</t>
  </si>
  <si>
    <t>Implementácia environmentálne priateľských procedúr do chemickej analýzy</t>
  </si>
  <si>
    <t>1/0626/11</t>
  </si>
  <si>
    <t>Fedoročko Peter, prof., RNDr., CSc.</t>
  </si>
  <si>
    <t>Nekaspázové signálne dráhy v programovanej smrti nádorovej bunky a dopad aktivity ABC-transportných systémov na potenciálny vznik bunkovej rezistencie po fotocytotoxickom účinku hypericínu</t>
  </si>
  <si>
    <t>1/0282/11</t>
  </si>
  <si>
    <t>Kováč Ľubomír, doc., RNDr., CSc.</t>
  </si>
  <si>
    <t>Dlhodobá sukcesia spoločenstiev pôdnych článkonožcov (Arthropoda) na vetrom poškodených plochách ihličnatého lesa vo Vysokých Tatrách</t>
  </si>
  <si>
    <t>1/0322/11</t>
  </si>
  <si>
    <t>Ševc Juraj, RNDr., PhD.</t>
  </si>
  <si>
    <t>Charakterizovanie vybraných parametrov exogénnych markerov S-fázy bunkového cyklu v in vivo a in vitro podmienkach</t>
  </si>
  <si>
    <t>1/0173/11</t>
  </si>
  <si>
    <t>Mártonfi Pavol, doc. RNDr., PhD.</t>
  </si>
  <si>
    <t>Paralelná evolúcia alopolyploidných taxónov v rode Onosma (Boraginaceae).</t>
  </si>
  <si>
    <t>1/0142/11</t>
  </si>
  <si>
    <t>Čellárová Eva, prof. RNDr., DrSc.</t>
  </si>
  <si>
    <t>Hypericín a jeho potenciálna úloha v obranných mechanizmoch v rode Hypericum</t>
  </si>
  <si>
    <t>1/0076/09</t>
  </si>
  <si>
    <t>Varga Rastislav, RNDr., PhD.</t>
  </si>
  <si>
    <t>Magnetické vlastnosti magnetických mikrodrôtov ako perspektívnych materiálov pre spintroniku a technické aplikácie.</t>
  </si>
  <si>
    <t>1.1.2009-31.12.2012</t>
  </si>
  <si>
    <t>1/0078/09</t>
  </si>
  <si>
    <t>Orendáčová Alžbeta, RNDr., DrSc.</t>
  </si>
  <si>
    <t>Vplyv magnetického poľa na kvantové procesy v geometricky frustrovaných magnetikách.</t>
  </si>
  <si>
    <t>1/0159/09</t>
  </si>
  <si>
    <t>Feher Alexander, prof., RNDr., DrSc.</t>
  </si>
  <si>
    <t>Silne korelované elektróny a magnetizmus vo vybraných oxidoch prechodných kovov a anión-radikálových soliach na báze TCNQ.</t>
  </si>
  <si>
    <t>1/0089/09</t>
  </si>
  <si>
    <t>Černák Juraj, prof. RNDr., CSc.</t>
  </si>
  <si>
    <t>Magnetické materiály na báze koordinačných zlúčenín</t>
  </si>
  <si>
    <t>1/0122/09</t>
  </si>
  <si>
    <t>Repčák Miroslav, doc. RNDr., CSc.</t>
  </si>
  <si>
    <t>Stresový metabolizmus rumančeka kamilkového (Matricaria chamomilla L.)</t>
  </si>
  <si>
    <t>1/0139/09</t>
  </si>
  <si>
    <t>Mock Andrej, RNDr., PhD.</t>
  </si>
  <si>
    <t>Taxonómia, zoogeografia a ekológia kavernikolných článkonožcov Západných Karpát.</t>
  </si>
  <si>
    <t>1/0234/12</t>
  </si>
  <si>
    <t>Bobák Andrej, Prof. RNDr., DrSc.</t>
  </si>
  <si>
    <t>Frustrované spinové systémy</t>
  </si>
  <si>
    <t>1/0148/12</t>
  </si>
  <si>
    <t>Sovák Pavol, prof. RNDr., CSc.</t>
  </si>
  <si>
    <t>Štruktúra a fyzikálne vlastnosti neusporiadaných i kváziusporiadaných kovových zliatin.</t>
  </si>
  <si>
    <t>1/0782/12</t>
  </si>
  <si>
    <t>Komanický Vladimír, Mgr., Ph.D.</t>
  </si>
  <si>
    <t>Štúdium progresívnych materiálov na efektívnejší prenos a konverziu energie.</t>
  </si>
  <si>
    <t>1/1246/12</t>
  </si>
  <si>
    <t>Miškovský Pavol, Prof. RNDr., DrSc</t>
  </si>
  <si>
    <t>Fotodynamická terapia rakoviny: Detekcia tvorby singletového kyslíka z tripletového stavu fotoaktívneho liečiva</t>
  </si>
  <si>
    <t>1/0861/12</t>
  </si>
  <si>
    <t>Kollár Peter, Prof. RNDr., CSc.</t>
  </si>
  <si>
    <t>Vplyv interakcie feromagnetických častíc na báze železa na magnetické vlastnosti kompozitných materiálov.</t>
  </si>
  <si>
    <t>1/0002/12</t>
  </si>
  <si>
    <t>Bukovský Lev, Prof. RNDr., DrSc.</t>
  </si>
  <si>
    <t>Teoreticko-množinové metódy v topológii a analýze</t>
  </si>
  <si>
    <t>2/0128/12</t>
  </si>
  <si>
    <t>Komanický Vladimír, RNDr., PhD.</t>
  </si>
  <si>
    <t>Andrejev-Majorana excitácie v supratekutom 3He-B</t>
  </si>
  <si>
    <t>1/0652/12</t>
  </si>
  <si>
    <t>Horňák Mirko, prof. RNDr., CSc.</t>
  </si>
  <si>
    <t>Farebnosť a štruktúra grafov</t>
  </si>
  <si>
    <t>1/1251/12</t>
  </si>
  <si>
    <t>Hochmuth Zdenko, doc. RNDr., CSc.</t>
  </si>
  <si>
    <t>Osobitosti geomorfologického vývoja východnej časti Slovenského krasu</t>
  </si>
  <si>
    <t>1/1247/12</t>
  </si>
  <si>
    <t>Spišiak Peter, prof. RNDr., CSc.</t>
  </si>
  <si>
    <t>Socioekonomicky a kultúrne podexponovaná rurálna krajina ako fenomén aktivizácie pre humánnu geografiu</t>
  </si>
  <si>
    <t>1/0954/12</t>
  </si>
  <si>
    <t>Kutschy Peter, Doc., RNDr., CSc.</t>
  </si>
  <si>
    <t>Spirocyklizačné reakcie indolového fytoalexínu brasinínu, jeho derivátov a analógov</t>
  </si>
  <si>
    <t>1/1096/12</t>
  </si>
  <si>
    <t>Bazel Jaroslav, Prof. Dr., DrSc.</t>
  </si>
  <si>
    <t>Vypracovanie nových analytických postupov s využitím senzorov a hybridných spektrálnych metód</t>
  </si>
  <si>
    <t>1/0568/12</t>
  </si>
  <si>
    <t>Martinková Miroslava, Doc., PhD.</t>
  </si>
  <si>
    <t>Stereoselektívna syntéza fytosfingozínov, fytoceramidov a galaktocerebrozidov s imunostimulačnou aktivitou.</t>
  </si>
  <si>
    <t>1/0211/12</t>
  </si>
  <si>
    <t>Oriňáková Renáta, Doc., RNDr., PhD.</t>
  </si>
  <si>
    <t>Príprava a charakterizácia nanoštruktúrovaných funkčných vrstiev.</t>
  </si>
  <si>
    <t>1/0521/12</t>
  </si>
  <si>
    <t>Varhač Rastislav, RNDr., PhD.</t>
  </si>
  <si>
    <t>Modulácia proteínovej dynamiky a katalytických vlastností enzýmov Hofmeistrovými iónmi</t>
  </si>
  <si>
    <t>1/0733/12</t>
  </si>
  <si>
    <t>Solár Peter, doc. RNDr., PhD.</t>
  </si>
  <si>
    <t>Typizácia ľudského erytropoetínového receptora v nádorovej a normálnej bunke</t>
  </si>
  <si>
    <t>2/0025/12</t>
  </si>
  <si>
    <t>Antalík Marián, Prof. Ing., DrSc.</t>
  </si>
  <si>
    <t>Supramolekulárne komplexy proteínov</t>
  </si>
  <si>
    <t>1/0504/12</t>
  </si>
  <si>
    <t>Víglaský Viktor, Doc. RNDr., PhD.</t>
  </si>
  <si>
    <t>Výskyt, štruktúrna variabilita a biologická úloha G-kvadruplexov v genóme cicavcov a  vírusov</t>
  </si>
  <si>
    <t>1/1238/12</t>
  </si>
  <si>
    <t>Bačkor Martin, Doc., RNDr., PhD.</t>
  </si>
  <si>
    <t>Lišajníky ako evolučná adaptácia rias a húb na prežitie v nepriaznivom životnom prostredí: nadbytok ťažkých kovov, zlúčeniny dusíka a UV žiarenie</t>
  </si>
  <si>
    <t>1/0967/12</t>
  </si>
  <si>
    <t>Daxnerová Zuzana, Doc., RNDr., CSc.</t>
  </si>
  <si>
    <t>Vyšetrenie procesov proliferácie, transformácie a interakcií buniek miechy potkana a ich migrácia v perinatálnom období vývoja.</t>
  </si>
  <si>
    <t>1/1046/12</t>
  </si>
  <si>
    <t>Uhrin Marcel, RNDr., PhD.</t>
  </si>
  <si>
    <t>Populačná biológia a ekológia podkovára južného (Rhinolophus euryale; Mammalia: Chiroptera) na okraji areálu</t>
  </si>
  <si>
    <t>1/1025/12</t>
  </si>
  <si>
    <t>Panigaj Ľubomír, Doc., RNDr., CSc.</t>
  </si>
  <si>
    <t>Morfológia versus molekulárna biológia na príklade fylogenézy zástupcov rodu Erebia Dalm. (Lepidoptera, Satyridae)</t>
  </si>
  <si>
    <t>1/0479/12</t>
  </si>
  <si>
    <t>Geffert Viliam, Prof.RNDr., DrSc.</t>
  </si>
  <si>
    <t>Kombinatorické štruktúry a zložitosť algoritmov</t>
  </si>
  <si>
    <t>1/0862/12</t>
  </si>
  <si>
    <t>Füzer Ján, RNDr., PhD.</t>
  </si>
  <si>
    <t>Štúdium vplyvu parametrov feromagnetika a izolantu na výsledné magnetické vlastnosti kompozitných materiálov pre elektrotechniku</t>
  </si>
  <si>
    <t>1/0832/12</t>
  </si>
  <si>
    <t>Krajči Stanislav, Doc., RNDr., PhD.</t>
  </si>
  <si>
    <t>Škálovateľné výpočtové metódy na získavanie, analýzu a organizovanie dát s prvkami neurčitosti</t>
  </si>
  <si>
    <t>1/0207/12</t>
  </si>
  <si>
    <t>Kassayová Monika, Doc. RNDr., CSc.</t>
  </si>
  <si>
    <t>Protinádorové vlastnosti probiotík, prebiotík a melatonínu v experimentálnych modeloch rakoviny prsníka</t>
  </si>
  <si>
    <t>1/0292/12</t>
  </si>
  <si>
    <t>Šmajda Beňadik, prof.RNDr., CSc.</t>
  </si>
  <si>
    <t>Hippokampálna neurogenéza a depresia:  ovplyvnenie podávaním melatonínu..</t>
  </si>
  <si>
    <t>1/1331/12</t>
  </si>
  <si>
    <t>Doboš Jozef, prof. RNDr., CSc.</t>
  </si>
  <si>
    <t>Analýza a rozvíjanie matematických kompetencií budúcich učiteľov</t>
  </si>
  <si>
    <t>1/0272/12</t>
  </si>
  <si>
    <t>Hofierka Jaroslav, doc., Mgr., PhD.</t>
  </si>
  <si>
    <t>Priestorové analýzy a modelovanie pre 3D GIS</t>
  </si>
  <si>
    <t>1/1042/11</t>
  </si>
  <si>
    <t>Husár Ján, doc. JUDr., CSc.</t>
  </si>
  <si>
    <t>Premeny kapitálových obchodných spoločností a družstiev</t>
  </si>
  <si>
    <t>1/0960/11</t>
  </si>
  <si>
    <t>Vojčík Peter, prof. JUDr., CSc.</t>
  </si>
  <si>
    <t>EUROPEIZÁCIA OBČIANSKEHO PRÁVA PO PRIJATÍ LISABONSKEJ ZMLUVY</t>
  </si>
  <si>
    <t>1/0486/11</t>
  </si>
  <si>
    <t>Somorová Ľudmila, doc. JUDr., mimor. prof., CSc.</t>
  </si>
  <si>
    <t>Zodpovednosť a ochrana verejných funkcionárov v právnom poriadku Slovenskej republiky</t>
  </si>
  <si>
    <t>1/0692/12</t>
  </si>
  <si>
    <t>Bröstl Alexander, Prof., JUDr., CSc.</t>
  </si>
  <si>
    <t>Ústavné princípy a ich vplyv na tvorbu a realizáciu práva:</t>
  </si>
  <si>
    <t>1/0851/12</t>
  </si>
  <si>
    <t>Barinková Milena, Doc., JUDr., CSc.</t>
  </si>
  <si>
    <t>Tvorba a realizácia pracovného práva so zreteľom na regionálne aspekty trhu práce</t>
  </si>
  <si>
    <t>1/1170/12</t>
  </si>
  <si>
    <t>Bujňáková Mária, Prof h. c. doc. JUDr., CSc.</t>
  </si>
  <si>
    <t>Vplyv daňovej politiky Európskej Únie na vnútroštátnu právnu úpravu v SR</t>
  </si>
  <si>
    <t>Fakulta verejnej správy UPJŠ</t>
  </si>
  <si>
    <t>1/0294/12</t>
  </si>
  <si>
    <t>Palúš Igor, prof. JUDr., CSc.</t>
  </si>
  <si>
    <t>Vzťah demokracie a odbornosti v obecnej samospráve</t>
  </si>
  <si>
    <t>1/0678/12</t>
  </si>
  <si>
    <t>Leško Vladimír, prof. PhDr., CSc.</t>
  </si>
  <si>
    <t>DEJINY FILOZOFIE AKO FILOZOFICKÝ PROBLÉM (HEIDEGGER, PATOČKA, GADAMER A RORTY)</t>
  </si>
  <si>
    <t>1/0675/12</t>
  </si>
  <si>
    <t>Bolfíková Eva, Doc., PhDr., CSc.</t>
  </si>
  <si>
    <t>Spravodlivosť distribúcií v podmienkach modernej demokracie - filozofické, politologické a sociologické aspekty.</t>
  </si>
  <si>
    <t>1/0101/12</t>
  </si>
  <si>
    <t>Šutaj Štefan, Prof., PaedDr., DrSc.</t>
  </si>
  <si>
    <t>Miesta pamäti Košíc I. (historické prelomy a inštitúcie)</t>
  </si>
  <si>
    <t>1/0890/12</t>
  </si>
  <si>
    <t>Andreanský Eugen, doc. PhDr., PhD.</t>
  </si>
  <si>
    <t>Filozofické skúmanie povahy jazyka</t>
  </si>
  <si>
    <t>1/1116/12</t>
  </si>
  <si>
    <t>Gbúrová Marcela, prof. PhDr., CSc.</t>
  </si>
  <si>
    <t>Myslenie v politike, politika v myslení (Osobnosti politického myslenia na Slovensku v 19. storočí -vybrané portréty).</t>
  </si>
  <si>
    <t>1/0330/12</t>
  </si>
  <si>
    <t>Mičaninová Mária, doc. PhDr., CSc.</t>
  </si>
  <si>
    <t>Funkcie obraznosti vo filozofii Šlomo ben Jehudu Ibn Gabirola a Šihaba al-Din Jahju al-Suhrawardiho</t>
  </si>
  <si>
    <t>1/1092/12</t>
  </si>
  <si>
    <t>Orosová  Oľga, doc. PhDr., CSc.</t>
  </si>
  <si>
    <t>Životná perspektíva a rizikové správanie vysokoškolákov.</t>
  </si>
  <si>
    <t>1/0332/12</t>
  </si>
  <si>
    <t>Lovašová Soňa, Mgr., PhD.</t>
  </si>
  <si>
    <t>Analýza vybraných rizikových faktorov klientského násilia v sociálnej práci s dôrazom na prevenciu klientského násilia a prípravu sociálnych pracovníkov - Národné zmapovanie výskytu násilia klientov voči sociálnym pracovníkom na Slovensku</t>
  </si>
  <si>
    <t>1/0282/12</t>
  </si>
  <si>
    <t>Žiaková Eva, prof.PhDr., CSc.</t>
  </si>
  <si>
    <t>Interdisciplinárna analýza zmyslu života a jeho komponentov v sociálne významných skupinách adolescentov z hľadiska jeho formovania a možnej intervencie.</t>
  </si>
  <si>
    <t>1/1258/12</t>
  </si>
  <si>
    <t>Lovaš Ladislav, Prof. PhDr., CSc.</t>
  </si>
  <si>
    <t>Psychologické kontexty starostlivosti o seba</t>
  </si>
  <si>
    <t>1/0938/12</t>
  </si>
  <si>
    <t>Zimmermann Július, Prof. Ing., CSc.</t>
  </si>
  <si>
    <t>Vlnková (wavelet) analýza akustického rečového signálu.</t>
  </si>
  <si>
    <t>1/0094/12</t>
  </si>
  <si>
    <t>Stekauer Pavel, Prof. PhDr., DrSc.</t>
  </si>
  <si>
    <t>Štandardný priemerný európsky jazyk - výskum európskych jazykov z pohľadu slovotvorby</t>
  </si>
  <si>
    <t>1/1161/12</t>
  </si>
  <si>
    <t>Puchalová Ingrid, PaedDr., PhD.</t>
  </si>
  <si>
    <t>Zabudnuté texty, zabudnutá literatúra. Nemecké autorky z územia dnešného Slovenska (18.-21.stor.).</t>
  </si>
  <si>
    <t>1/0873/12</t>
  </si>
  <si>
    <t>Andričík Marián, Doc., PhDr., PhD.</t>
  </si>
  <si>
    <t>Piesňový text v druhej polovici 20. a prvej dekáde 21. storočia</t>
  </si>
  <si>
    <t>1/0299/12</t>
  </si>
  <si>
    <t>Gbúr Ján, Prof. PhDr., CSc.</t>
  </si>
  <si>
    <t>Tvorba a recepcia esteticko-axiologických parametrov slovenskej poézie a slovenskej prózy na prelome 19. a 20. storočia.</t>
  </si>
  <si>
    <t>Univerzita Pavla Jozefa Šafárika v Košiciach</t>
  </si>
  <si>
    <t xml:space="preserve">1/1343/12 </t>
  </si>
  <si>
    <t>Zusková Klaudia, doc. PaedDr., PhD.</t>
  </si>
  <si>
    <t>Vybrané rizikové faktory obezity a pohybová prevencia</t>
  </si>
  <si>
    <t>1.1.2012-31.12.2014</t>
  </si>
  <si>
    <t>KEGA</t>
  </si>
  <si>
    <t>012UPJŠ-4/2011</t>
  </si>
  <si>
    <t>Ostró Alexander, prof. MUDr., CSc.</t>
  </si>
  <si>
    <t>Inovácie vzdelávacieho programu v študijnom odbore všeobecné lekárstvo so zameraním na problematiku reprodukčnej medicíny.</t>
  </si>
  <si>
    <t>017UPJŠ-4/2011</t>
  </si>
  <si>
    <t>Radoňak Jozef , prof.MUDr., CSc.</t>
  </si>
  <si>
    <t>Virtuálna realita vo vysokoškolskom vzdelávaní - pilotný vzdelávací program v laparoskopickej chirurgii zameraný na rozvoj psychomotoricko-senzorických stereotypov</t>
  </si>
  <si>
    <t>004UK-4/2011</t>
  </si>
  <si>
    <t>Sabo Ján , doc. RNDr., CSc. mim. prof.</t>
  </si>
  <si>
    <t>Elektromagnetické biosignály a elektromagnetické žiarenie - elektronické vzdelávanie lekárskej biofyziky (tvorba e-learningových kurzov)</t>
  </si>
  <si>
    <t>022UPJŠ-4/2011</t>
  </si>
  <si>
    <t>Valočikova  Ivana , doc.MUDr., PhD.</t>
  </si>
  <si>
    <t>Interná propedeutika</t>
  </si>
  <si>
    <t>004UVLF-4/2011</t>
  </si>
  <si>
    <t>Švorc Pavol , doc. RNDr., CSc.</t>
  </si>
  <si>
    <t>Realizácia vysokoškolskej učebnice "Fyziológia a patologická fyziológia pre farmaceutov" v novoakreditovanom študijnom programe Farmácia</t>
  </si>
  <si>
    <t>1.1.2011-31.12.2012</t>
  </si>
  <si>
    <t>006UPJŠ-4/2011</t>
  </si>
  <si>
    <t>Kluchová Darina , prof. MUDr., PhD.</t>
  </si>
  <si>
    <t>Komplexná edukácia študentov Zubného lekárstva</t>
  </si>
  <si>
    <t>009UPJŠ-4/2012</t>
  </si>
  <si>
    <t>Jenča Andrej, Dr.h.c. prof. MUDr., CSc.</t>
  </si>
  <si>
    <t>Využitie a skvalitňovanie  obrazov v multifunkčnom  biomedicínskom laboratóriu - pomocou inovačných systémov</t>
  </si>
  <si>
    <t>011UPJŠ-4/2012</t>
  </si>
  <si>
    <t>Výučbové centrum embryológie a mikromanipulačných metód</t>
  </si>
  <si>
    <t>005UPJŠ-4/2012</t>
  </si>
  <si>
    <t>Majerník Jaroslav, Ing., PhD.</t>
  </si>
  <si>
    <t>Vzdelávanie klinických odborov v pre- a post- graduálnej výchove zamerané na šírenie aktuálnych poznatkov z oblasti infekčných chorôb pomocou nástrojov telemedicíny</t>
  </si>
  <si>
    <t>027UPJŠ-4/2011</t>
  </si>
  <si>
    <t>Ganajová Mária , doc. RNDr., CSc.</t>
  </si>
  <si>
    <t>Tvorba a implementácia digitálnej knižnice pre výučbu prierezových tém Štátneho vzdelávacieho programu</t>
  </si>
  <si>
    <t xml:space="preserve">002 PU - 4/2012 </t>
  </si>
  <si>
    <t>Vysokoškolská učebnica geoinformatiky pre geografické študijné odbory</t>
  </si>
  <si>
    <t>481-076ŽU-4/2010</t>
  </si>
  <si>
    <t>Orosová Renáta, PaedDr., PhD.</t>
  </si>
  <si>
    <t>Testovanie úrovne schopnosti študentov prvých ročníkov Žilinskej univerzity pracovať s textom.</t>
  </si>
  <si>
    <t>1.1.2010-31.12.2012</t>
  </si>
  <si>
    <t>001UPJŠ-4/2011</t>
  </si>
  <si>
    <t>Šimon František, doc. PhDr., CSc.</t>
  </si>
  <si>
    <t>Anatomický výkladový slovník</t>
  </si>
  <si>
    <t>015UVLF-4/2011</t>
  </si>
  <si>
    <t>Mochnacký Sergej, doc. RNDr., CSc.</t>
  </si>
  <si>
    <t>Printové a multimediálne učebné texty pre predmety nového študijného programu Bezpečnosť krmív a potravín</t>
  </si>
  <si>
    <t>APVV</t>
  </si>
  <si>
    <t>APVV-0220-10</t>
  </si>
  <si>
    <t>Rajničová Iveta, Mgr., PhD.</t>
  </si>
  <si>
    <t>Longitudinálny výskum invalidizujúcich chronických chorôb</t>
  </si>
  <si>
    <t>1.5.2011-31.10.2014</t>
  </si>
  <si>
    <t>APVV-0032-11</t>
  </si>
  <si>
    <t>Madarasová Gecková Andrea, doc. Mgr., PhD.</t>
  </si>
  <si>
    <t>Sociálne determinanty zdravia školákov</t>
  </si>
  <si>
    <t>1.7.2012-31.12.2015</t>
  </si>
  <si>
    <t>APVV-0134-11</t>
  </si>
  <si>
    <t>Úloha hypoxie v aktivácii molekulárnych dráh asociovaných so zvýšeným kardiovasulárnym rizikom u pacientov so spánkovým apnoe a ich ovplyvnenie liečbou</t>
  </si>
  <si>
    <t>DO7RP-0024-11</t>
  </si>
  <si>
    <t>Dofinancovanie riešenia projektu 7. rámcového programu EÚ</t>
  </si>
  <si>
    <t>1.7.2012-31.8.2012</t>
  </si>
  <si>
    <t>APVV-0023-10</t>
  </si>
  <si>
    <t>Jendroľ Stanislav, prof. RNDr., DrSc.</t>
  </si>
  <si>
    <t>Polyedrálna, štrukturálna a chromatická teória grafov</t>
  </si>
  <si>
    <t>APVV-0040-10</t>
  </si>
  <si>
    <t>Fedoročko Peter, prof. RNDr., CSc.</t>
  </si>
  <si>
    <t>Hypericín: biotechnológia, signalóm, fotodynamická terapia</t>
  </si>
  <si>
    <t>APVV-0035-10</t>
  </si>
  <si>
    <t>Geffert Viliam, prof. RNDr., DrSc.</t>
  </si>
  <si>
    <t>Algoritmy, automaty a diskrétne dátové štruktúry</t>
  </si>
  <si>
    <t>APVV-0242-11</t>
  </si>
  <si>
    <t>Miškovský Pavol, prof. RNDr., DrSc.</t>
  </si>
  <si>
    <t>Využitie biofotonických nanotechnológií k štúdiu mechanizmov bunkovej smrti s cieľom zvýšenia citlivosti detekcie a selektivity liečby nádorov</t>
  </si>
  <si>
    <t>APVV-0280-11</t>
  </si>
  <si>
    <t>Víglaský Viktor, doc. RNDr., PhD.</t>
  </si>
  <si>
    <t>Samozbaľujúce sa G-DNA štruktúry ako východiskové materiály pre molekulárne nanozariadenia</t>
  </si>
  <si>
    <t>APVV-0027-11</t>
  </si>
  <si>
    <t>Varga Rastislav, doc. RNDr., PhD.</t>
  </si>
  <si>
    <t>Dynamika doménovej steny v tenkých magnetických drôtoch</t>
  </si>
  <si>
    <t>APVV-0132-11</t>
  </si>
  <si>
    <t>Nekonvenčné kvantové stavy v nanoskopických magnetických systémoch</t>
  </si>
  <si>
    <t>LPP-0072-07</t>
  </si>
  <si>
    <t>Miškovský Pavol, prof. RNDr. DrSc.</t>
  </si>
  <si>
    <t>Aktívny cielený transport liečiv vo fotodynamickej terapii zvyšuje efektivitu liečby nádorových ochorení</t>
  </si>
  <si>
    <t>1.7.2008-30.9.2012</t>
  </si>
  <si>
    <t>LPP-0021-09</t>
  </si>
  <si>
    <t>Čellárová Eva, prof. RNDr. DrSc.</t>
  </si>
  <si>
    <t>Kandidátne gény v biosyntéze hypericínu a hyperforínu v rode Hypericum</t>
  </si>
  <si>
    <t>3.9.2009-31.8.2012</t>
  </si>
  <si>
    <t>LPP-0057-09</t>
  </si>
  <si>
    <t>Šnajder Ľubomír, RNDr., PhD.</t>
  </si>
  <si>
    <t>Rozvíjanie talentu prostredníctvom korešpondenčných seminárov a súťaži</t>
  </si>
  <si>
    <t>3.9.2009-31.8.2013</t>
  </si>
  <si>
    <t>LPP-0062-09</t>
  </si>
  <si>
    <t>Fedoročko Peter, prof. RNDr. CSc.</t>
  </si>
  <si>
    <t>Modulácia bunkových signálnych dráh pre cielenú nádorovú terapiu</t>
  </si>
  <si>
    <t>LPP-0091-09</t>
  </si>
  <si>
    <t>Gális Rudolf, RNDr., PhD.</t>
  </si>
  <si>
    <t>S ďalekohľadom na cestách</t>
  </si>
  <si>
    <t>LPP-0124-09</t>
  </si>
  <si>
    <t>Onderová Ľudmila, RNDr., PhD.</t>
  </si>
  <si>
    <t>Interaktívne aktivity pre sprístupňovanie fyziky žiakom ZŠ, ich učiteľom a širokej verejnosti</t>
  </si>
  <si>
    <t>LPP-0223-09</t>
  </si>
  <si>
    <t>Kireš Marián, RNDr. PhD.</t>
  </si>
  <si>
    <t>Veda na scéne Slovensko</t>
  </si>
  <si>
    <t>LPP-0059-09</t>
  </si>
  <si>
    <t>Dirner Alexander, RNDr. CSc.</t>
  </si>
  <si>
    <t>Odhalenie tajov mikrosveta prostredníctvom analýzy experimentálnych dát</t>
  </si>
  <si>
    <t>LPP-0202-09</t>
  </si>
  <si>
    <t>Štúdium kvantových procesov v nízkorozmerných magnetických systémoch</t>
  </si>
  <si>
    <t>LPP-0093-09</t>
  </si>
  <si>
    <t>Zeleňák Vladimír, doc. RNDr. PhD.</t>
  </si>
  <si>
    <t>Nanomateriály pre environmentálne aplikácie: budúcnosť je v rukách študentov</t>
  </si>
  <si>
    <t>LPP-0134-09</t>
  </si>
  <si>
    <t>Hanč Jozef, RNDr., PhD.</t>
  </si>
  <si>
    <t>Podpora vedy a prírodovedného vzdelávania na stredných školách východoslovenského regiónu prostredníctvom partnerstva SCIENCENET</t>
  </si>
  <si>
    <t>LPP-0290-09</t>
  </si>
  <si>
    <t>Vývoj optických nanosenzorov na multikomponentovú analýzu stopových množstiev liečiv a polutantov životného prostredia</t>
  </si>
  <si>
    <t>APVV-0263-10</t>
  </si>
  <si>
    <t>Suchoža Jozef, prof. JUDr., DrSc.</t>
  </si>
  <si>
    <t>Efektívnosť právnych inštitútov a ekonomicko-finančných nástrojov v období krízových javov a situácií v podnikaní</t>
  </si>
  <si>
    <t>1.5.2011-30.4.2014</t>
  </si>
  <si>
    <t>APVV-0823-11</t>
  </si>
  <si>
    <t>Klučka Ján, prof. JUDr., CSc.</t>
  </si>
  <si>
    <t>Regionalizmus a jeho prínos pre všeobecné medzinárodné právo</t>
  </si>
  <si>
    <t>LPP-0076-09</t>
  </si>
  <si>
    <t>Mimosúdne (alternatívne) riešenie sporov v Slovenskej republike</t>
  </si>
  <si>
    <t>LPP-0199-09</t>
  </si>
  <si>
    <t>Husár Ján, doc., JUDr., m. prof.</t>
  </si>
  <si>
    <t>Nevyhnutnosť a možnosť aplikácie obchodnoprávnych noriem na výkon profesionálnej športovej činnosti</t>
  </si>
  <si>
    <t>APVV-0077-11</t>
  </si>
  <si>
    <t>Zimmermann Július, prof. Ing., CSc.</t>
  </si>
  <si>
    <t>Audiometrické lingválne testy</t>
  </si>
  <si>
    <t>APVV-0480-11</t>
  </si>
  <si>
    <t>Ješič Milovan, doc. PhDr., PhD.</t>
  </si>
  <si>
    <t>Patočkova asubjektívna fenomenológia a dejiny filozofie</t>
  </si>
  <si>
    <t>APVV-0253-11</t>
  </si>
  <si>
    <t>Orosová Oľga, doc. PhDr., CSc.</t>
  </si>
  <si>
    <t>Užívanie drog medzi dospievajúcimi a vysokoškolákmi. Na výskumných dátach založená prevencia užívania drog</t>
  </si>
  <si>
    <t>LPP-0095-09</t>
  </si>
  <si>
    <t>Stekauer Pavel, prof. PhDr., DrSc.</t>
  </si>
  <si>
    <t>Lexikálno-sémantická analýza vybraného lexikálneho poľa</t>
  </si>
  <si>
    <t>LPP-0252-09</t>
  </si>
  <si>
    <t>Jurečková Beáta, PhDr., PhD.</t>
  </si>
  <si>
    <t>Botanikiáda</t>
  </si>
  <si>
    <t>3.9.2009-31.6.2012</t>
  </si>
  <si>
    <t>SAV</t>
  </si>
  <si>
    <t>APVV-0036-11</t>
  </si>
  <si>
    <t>Progresívne materiály s konkurenčnými parametrami usporiadania</t>
  </si>
  <si>
    <t>STU</t>
  </si>
  <si>
    <t>APVV-0014-11</t>
  </si>
  <si>
    <t>Od magnetoaktívnych koordinačných zlúčenín k funkčným materiálom</t>
  </si>
  <si>
    <t>APVV-0158-11</t>
  </si>
  <si>
    <t>Parimucha Štefan, doc. RNDr., PhD.</t>
  </si>
  <si>
    <t>Od integrujúcich dvojhviezd k exoplanétam</t>
  </si>
  <si>
    <t>APVV-0677-11</t>
  </si>
  <si>
    <t>Oriňáková Renáta, doc. RNDr., PhD.</t>
  </si>
  <si>
    <t>Biologicky odbúrateľné kovové materiály pripravené práškovými technológiami</t>
  </si>
  <si>
    <t>APVV-0222-10</t>
  </si>
  <si>
    <t>Kollár Peter, prof., RNDr., CSc.</t>
  </si>
  <si>
    <t>Mikroštruktúra a vlastnosti práškových mikro- a nano-kompozitných materiálov pre stredofrekvenčné magnetické aplikácie</t>
  </si>
  <si>
    <t>APVV-00320-10</t>
  </si>
  <si>
    <t>Mikroevolučné procesy v čeľadi Asteraceae</t>
  </si>
  <si>
    <t>16.5.2011-31.10.2014</t>
  </si>
  <si>
    <t>TU KE</t>
  </si>
  <si>
    <t>APVV-0266-10</t>
  </si>
  <si>
    <t>Senzory na báze magnetických mikrodrôtov</t>
  </si>
  <si>
    <t>UK BA</t>
  </si>
  <si>
    <t>APVV-0140-10</t>
  </si>
  <si>
    <t>Bačkor Martin, doc. RNDr., PhD.</t>
  </si>
  <si>
    <t>Modifikácia ionómu rastlín kremíkom pre zlepšenie nutričnej kvality plodín</t>
  </si>
  <si>
    <t>LPP-0270-09</t>
  </si>
  <si>
    <t>Zeleňáková Adriana, RNDr., PhD.</t>
  </si>
  <si>
    <t>Prírodné vedy pre každého</t>
  </si>
  <si>
    <t>1.9.2009-31.8.2012</t>
  </si>
  <si>
    <t xml:space="preserve">LPP-0400-09 </t>
  </si>
  <si>
    <t>Majláth Igor, RNDr., PhD.</t>
  </si>
  <si>
    <t>Cesta mladých k vede "naživo".</t>
  </si>
  <si>
    <t>1.9.2009-31.12.2012</t>
  </si>
  <si>
    <t>PU</t>
  </si>
  <si>
    <t>APVV-0281-11</t>
  </si>
  <si>
    <t>Ferjenčík Ján, doc. PhDr., CSc.</t>
  </si>
  <si>
    <t>Exekutívne funkcie ako štrukturálny komponent schopnosti učiť sa - diagnostika a stimulácia</t>
  </si>
  <si>
    <t>MZ SR</t>
  </si>
  <si>
    <t>2007/4-UPJŠ-01</t>
  </si>
  <si>
    <t>Lazúrová Ivica,  prof., MUDr., CSc.</t>
  </si>
  <si>
    <t>Mozgový natriurečný peptid (BNP) ako marker včasného poškodenia myokardu pri nekardiálnych ochoreniach</t>
  </si>
  <si>
    <t>28.11.2008-31.12.2010</t>
  </si>
  <si>
    <t>2007/66-UPJŠ-03</t>
  </si>
  <si>
    <t>Böőr Andrej,  prof., MUDr., CSc.</t>
  </si>
  <si>
    <t>Morfologická charakteristika karcinómov bronchu a pľúc a ich prekurzorových lézií so zameraním na imunohistochemické ukazovatele</t>
  </si>
  <si>
    <t>2007/65-UPJŠ-02</t>
  </si>
  <si>
    <t>Dolovanie genomických dát o vývinových defektoch, GEMIN</t>
  </si>
  <si>
    <t>DB Biotech, spol. s r. o.</t>
  </si>
  <si>
    <t>0539/2010</t>
  </si>
  <si>
    <t>Gdovinová Zuzana, prof. MUDr., PhD.</t>
  </si>
  <si>
    <t>Fosforylácie CD5, CS10 a CD23 pri chronickej lymfocytickej leukémii</t>
  </si>
  <si>
    <t>8.7.2010-31.5.2013</t>
  </si>
  <si>
    <t>0541/2010</t>
  </si>
  <si>
    <t>Aktivácia Akt kinázy metabotropickým glutamátovým receptorom mGluR5 pri Huntingtonovej chorobe</t>
  </si>
  <si>
    <t>MŠVVaŠ SR</t>
  </si>
  <si>
    <t>Projektu výskumu a vývoja ALICE CERN_0774/2011</t>
  </si>
  <si>
    <t>Bombara Marek, RNDr., PhD.</t>
  </si>
  <si>
    <t>Experiment ALICE na LHC v CERN: štúdium vlastností silne interagujúcej hmoty pri extrémnych hustotách energie</t>
  </si>
  <si>
    <t>1.1.2011-31.12.2015</t>
  </si>
  <si>
    <t>Nadácia pre výskum rakoviny</t>
  </si>
  <si>
    <t xml:space="preserve">Nadácia O-12-102/0001-00 </t>
  </si>
  <si>
    <t>Mikeš Jaromír, RNDr., PhD.</t>
  </si>
  <si>
    <t>Vplyv hypericínu na výskyt kmeňových buniek nádorov definovaných ako "bočná populácia" (side population)</t>
  </si>
  <si>
    <t>1.3.2012-31.12.2012</t>
  </si>
  <si>
    <t xml:space="preserve">O-12-102/0001-00 </t>
  </si>
  <si>
    <t>Jendželovský Rastislav, RNDr., PhD.</t>
  </si>
  <si>
    <t>Vplyv hipericínu a nesteroidných antiflogistík (NSAIDs) na cytotoxicitu mitoxantronu v podmienkach in vitro</t>
  </si>
  <si>
    <t>Úrad vlády SR</t>
  </si>
  <si>
    <t>NMCD2012/3/1/54</t>
  </si>
  <si>
    <t xml:space="preserve"> Gajdošová Beáta, PhDr., PhD.</t>
  </si>
  <si>
    <t>Program prevencie drogových závislostí a AIDS pre vysokoškolákov XII. Univerzitné poradenské služby v prevencii užívania drog s osobitným dôrazom na problémovú konzumáciu alkoholu.</t>
  </si>
  <si>
    <t>09.2012-12.2012</t>
  </si>
  <si>
    <t>KNM-1394/2012/1.3.5.</t>
  </si>
  <si>
    <t>Podpora kultúry národnostných menšín</t>
  </si>
  <si>
    <t>1.1.2012-31.12.2012</t>
  </si>
  <si>
    <t>University of Groningen</t>
  </si>
  <si>
    <t>Z</t>
  </si>
  <si>
    <t>GR090928</t>
  </si>
  <si>
    <t>Health Behaviour of School-aged Children</t>
  </si>
  <si>
    <t>01.10.2009-31.12.2014</t>
  </si>
  <si>
    <t>GR090707A</t>
  </si>
  <si>
    <t>Cooperation and the Management and Co-ordination of all Projects in the framework of Research Programs on Youth &amp; Health and the Chronic Disease of the Graduate School KISH</t>
  </si>
  <si>
    <t>01.11.2009-31.12.2014</t>
  </si>
  <si>
    <t>GR090707C</t>
  </si>
  <si>
    <t>Supervisors Youth &amp; Health Research Program of graduate School KISH</t>
  </si>
  <si>
    <t>01.08.2009-31.12.2014</t>
  </si>
  <si>
    <t>GR090724B</t>
  </si>
  <si>
    <t>Development in functional status and quality of life among Children with Renal Disease in the framework of the Research Program of Graduate School KISH</t>
  </si>
  <si>
    <t>01.11.2009-30.04.2016</t>
  </si>
  <si>
    <t>GR090708</t>
  </si>
  <si>
    <t>Perceived Health Status in Patients with Chronic Kidney Failure in the framework of the Research Program on Chronic Disease of the Graduate School KISH</t>
  </si>
  <si>
    <t>GR090724A</t>
  </si>
  <si>
    <t>Biomedical, psychosocial factors related to functional status and well-being among patients with Parkinson´s Disease - 2nd wave in the framework of the Research Program of Graduate School KISH</t>
  </si>
  <si>
    <t>16.7.2009-30.04.2016</t>
  </si>
  <si>
    <t>GR090724C</t>
  </si>
  <si>
    <t>Biomedical, psychosocial factors related to functional status and well-being among patients with Multiple Sclerosis - 2nd wave in the framework of the Research Program of Graduate School KISH</t>
  </si>
  <si>
    <t>1.9.2009-30.04.2016</t>
  </si>
  <si>
    <t>GR090707B</t>
  </si>
  <si>
    <t>Supervisors Chronic Disease Research Program of Graduate School KISH</t>
  </si>
  <si>
    <t>15.1.2010-14.01.2014</t>
  </si>
  <si>
    <t>186/2010-LF</t>
  </si>
  <si>
    <t>EURO-Urban Health Indicators-2 within Chronic Disease research programme</t>
  </si>
  <si>
    <t>1.5.2010-31.12.2013</t>
  </si>
  <si>
    <t>275/2009-LF</t>
  </si>
  <si>
    <t>Social class and its impact on patients ´functional status and recovery process - 2009´ in the framework of the Research Program of Graduate school KISH</t>
  </si>
  <si>
    <t>GR090724D</t>
  </si>
  <si>
    <t>Functional status and quality of life in Rheumatoid Arthritis patients´in the framework of the Research Program of Graduate School KISH</t>
  </si>
  <si>
    <t>Executive agency for health and consumers</t>
  </si>
  <si>
    <t>EU0961358</t>
  </si>
  <si>
    <t>Socioeconomic Inequalities In Mortality: Evidence And Policies In Cities of Europe - INEQ-CITIES</t>
  </si>
  <si>
    <t>GR090707D</t>
  </si>
  <si>
    <t>Doc. Mgr. Andrea Madarasová Gecková, PhD.</t>
  </si>
  <si>
    <t>Researchers Youth &amp; Health Research Program of Graduate School KISH</t>
  </si>
  <si>
    <t>Program EU Pubic health DG SANCO</t>
  </si>
  <si>
    <t>EU MEHO No 2005122</t>
  </si>
  <si>
    <t>Rimárová Kvetoslava, doc. MUDr., CSc.</t>
  </si>
  <si>
    <t>MEHO - Monitorovanie zdravotného stavu migrantov v rámci Európy: vývoj indikátorov</t>
  </si>
  <si>
    <t>1.1.2007-31.12.2012</t>
  </si>
  <si>
    <t>IVF - Standard Fund</t>
  </si>
  <si>
    <t>HBSC study: Supprosting the visegrad countries research network</t>
  </si>
  <si>
    <t>1.9.2011-30.11.2012</t>
  </si>
  <si>
    <t>EU, SVK WHO</t>
  </si>
  <si>
    <t>HBSC 2013/2014</t>
  </si>
  <si>
    <t>To support the HCSC 2013/14 research</t>
  </si>
  <si>
    <t>1.8.2012-31.10.2012</t>
  </si>
  <si>
    <t>EC Research executive agency</t>
  </si>
  <si>
    <t>7. RP   PIRSES-GA-2009-247543</t>
  </si>
  <si>
    <t>Kopčo Norbert, doc. Ing., PhD.</t>
  </si>
  <si>
    <t>Learn 2 Hear &amp; See— Perceptual, Contextual, and Cross-modal Learning in Hearing and Vision</t>
  </si>
  <si>
    <t>1.5.2012-30.4.2013</t>
  </si>
  <si>
    <t>European commission</t>
  </si>
  <si>
    <t xml:space="preserve">7. RP  SIS-CT-2010-244749 </t>
  </si>
  <si>
    <t>Kireš Marián, doc. RNDr., PhD.</t>
  </si>
  <si>
    <t>Európska veda a technika v akcii vytvárajúca prepojenie s priemyslom, školstvom a domácnosťou</t>
  </si>
  <si>
    <t>1.1.2010-31.12.2013</t>
  </si>
  <si>
    <t xml:space="preserve">7. RP   SIS-CT-2011-289085 </t>
  </si>
  <si>
    <t>Strategies for Assessment of Inquiry Learning in Science (SAILS)</t>
  </si>
  <si>
    <t>1.1.2012-31.12.2015</t>
  </si>
  <si>
    <t>Commision of the European Information Society</t>
  </si>
  <si>
    <t>Černák Jozef, Ing., PhD.</t>
  </si>
  <si>
    <t>EMI European Middleware Initiative</t>
  </si>
  <si>
    <t>1.5.2010-30.4.2013</t>
  </si>
  <si>
    <t>University Bremen</t>
  </si>
  <si>
    <t>EK JUST/2009/DPIP/AG/0964</t>
  </si>
  <si>
    <t>Orosová Oľga, doc., PhDr., CSc.</t>
  </si>
  <si>
    <t>SNIPE Social Norms Intervention for the Prevention of Polygdrug Use (SNIPE)</t>
  </si>
  <si>
    <t xml:space="preserve">Tabuľka č. 19: Finančné prostriedky na výskumné projekty získané v roku 2012 </t>
  </si>
  <si>
    <t>SK-BG-0012-10</t>
  </si>
  <si>
    <t>Štruktúrne a funkčné zmeny pletív Hypericum spp. po krykonzervácii</t>
  </si>
  <si>
    <t>1.1.2012-31.12.2013</t>
  </si>
  <si>
    <t>SK-CZ-0113-11</t>
  </si>
  <si>
    <t>Príprava nanoštrukturovaných funkčných vrstiev s použitím templátov</t>
  </si>
  <si>
    <t>SK-CZ-0198-11</t>
  </si>
  <si>
    <t>Pôdna fauna Chránenej krajinnej oblasti Cerová vrchovina a Územia európskeho významu Drienčanský kras - porovnávacia štúdia</t>
  </si>
  <si>
    <t>SK-SI-0005-10</t>
  </si>
  <si>
    <t>Kardoš František, Ing. RNDr., PhD.</t>
  </si>
  <si>
    <t>Teória chemických grafov</t>
  </si>
  <si>
    <t>12.4.2011-31.12.2012</t>
  </si>
  <si>
    <t>SK-SI-0014-10</t>
  </si>
  <si>
    <t>Semanišin Gabriel, doc. RNDr., PhD.</t>
  </si>
  <si>
    <t>Moderné grafové invarianty a aplikácie</t>
  </si>
  <si>
    <t>2.5.2011-31.12.2012</t>
  </si>
  <si>
    <t>KSK</t>
  </si>
  <si>
    <t>O</t>
  </si>
  <si>
    <t>100/2012-VZN</t>
  </si>
  <si>
    <t xml:space="preserve">Šutaj Štefan, prof. PaedDr. DrSc. </t>
  </si>
  <si>
    <t>VÚC - konferencia historikov</t>
  </si>
  <si>
    <t>30.5.2012-31.12.2012</t>
  </si>
  <si>
    <t>MK SR</t>
  </si>
  <si>
    <t xml:space="preserve">MK-4564/2012/3.2 </t>
  </si>
  <si>
    <t>Fridmanová Andrea, RNDr., PhD.</t>
  </si>
  <si>
    <t>Hľadáme múzy v botanickej záhrade. Letný festival tvorivosti a relaxu</t>
  </si>
  <si>
    <t>05/2012-08/2012</t>
  </si>
  <si>
    <t xml:space="preserve">MK-3172/2012/2.5 </t>
  </si>
  <si>
    <t>Džuganová Daniela, PhDr.</t>
  </si>
  <si>
    <t>Doplňovanie knižničného fondu  Univerzitnej knižnice Univerzity Pavla Jozefa Šafárika v Košiciach – podpora študijného, pedagogického a vedecko-výskumného procesu na univerzite</t>
  </si>
  <si>
    <t>04/2012-11/2012</t>
  </si>
  <si>
    <t xml:space="preserve">MK-3173/2012/2.1 </t>
  </si>
  <si>
    <t>Zvyšovanie úrovne poskytovaných knižnično-informačných služieb prostredníctvom novej formy – samoobslužného skenovania dokumentov z fondu UK UPJŠ</t>
  </si>
  <si>
    <t>05/2012-12/2012</t>
  </si>
  <si>
    <t>SlSp.</t>
  </si>
  <si>
    <t xml:space="preserve">1544/2011/CE_SLSP </t>
  </si>
  <si>
    <t>Bibliobox Herbie – jednoducho, rýchlo a spoľahlivo</t>
  </si>
  <si>
    <t>12/2011-07/2012</t>
  </si>
  <si>
    <t xml:space="preserve">AHELO-SK </t>
  </si>
  <si>
    <t>Sovák Pavol, prof. RNDr. CSc.</t>
  </si>
  <si>
    <t>Hodnotenie výsledkov vysokoškolského vzdelávania – štúdia uskutočniteľnosti</t>
  </si>
  <si>
    <t>1.5.2012-31.12.2012</t>
  </si>
  <si>
    <t>International Visegrad Fund</t>
  </si>
  <si>
    <t>Visegrad Scholarship 511000767</t>
  </si>
  <si>
    <t>Bobrov Nikita, MUDr., CSc.</t>
  </si>
  <si>
    <t>Visegrad Scholarship</t>
  </si>
  <si>
    <t>01.09.2011 31.07.2012</t>
  </si>
  <si>
    <t>Visegrad Scholarship 51200491</t>
  </si>
  <si>
    <t>Bazeľ Yaroslav, prof.Dr.DrSc.</t>
  </si>
  <si>
    <t xml:space="preserve">Visegrad Scholarship </t>
  </si>
  <si>
    <t>1.9.2012-30.06.2013</t>
  </si>
  <si>
    <t>Víglaský Viktor, doc., RNDr., PhD.</t>
  </si>
  <si>
    <t>1.9.2012-30.06.2014</t>
  </si>
  <si>
    <t>EK</t>
  </si>
  <si>
    <t xml:space="preserve">PIRG06-GA-2009-256580 </t>
  </si>
  <si>
    <t>Štroffeková Katarína, RNDr., PhD.</t>
  </si>
  <si>
    <t>Monitoring of cell signaling pathways via interaction of fluorescently tagged proteins (MontInterFluoProt)</t>
  </si>
  <si>
    <t>1.6.2010-31.12.2013</t>
  </si>
  <si>
    <t>23.9.2011- 31.7.2014</t>
  </si>
  <si>
    <t>31110003-060187</t>
  </si>
  <si>
    <t>Šutaj Štefan, prof., PaedDr., DrSc.</t>
  </si>
  <si>
    <t>Tranformation of Central European cities in historical development (Košice, Kraków, Miskolc, Opava)</t>
  </si>
  <si>
    <t>Oxford Brookes University</t>
  </si>
  <si>
    <t>LLP SPAN 526773</t>
  </si>
  <si>
    <t>Science for Prevention Academic Network (LLP SPAN 526773-LLP-1-2012-1-UK-ERAYMUS-ENW, Dohoda č. 2012-4843/001-001)</t>
  </si>
  <si>
    <t>1.10.2012-31.9.2015</t>
  </si>
  <si>
    <t>SAAIC</t>
  </si>
  <si>
    <t>12201-0855/KOSICE02 11201-1649/KOSICE02 10201-0601/KOSICE02112204-0299/KOSICE02</t>
  </si>
  <si>
    <t>Timková Renáta,Mgr., PhD.</t>
  </si>
  <si>
    <t>ERASMUS</t>
  </si>
  <si>
    <t>1.6.2011-30.9.2012,1.6.2012 - 30.9.2013</t>
  </si>
  <si>
    <t xml:space="preserve">Tabuľka č. 20: Finančné prostriedky na ostatné (nevýskumné) projekty získané v roku 2012 </t>
  </si>
  <si>
    <t>Tabuľka č. 6: Prehľad akademických mobilít - študenti v akademickom roku 2011/2012 a porovnanie s akademickým rokom 2010/2011</t>
  </si>
  <si>
    <t>Tabuľka č. 11: Prehľad akademických mobilít - zamestnanci v akademickom roku 2011/2012 a porovnanie s akademickým rokom 2010/2011</t>
  </si>
  <si>
    <t xml:space="preserve">Tabuľka č. 21: Prehľad umeleckej činnosti vysokej školy za rok 2012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</si>
</sst>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6" formatCode="0.000"/>
  </numFmts>
  <fonts count="29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family val="1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b/>
      <sz val="8"/>
      <color indexed="81"/>
      <name val="Tahoma"/>
      <charset val="1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6" fillId="0" borderId="0"/>
  </cellStyleXfs>
  <cellXfs count="4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6" fillId="0" borderId="4" xfId="0" applyFont="1" applyBorder="1"/>
    <xf numFmtId="0" fontId="9" fillId="0" borderId="0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6" fillId="0" borderId="4" xfId="0" applyFont="1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1" fillId="0" borderId="5" xfId="0" applyFont="1" applyFill="1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3" xfId="0" applyBorder="1"/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/>
    <xf numFmtId="0" fontId="6" fillId="0" borderId="15" xfId="0" applyFont="1" applyBorder="1"/>
    <xf numFmtId="0" fontId="0" fillId="0" borderId="13" xfId="0" applyFill="1" applyBorder="1"/>
    <xf numFmtId="0" fontId="6" fillId="0" borderId="13" xfId="0" applyFont="1" applyFill="1" applyBorder="1" applyAlignment="1">
      <alignment horizontal="center" vertical="center"/>
    </xf>
    <xf numFmtId="0" fontId="0" fillId="0" borderId="14" xfId="0" applyFill="1" applyBorder="1"/>
    <xf numFmtId="0" fontId="6" fillId="0" borderId="15" xfId="0" applyFont="1" applyFill="1" applyBorder="1" applyAlignment="1">
      <alignment wrapText="1"/>
    </xf>
    <xf numFmtId="0" fontId="6" fillId="0" borderId="13" xfId="0" applyFont="1" applyFill="1" applyBorder="1"/>
    <xf numFmtId="0" fontId="6" fillId="0" borderId="15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2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164" fontId="0" fillId="0" borderId="1" xfId="0" applyNumberFormat="1" applyFill="1" applyBorder="1" applyAlignment="1"/>
    <xf numFmtId="0" fontId="0" fillId="2" borderId="1" xfId="1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164" fontId="0" fillId="2" borderId="1" xfId="1" applyNumberFormat="1" applyFont="1" applyFill="1" applyBorder="1"/>
    <xf numFmtId="0" fontId="6" fillId="0" borderId="0" xfId="0" applyFont="1" applyFill="1"/>
    <xf numFmtId="0" fontId="0" fillId="0" borderId="35" xfId="0" applyBorder="1"/>
    <xf numFmtId="0" fontId="6" fillId="0" borderId="35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3" fontId="0" fillId="0" borderId="1" xfId="0" applyNumberFormat="1" applyBorder="1"/>
    <xf numFmtId="0" fontId="0" fillId="3" borderId="1" xfId="0" applyFill="1" applyBorder="1"/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20" fillId="4" borderId="1" xfId="0" applyFont="1" applyFill="1" applyBorder="1" applyAlignment="1">
      <alignment horizontal="center" vertical="center"/>
    </xf>
    <xf numFmtId="0" fontId="1" fillId="4" borderId="0" xfId="0" applyFont="1" applyFill="1"/>
    <xf numFmtId="0" fontId="20" fillId="4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/>
    <xf numFmtId="0" fontId="1" fillId="4" borderId="0" xfId="0" applyFont="1" applyFill="1" applyAlignment="1"/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 wrapText="1"/>
    </xf>
    <xf numFmtId="14" fontId="20" fillId="4" borderId="1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horizontal="center" vertical="center"/>
    </xf>
    <xf numFmtId="14" fontId="20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center"/>
    </xf>
    <xf numFmtId="0" fontId="17" fillId="4" borderId="1" xfId="0" applyFont="1" applyFill="1" applyBorder="1"/>
    <xf numFmtId="14" fontId="21" fillId="4" borderId="1" xfId="0" applyNumberFormat="1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top"/>
    </xf>
    <xf numFmtId="0" fontId="21" fillId="4" borderId="1" xfId="0" applyFont="1" applyFill="1" applyBorder="1" applyAlignment="1">
      <alignment vertical="top"/>
    </xf>
    <xf numFmtId="0" fontId="0" fillId="5" borderId="0" xfId="0" applyFill="1"/>
    <xf numFmtId="0" fontId="0" fillId="4" borderId="0" xfId="0" applyFill="1"/>
    <xf numFmtId="0" fontId="6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NumberForma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/>
    <xf numFmtId="0" fontId="22" fillId="4" borderId="0" xfId="0" applyFont="1" applyFill="1"/>
    <xf numFmtId="0" fontId="22" fillId="4" borderId="24" xfId="0" applyFont="1" applyFill="1" applyBorder="1" applyAlignment="1">
      <alignment horizontal="center" vertical="center" wrapText="1"/>
    </xf>
    <xf numFmtId="0" fontId="22" fillId="4" borderId="1" xfId="0" applyFont="1" applyFill="1" applyBorder="1"/>
    <xf numFmtId="0" fontId="22" fillId="4" borderId="1" xfId="0" applyFont="1" applyFill="1" applyBorder="1" applyAlignment="1">
      <alignment horizontal="center" vertical="center" wrapText="1"/>
    </xf>
    <xf numFmtId="0" fontId="22" fillId="4" borderId="0" xfId="0" applyFont="1" applyFill="1" applyBorder="1"/>
    <xf numFmtId="0" fontId="22" fillId="4" borderId="15" xfId="0" applyFont="1" applyFill="1" applyBorder="1" applyAlignment="1">
      <alignment horizontal="center" vertical="center" wrapText="1"/>
    </xf>
    <xf numFmtId="0" fontId="22" fillId="4" borderId="4" xfId="0" applyFont="1" applyFill="1" applyBorder="1"/>
    <xf numFmtId="0" fontId="17" fillId="4" borderId="0" xfId="0" applyFont="1" applyFill="1"/>
    <xf numFmtId="0" fontId="17" fillId="4" borderId="2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0" xfId="0" applyFont="1" applyFill="1" applyBorder="1"/>
    <xf numFmtId="0" fontId="17" fillId="4" borderId="1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/>
    <xf numFmtId="0" fontId="6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33" xfId="0" applyBorder="1"/>
    <xf numFmtId="0" fontId="6" fillId="0" borderId="33" xfId="0" applyFont="1" applyBorder="1" applyAlignment="1">
      <alignment horizontal="center" vertical="center" wrapText="1"/>
    </xf>
    <xf numFmtId="0" fontId="0" fillId="0" borderId="36" xfId="0" applyBorder="1"/>
    <xf numFmtId="0" fontId="0" fillId="0" borderId="33" xfId="0" applyBorder="1" applyAlignment="1">
      <alignment horizontal="left"/>
    </xf>
    <xf numFmtId="0" fontId="6" fillId="6" borderId="33" xfId="0" applyFont="1" applyFill="1" applyBorder="1" applyAlignment="1">
      <alignment horizontal="left"/>
    </xf>
    <xf numFmtId="0" fontId="0" fillId="6" borderId="36" xfId="0" applyFill="1" applyBorder="1"/>
    <xf numFmtId="0" fontId="0" fillId="6" borderId="33" xfId="0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1" fillId="6" borderId="12" xfId="0" applyFont="1" applyFill="1" applyBorder="1" applyAlignment="1">
      <alignment horizontal="center"/>
    </xf>
    <xf numFmtId="0" fontId="1" fillId="6" borderId="12" xfId="0" applyFont="1" applyFill="1" applyBorder="1"/>
    <xf numFmtId="0" fontId="1" fillId="6" borderId="31" xfId="0" applyFont="1" applyFill="1" applyBorder="1"/>
    <xf numFmtId="14" fontId="6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6" fillId="4" borderId="1" xfId="0" applyFont="1" applyFill="1" applyBorder="1"/>
    <xf numFmtId="0" fontId="0" fillId="4" borderId="0" xfId="0" applyFill="1" applyBorder="1"/>
    <xf numFmtId="0" fontId="6" fillId="4" borderId="1" xfId="0" applyNumberFormat="1" applyFont="1" applyFill="1" applyBorder="1"/>
    <xf numFmtId="10" fontId="0" fillId="4" borderId="1" xfId="0" applyNumberFormat="1" applyFill="1" applyBorder="1"/>
    <xf numFmtId="10" fontId="6" fillId="4" borderId="1" xfId="0" applyNumberFormat="1" applyFont="1" applyFill="1" applyBorder="1"/>
    <xf numFmtId="0" fontId="11" fillId="4" borderId="5" xfId="0" applyFont="1" applyFill="1" applyBorder="1" applyAlignment="1">
      <alignment horizontal="center" vertical="center" wrapText="1"/>
    </xf>
    <xf numFmtId="9" fontId="6" fillId="4" borderId="1" xfId="0" applyNumberFormat="1" applyFont="1" applyFill="1" applyBorder="1"/>
    <xf numFmtId="0" fontId="6" fillId="4" borderId="1" xfId="0" applyFont="1" applyFill="1" applyBorder="1" applyAlignment="1">
      <alignment horizontal="center" wrapText="1"/>
    </xf>
    <xf numFmtId="9" fontId="0" fillId="4" borderId="1" xfId="0" applyNumberFormat="1" applyFill="1" applyBorder="1"/>
    <xf numFmtId="165" fontId="0" fillId="4" borderId="1" xfId="0" applyNumberFormat="1" applyFill="1" applyBorder="1"/>
    <xf numFmtId="0" fontId="11" fillId="4" borderId="1" xfId="0" applyFont="1" applyFill="1" applyBorder="1" applyAlignment="1">
      <alignment horizontal="center" wrapText="1"/>
    </xf>
    <xf numFmtId="10" fontId="0" fillId="4" borderId="1" xfId="0" applyNumberFormat="1" applyFill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9" fontId="0" fillId="4" borderId="1" xfId="1" applyFont="1" applyFill="1" applyBorder="1"/>
    <xf numFmtId="0" fontId="6" fillId="4" borderId="1" xfId="0" applyFont="1" applyFill="1" applyBorder="1" applyAlignment="1"/>
    <xf numFmtId="0" fontId="0" fillId="4" borderId="1" xfId="0" applyFill="1" applyBorder="1" applyAlignment="1"/>
    <xf numFmtId="0" fontId="8" fillId="0" borderId="0" xfId="0" applyFont="1" applyAlignment="1">
      <alignment horizontal="center" wrapText="1"/>
    </xf>
    <xf numFmtId="0" fontId="11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vertical="center"/>
    </xf>
    <xf numFmtId="0" fontId="11" fillId="0" borderId="4" xfId="0" applyFont="1" applyBorder="1" applyAlignment="1"/>
    <xf numFmtId="0" fontId="11" fillId="0" borderId="1" xfId="0" applyFont="1" applyBorder="1" applyAlignment="1"/>
    <xf numFmtId="0" fontId="11" fillId="4" borderId="1" xfId="0" applyFont="1" applyFill="1" applyBorder="1" applyAlignment="1"/>
    <xf numFmtId="0" fontId="11" fillId="4" borderId="1" xfId="0" applyFont="1" applyFill="1" applyBorder="1" applyAlignment="1">
      <alignment wrapText="1"/>
    </xf>
    <xf numFmtId="0" fontId="11" fillId="2" borderId="1" xfId="0" applyFont="1" applyFill="1" applyBorder="1" applyAlignment="1"/>
    <xf numFmtId="0" fontId="11" fillId="0" borderId="0" xfId="0" applyFont="1" applyBorder="1" applyAlignment="1"/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3" xfId="0" applyBorder="1" applyAlignment="1"/>
    <xf numFmtId="0" fontId="0" fillId="0" borderId="14" xfId="0" applyBorder="1" applyAlignment="1">
      <alignment wrapText="1"/>
    </xf>
    <xf numFmtId="0" fontId="0" fillId="0" borderId="14" xfId="0" applyBorder="1" applyAlignment="1"/>
    <xf numFmtId="0" fontId="6" fillId="0" borderId="14" xfId="0" applyFont="1" applyBorder="1" applyAlignment="1">
      <alignment wrapText="1"/>
    </xf>
    <xf numFmtId="164" fontId="0" fillId="2" borderId="4" xfId="0" applyNumberFormat="1" applyFill="1" applyBorder="1" applyAlignment="1"/>
    <xf numFmtId="0" fontId="6" fillId="4" borderId="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4" borderId="4" xfId="0" applyFill="1" applyBorder="1" applyAlignment="1"/>
    <xf numFmtId="0" fontId="0" fillId="5" borderId="1" xfId="0" applyFill="1" applyBorder="1" applyAlignment="1"/>
    <xf numFmtId="0" fontId="6" fillId="0" borderId="23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wrapText="1"/>
    </xf>
    <xf numFmtId="2" fontId="0" fillId="0" borderId="4" xfId="0" applyNumberFormat="1" applyFill="1" applyBorder="1" applyAlignment="1">
      <alignment wrapText="1"/>
    </xf>
    <xf numFmtId="2" fontId="0" fillId="0" borderId="1" xfId="0" applyNumberFormat="1" applyBorder="1"/>
    <xf numFmtId="2" fontId="0" fillId="0" borderId="1" xfId="0" applyNumberFormat="1" applyFill="1" applyBorder="1"/>
    <xf numFmtId="0" fontId="23" fillId="0" borderId="4" xfId="0" applyFont="1" applyBorder="1" applyAlignment="1">
      <alignment horizontal="center"/>
    </xf>
    <xf numFmtId="0" fontId="23" fillId="0" borderId="1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/>
    </xf>
    <xf numFmtId="0" fontId="23" fillId="0" borderId="1" xfId="0" applyFont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 vertical="center"/>
    </xf>
    <xf numFmtId="166" fontId="6" fillId="2" borderId="4" xfId="0" applyNumberFormat="1" applyFont="1" applyFill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4" fontId="6" fillId="7" borderId="1" xfId="2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6" fillId="0" borderId="4" xfId="2" applyBorder="1"/>
    <xf numFmtId="0" fontId="6" fillId="0" borderId="1" xfId="2" applyBorder="1"/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14" fontId="23" fillId="0" borderId="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14" fontId="23" fillId="0" borderId="1" xfId="0" applyNumberFormat="1" applyFont="1" applyBorder="1" applyAlignment="1">
      <alignment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1" xfId="0" applyNumberFormat="1" applyFont="1" applyFill="1" applyBorder="1" applyAlignment="1" applyProtection="1">
      <alignment vertical="center" wrapText="1"/>
      <protection locked="0"/>
    </xf>
    <xf numFmtId="0" fontId="23" fillId="0" borderId="1" xfId="0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/>
    </xf>
    <xf numFmtId="0" fontId="23" fillId="0" borderId="0" xfId="0" applyFont="1" applyFill="1" applyAlignment="1">
      <alignment vertical="center" wrapText="1"/>
    </xf>
    <xf numFmtId="14" fontId="23" fillId="0" borderId="1" xfId="0" applyNumberFormat="1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left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wrapText="1"/>
    </xf>
    <xf numFmtId="0" fontId="23" fillId="5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left" vertical="center" wrapText="1"/>
    </xf>
    <xf numFmtId="14" fontId="23" fillId="5" borderId="1" xfId="0" applyNumberFormat="1" applyFont="1" applyFill="1" applyBorder="1" applyAlignment="1">
      <alignment horizontal="left" vertical="center" wrapText="1"/>
    </xf>
    <xf numFmtId="4" fontId="23" fillId="5" borderId="1" xfId="0" applyNumberFormat="1" applyFont="1" applyFill="1" applyBorder="1" applyAlignment="1">
      <alignment horizontal="center" vertical="center" wrapText="1"/>
    </xf>
    <xf numFmtId="2" fontId="23" fillId="0" borderId="4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4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/>
    </xf>
    <xf numFmtId="3" fontId="23" fillId="0" borderId="3" xfId="0" applyNumberFormat="1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28" fillId="0" borderId="1" xfId="0" applyFont="1" applyFill="1" applyBorder="1" applyAlignment="1">
      <alignment vertical="center"/>
    </xf>
    <xf numFmtId="0" fontId="28" fillId="5" borderId="1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wrapText="1"/>
    </xf>
    <xf numFmtId="2" fontId="23" fillId="0" borderId="5" xfId="0" applyNumberFormat="1" applyFont="1" applyFill="1" applyBorder="1" applyAlignment="1">
      <alignment horizontal="center" vertical="center" wrapText="1"/>
    </xf>
    <xf numFmtId="2" fontId="0" fillId="0" borderId="4" xfId="0" applyNumberFormat="1" applyBorder="1"/>
    <xf numFmtId="1" fontId="0" fillId="2" borderId="1" xfId="0" applyNumberFormat="1" applyFill="1" applyBorder="1"/>
    <xf numFmtId="0" fontId="0" fillId="4" borderId="4" xfId="0" applyFill="1" applyBorder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8" fillId="0" borderId="38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4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/>
    </xf>
  </cellXfs>
  <cellStyles count="3">
    <cellStyle name="normálne" xfId="0" builtinId="0"/>
    <cellStyle name="normálne 2" xfId="2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sqref="A1:I3"/>
    </sheetView>
  </sheetViews>
  <sheetFormatPr defaultRowHeight="15.75"/>
  <sheetData>
    <row r="1" spans="1:9" ht="120.75" customHeight="1">
      <c r="A1" s="375" t="s">
        <v>606</v>
      </c>
      <c r="B1" s="375"/>
      <c r="C1" s="375"/>
      <c r="D1" s="375"/>
      <c r="E1" s="375"/>
      <c r="F1" s="375"/>
      <c r="G1" s="375"/>
      <c r="H1" s="375"/>
      <c r="I1" s="375"/>
    </row>
    <row r="2" spans="1:9" ht="61.5" customHeight="1">
      <c r="A2" s="375"/>
      <c r="B2" s="375"/>
      <c r="C2" s="375"/>
      <c r="D2" s="375"/>
      <c r="E2" s="375"/>
      <c r="F2" s="375"/>
      <c r="G2" s="375"/>
      <c r="H2" s="375"/>
      <c r="I2" s="375"/>
    </row>
    <row r="3" spans="1:9" ht="61.5" customHeight="1">
      <c r="A3" s="375"/>
      <c r="B3" s="375"/>
      <c r="C3" s="375"/>
      <c r="D3" s="375"/>
      <c r="E3" s="375"/>
      <c r="F3" s="375"/>
      <c r="G3" s="375"/>
      <c r="H3" s="375"/>
      <c r="I3" s="375"/>
    </row>
    <row r="4" spans="1:9" ht="61.5" customHeight="1">
      <c r="A4" s="374"/>
      <c r="B4" s="374"/>
      <c r="C4" s="374"/>
      <c r="D4" s="374"/>
      <c r="E4" s="374"/>
      <c r="F4" s="374"/>
      <c r="G4" s="374"/>
      <c r="H4" s="374"/>
      <c r="I4" s="374"/>
    </row>
    <row r="5" spans="1:9" ht="61.5">
      <c r="A5" s="374"/>
      <c r="B5" s="374"/>
      <c r="C5" s="374"/>
      <c r="D5" s="374"/>
      <c r="E5" s="374"/>
      <c r="F5" s="374"/>
      <c r="G5" s="374"/>
      <c r="H5" s="374"/>
      <c r="I5" s="374"/>
    </row>
    <row r="6" spans="1:9" ht="61.5">
      <c r="A6" s="374"/>
      <c r="B6" s="374"/>
      <c r="C6" s="374"/>
      <c r="D6" s="374"/>
      <c r="E6" s="374"/>
      <c r="F6" s="374"/>
      <c r="G6" s="374"/>
      <c r="H6" s="374"/>
      <c r="I6" s="374"/>
    </row>
  </sheetData>
  <mergeCells count="4">
    <mergeCell ref="A4:I4"/>
    <mergeCell ref="A5:I5"/>
    <mergeCell ref="A6:I6"/>
    <mergeCell ref="A1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C2" sqref="C2"/>
    </sheetView>
  </sheetViews>
  <sheetFormatPr defaultRowHeight="15.75"/>
  <cols>
    <col min="1" max="1" width="17.25" customWidth="1"/>
    <col min="2" max="9" width="12.625" customWidth="1"/>
  </cols>
  <sheetData>
    <row r="1" spans="1:9" s="5" customFormat="1" ht="49.5" customHeight="1">
      <c r="A1" s="409" t="s">
        <v>1368</v>
      </c>
      <c r="B1" s="410"/>
      <c r="C1" s="410"/>
      <c r="D1" s="410"/>
      <c r="E1" s="410"/>
      <c r="F1" s="410"/>
      <c r="G1" s="410"/>
      <c r="H1" s="410"/>
      <c r="I1" s="426"/>
    </row>
    <row r="2" spans="1:9" s="5" customFormat="1" ht="16.5" thickBot="1">
      <c r="A2" s="52" t="s">
        <v>193</v>
      </c>
    </row>
    <row r="3" spans="1:9" s="5" customFormat="1" ht="15.75" customHeight="1">
      <c r="A3" s="420" t="s">
        <v>52</v>
      </c>
      <c r="B3" s="385" t="s">
        <v>75</v>
      </c>
      <c r="C3" s="422" t="s">
        <v>76</v>
      </c>
      <c r="D3" s="423"/>
      <c r="E3" s="424"/>
      <c r="F3" s="385" t="s">
        <v>77</v>
      </c>
      <c r="G3" s="422" t="s">
        <v>78</v>
      </c>
      <c r="H3" s="423"/>
      <c r="I3" s="425"/>
    </row>
    <row r="4" spans="1:9" s="5" customFormat="1" ht="32.25" thickBot="1">
      <c r="A4" s="421"/>
      <c r="B4" s="386"/>
      <c r="C4" s="89" t="s">
        <v>15</v>
      </c>
      <c r="D4" s="89" t="s">
        <v>16</v>
      </c>
      <c r="E4" s="89" t="s">
        <v>17</v>
      </c>
      <c r="F4" s="386"/>
      <c r="G4" s="89" t="s">
        <v>15</v>
      </c>
      <c r="H4" s="89" t="s">
        <v>16</v>
      </c>
      <c r="I4" s="91" t="s">
        <v>17</v>
      </c>
    </row>
    <row r="5" spans="1:9" s="5" customFormat="1">
      <c r="A5" s="373" t="s">
        <v>613</v>
      </c>
      <c r="B5" s="90">
        <v>11</v>
      </c>
      <c r="C5" s="272">
        <v>50</v>
      </c>
      <c r="D5" s="272">
        <v>2</v>
      </c>
      <c r="E5" s="272"/>
      <c r="F5" s="90">
        <v>16</v>
      </c>
      <c r="G5" s="273">
        <v>135</v>
      </c>
      <c r="H5" s="272">
        <v>10</v>
      </c>
      <c r="I5" s="90"/>
    </row>
    <row r="6" spans="1:9" s="5" customFormat="1" ht="31.5">
      <c r="A6" s="373" t="s">
        <v>614</v>
      </c>
      <c r="B6" s="90">
        <v>22</v>
      </c>
      <c r="C6" s="272">
        <v>99</v>
      </c>
      <c r="D6" s="272">
        <v>30</v>
      </c>
      <c r="E6" s="272"/>
      <c r="F6" s="90">
        <v>7</v>
      </c>
      <c r="G6" s="273">
        <v>30</v>
      </c>
      <c r="H6" s="272">
        <v>7</v>
      </c>
      <c r="I6" s="90"/>
    </row>
    <row r="7" spans="1:9" s="5" customFormat="1">
      <c r="A7" s="373" t="s">
        <v>615</v>
      </c>
      <c r="B7" s="90">
        <v>25</v>
      </c>
      <c r="C7" s="272">
        <v>130.25</v>
      </c>
      <c r="D7" s="272"/>
      <c r="E7" s="272"/>
      <c r="F7" s="90">
        <v>6</v>
      </c>
      <c r="G7" s="273">
        <v>35</v>
      </c>
      <c r="H7" s="272">
        <v>5</v>
      </c>
      <c r="I7" s="90"/>
    </row>
    <row r="8" spans="1:9">
      <c r="A8" s="188" t="s">
        <v>616</v>
      </c>
      <c r="B8" s="3">
        <v>7</v>
      </c>
      <c r="C8" s="274">
        <v>46.5</v>
      </c>
      <c r="D8" s="274"/>
      <c r="E8" s="274"/>
      <c r="F8" s="3">
        <v>10</v>
      </c>
      <c r="G8" s="275">
        <v>55</v>
      </c>
      <c r="H8" s="274">
        <v>5</v>
      </c>
      <c r="I8" s="3"/>
    </row>
    <row r="9" spans="1:9">
      <c r="A9" s="188" t="s">
        <v>617</v>
      </c>
      <c r="B9" s="3">
        <v>42</v>
      </c>
      <c r="C9" s="274">
        <v>207.75</v>
      </c>
      <c r="D9" s="274">
        <v>11</v>
      </c>
      <c r="E9" s="274"/>
      <c r="F9" s="3">
        <v>5</v>
      </c>
      <c r="G9" s="275">
        <v>30</v>
      </c>
      <c r="H9" s="274">
        <v>5</v>
      </c>
      <c r="I9" s="3"/>
    </row>
    <row r="10" spans="1:9">
      <c r="A10" s="3"/>
      <c r="B10" s="3"/>
      <c r="C10" s="3"/>
      <c r="D10" s="3"/>
      <c r="E10" s="3"/>
      <c r="F10" s="3"/>
      <c r="G10" s="274"/>
      <c r="H10" s="274"/>
      <c r="I10" s="3"/>
    </row>
    <row r="11" spans="1:9">
      <c r="A11" s="53" t="s">
        <v>56</v>
      </c>
      <c r="B11" s="53">
        <f>SUM(B5:B10)</f>
        <v>107</v>
      </c>
      <c r="C11" s="53">
        <f t="shared" ref="C11:I11" si="0">SUM(C5:C10)</f>
        <v>533.5</v>
      </c>
      <c r="D11" s="53">
        <f t="shared" si="0"/>
        <v>43</v>
      </c>
      <c r="E11" s="53">
        <f t="shared" si="0"/>
        <v>0</v>
      </c>
      <c r="F11" s="53">
        <f t="shared" si="0"/>
        <v>44</v>
      </c>
      <c r="G11" s="53">
        <f t="shared" si="0"/>
        <v>285</v>
      </c>
      <c r="H11" s="53">
        <f t="shared" si="0"/>
        <v>32</v>
      </c>
      <c r="I11" s="53">
        <f t="shared" si="0"/>
        <v>0</v>
      </c>
    </row>
    <row r="13" spans="1:9" ht="16.5" thickBot="1">
      <c r="A13" s="52" t="s">
        <v>154</v>
      </c>
      <c r="B13" s="9"/>
      <c r="C13" s="9"/>
      <c r="D13" s="9"/>
      <c r="E13" s="9"/>
      <c r="F13" s="9"/>
      <c r="G13" s="9"/>
      <c r="H13" s="9"/>
      <c r="I13" s="9"/>
    </row>
    <row r="14" spans="1:9" ht="15.75" customHeight="1">
      <c r="A14" s="420" t="s">
        <v>52</v>
      </c>
      <c r="B14" s="385" t="s">
        <v>75</v>
      </c>
      <c r="C14" s="422" t="s">
        <v>76</v>
      </c>
      <c r="D14" s="423"/>
      <c r="E14" s="424"/>
      <c r="F14" s="385" t="s">
        <v>77</v>
      </c>
      <c r="G14" s="422" t="s">
        <v>78</v>
      </c>
      <c r="H14" s="423"/>
      <c r="I14" s="425"/>
    </row>
    <row r="15" spans="1:9" ht="32.25" thickBot="1">
      <c r="A15" s="421"/>
      <c r="B15" s="386"/>
      <c r="C15" s="89" t="s">
        <v>15</v>
      </c>
      <c r="D15" s="89" t="s">
        <v>16</v>
      </c>
      <c r="E15" s="89" t="s">
        <v>17</v>
      </c>
      <c r="F15" s="386"/>
      <c r="G15" s="89" t="s">
        <v>15</v>
      </c>
      <c r="H15" s="89" t="s">
        <v>16</v>
      </c>
      <c r="I15" s="91" t="s">
        <v>17</v>
      </c>
    </row>
    <row r="16" spans="1:9">
      <c r="A16" s="373" t="s">
        <v>613</v>
      </c>
      <c r="B16" s="73">
        <v>27</v>
      </c>
      <c r="C16" s="73">
        <v>120.75</v>
      </c>
      <c r="D16" s="73"/>
      <c r="E16" s="73"/>
      <c r="F16" s="73">
        <v>18</v>
      </c>
      <c r="G16" s="371">
        <v>147</v>
      </c>
      <c r="H16" s="371"/>
      <c r="I16" s="371"/>
    </row>
    <row r="17" spans="1:9" ht="31.5">
      <c r="A17" s="373" t="s">
        <v>614</v>
      </c>
      <c r="B17" s="73">
        <v>20</v>
      </c>
      <c r="C17" s="73">
        <v>104.25</v>
      </c>
      <c r="D17" s="371">
        <v>6</v>
      </c>
      <c r="E17" s="371">
        <v>6</v>
      </c>
      <c r="F17" s="73">
        <v>23</v>
      </c>
      <c r="G17" s="371">
        <v>120</v>
      </c>
      <c r="H17" s="371"/>
      <c r="I17" s="371">
        <v>6</v>
      </c>
    </row>
    <row r="18" spans="1:9">
      <c r="A18" s="373" t="s">
        <v>615</v>
      </c>
      <c r="B18" s="73">
        <v>21</v>
      </c>
      <c r="C18" s="371">
        <v>104</v>
      </c>
      <c r="D18" s="73"/>
      <c r="E18" s="371"/>
      <c r="F18" s="73">
        <v>15</v>
      </c>
      <c r="G18" s="371">
        <v>271</v>
      </c>
      <c r="H18" s="371"/>
      <c r="I18" s="371"/>
    </row>
    <row r="19" spans="1:9">
      <c r="A19" s="188" t="s">
        <v>616</v>
      </c>
      <c r="B19" s="3">
        <v>11</v>
      </c>
      <c r="C19" s="274">
        <v>94</v>
      </c>
      <c r="D19" s="3"/>
      <c r="E19" s="274"/>
      <c r="F19" s="3">
        <v>8</v>
      </c>
      <c r="G19" s="274">
        <v>40</v>
      </c>
      <c r="H19" s="274"/>
      <c r="I19" s="274"/>
    </row>
    <row r="20" spans="1:9">
      <c r="A20" s="188" t="s">
        <v>617</v>
      </c>
      <c r="B20" s="3">
        <v>34</v>
      </c>
      <c r="C20" s="3">
        <v>105.25</v>
      </c>
      <c r="D20" s="3"/>
      <c r="E20" s="274">
        <v>1.7</v>
      </c>
      <c r="F20" s="3">
        <v>2</v>
      </c>
      <c r="G20" s="274">
        <v>10</v>
      </c>
      <c r="H20" s="274"/>
      <c r="I20" s="274">
        <v>24</v>
      </c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70" t="s">
        <v>56</v>
      </c>
      <c r="B22" s="53">
        <f>SUM(B16:B21)</f>
        <v>113</v>
      </c>
      <c r="C22" s="53">
        <f t="shared" ref="C22:I22" si="1">SUM(C16:C21)</f>
        <v>528.25</v>
      </c>
      <c r="D22" s="53">
        <f t="shared" si="1"/>
        <v>6</v>
      </c>
      <c r="E22" s="53">
        <f t="shared" si="1"/>
        <v>7.7</v>
      </c>
      <c r="F22" s="53">
        <f t="shared" si="1"/>
        <v>66</v>
      </c>
      <c r="G22" s="53">
        <f t="shared" si="1"/>
        <v>588</v>
      </c>
      <c r="H22" s="53">
        <v>0</v>
      </c>
      <c r="I22" s="53">
        <f t="shared" si="1"/>
        <v>30</v>
      </c>
    </row>
    <row r="23" spans="1:9">
      <c r="A23" s="9"/>
      <c r="B23" s="9"/>
      <c r="C23" s="9"/>
      <c r="D23" s="9"/>
      <c r="E23" s="9"/>
      <c r="F23" s="9"/>
      <c r="G23" s="9"/>
      <c r="H23" s="9"/>
      <c r="I23" s="9"/>
    </row>
    <row r="24" spans="1:9">
      <c r="A24" s="70" t="s">
        <v>194</v>
      </c>
      <c r="B24" s="53">
        <f>+B11-B22</f>
        <v>-6</v>
      </c>
      <c r="C24" s="53">
        <f t="shared" ref="C24:I24" si="2">+C11-C22</f>
        <v>5.25</v>
      </c>
      <c r="D24" s="53">
        <f t="shared" si="2"/>
        <v>37</v>
      </c>
      <c r="E24" s="53">
        <f t="shared" si="2"/>
        <v>-7.7</v>
      </c>
      <c r="F24" s="53">
        <f t="shared" si="2"/>
        <v>-22</v>
      </c>
      <c r="G24" s="53">
        <f t="shared" si="2"/>
        <v>-303</v>
      </c>
      <c r="H24" s="372">
        <f t="shared" si="2"/>
        <v>32</v>
      </c>
      <c r="I24" s="53">
        <f t="shared" si="2"/>
        <v>-30</v>
      </c>
    </row>
    <row r="25" spans="1:9">
      <c r="A25" s="70" t="s">
        <v>169</v>
      </c>
      <c r="B25" s="133">
        <f>+IFERROR(B24/B22,0)*100</f>
        <v>-5.3097345132743365</v>
      </c>
      <c r="C25" s="133">
        <f t="shared" ref="C25:I25" si="3">+IFERROR(C24/C22,0)*100</f>
        <v>0.99384761003312827</v>
      </c>
      <c r="D25" s="133">
        <f t="shared" si="3"/>
        <v>616.66666666666674</v>
      </c>
      <c r="E25" s="133">
        <f t="shared" si="3"/>
        <v>-100</v>
      </c>
      <c r="F25" s="133">
        <f t="shared" si="3"/>
        <v>-33.333333333333329</v>
      </c>
      <c r="G25" s="133">
        <f t="shared" si="3"/>
        <v>-51.530612244897952</v>
      </c>
      <c r="H25" s="372">
        <v>3200</v>
      </c>
      <c r="I25" s="133">
        <f t="shared" si="3"/>
        <v>-100</v>
      </c>
    </row>
    <row r="26" spans="1:9">
      <c r="H26" s="20"/>
      <c r="I26" s="20"/>
    </row>
  </sheetData>
  <mergeCells count="11">
    <mergeCell ref="G3:I3"/>
    <mergeCell ref="A1:I1"/>
    <mergeCell ref="A3:A4"/>
    <mergeCell ref="F3:F4"/>
    <mergeCell ref="B3:B4"/>
    <mergeCell ref="C3:E3"/>
    <mergeCell ref="A14:A15"/>
    <mergeCell ref="B14:B15"/>
    <mergeCell ref="C14:E14"/>
    <mergeCell ref="F14:F15"/>
    <mergeCell ref="G14:I14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2"/>
  <sheetViews>
    <sheetView topLeftCell="A22" workbookViewId="0">
      <selection activeCell="A22" sqref="A22"/>
    </sheetView>
  </sheetViews>
  <sheetFormatPr defaultRowHeight="15.7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26.5" customWidth="1"/>
    <col min="7" max="8" width="10.625" customWidth="1"/>
  </cols>
  <sheetData>
    <row r="1" spans="1:10" ht="48" customHeight="1" thickBot="1">
      <c r="A1" s="409" t="s">
        <v>630</v>
      </c>
      <c r="B1" s="409"/>
      <c r="C1" s="409"/>
      <c r="D1" s="409"/>
      <c r="E1" s="409"/>
      <c r="F1" s="409"/>
      <c r="G1" s="5"/>
      <c r="H1" s="5"/>
      <c r="I1" s="14"/>
      <c r="J1" s="14"/>
    </row>
    <row r="2" spans="1:10" ht="48" thickBot="1">
      <c r="A2" s="93" t="s">
        <v>47</v>
      </c>
      <c r="B2" s="271" t="s">
        <v>80</v>
      </c>
      <c r="C2" s="87" t="s">
        <v>81</v>
      </c>
      <c r="D2" s="87" t="s">
        <v>82</v>
      </c>
      <c r="E2" s="87" t="s">
        <v>83</v>
      </c>
      <c r="F2" s="88" t="s">
        <v>122</v>
      </c>
      <c r="G2" s="24"/>
      <c r="H2" s="24"/>
    </row>
    <row r="3" spans="1:10">
      <c r="A3" s="276" t="s">
        <v>600</v>
      </c>
      <c r="B3" s="277" t="s">
        <v>618</v>
      </c>
      <c r="C3" s="278" t="s">
        <v>619</v>
      </c>
      <c r="D3" s="279">
        <v>40779</v>
      </c>
      <c r="E3" s="279">
        <v>40982</v>
      </c>
      <c r="F3" s="280" t="s">
        <v>620</v>
      </c>
      <c r="G3" s="19"/>
      <c r="H3" s="19"/>
    </row>
    <row r="4" spans="1:10">
      <c r="A4" s="276" t="s">
        <v>601</v>
      </c>
      <c r="B4" s="277" t="s">
        <v>621</v>
      </c>
      <c r="C4" s="278" t="s">
        <v>622</v>
      </c>
      <c r="D4" s="279">
        <v>40672</v>
      </c>
      <c r="E4" s="279">
        <v>40982</v>
      </c>
      <c r="F4" s="280" t="s">
        <v>623</v>
      </c>
      <c r="G4" s="19"/>
      <c r="H4" s="19"/>
    </row>
    <row r="5" spans="1:10" ht="25.5">
      <c r="A5" s="276" t="s">
        <v>624</v>
      </c>
      <c r="B5" s="277" t="s">
        <v>625</v>
      </c>
      <c r="C5" s="278" t="s">
        <v>626</v>
      </c>
      <c r="D5" s="279">
        <v>40802</v>
      </c>
      <c r="E5" s="279">
        <v>40982</v>
      </c>
      <c r="F5" s="280" t="s">
        <v>620</v>
      </c>
      <c r="G5" s="19"/>
      <c r="H5" s="19"/>
    </row>
    <row r="6" spans="1:10">
      <c r="A6" s="276" t="s">
        <v>627</v>
      </c>
      <c r="B6" s="277" t="s">
        <v>628</v>
      </c>
      <c r="C6" s="278" t="s">
        <v>629</v>
      </c>
      <c r="D6" s="279">
        <v>40869</v>
      </c>
      <c r="E6" s="279">
        <v>41081</v>
      </c>
      <c r="F6" s="280" t="s">
        <v>620</v>
      </c>
      <c r="G6" s="19"/>
      <c r="H6" s="19"/>
    </row>
    <row r="7" spans="1:10">
      <c r="A7" s="3"/>
      <c r="B7" s="3"/>
      <c r="C7" s="3"/>
      <c r="D7" s="3"/>
      <c r="E7" s="3"/>
      <c r="F7" s="17"/>
      <c r="G7" s="19"/>
      <c r="H7" s="19"/>
    </row>
    <row r="8" spans="1:10">
      <c r="A8" s="3"/>
      <c r="B8" s="3"/>
      <c r="C8" s="3"/>
      <c r="D8" s="3"/>
      <c r="E8" s="3"/>
      <c r="F8" s="17"/>
      <c r="G8" s="19"/>
      <c r="H8" s="19"/>
    </row>
    <row r="9" spans="1:10">
      <c r="A9" s="3"/>
      <c r="B9" s="3"/>
      <c r="C9" s="3"/>
      <c r="D9" s="3"/>
      <c r="E9" s="3"/>
      <c r="F9" s="17"/>
      <c r="G9" s="19"/>
      <c r="H9" s="19"/>
    </row>
    <row r="10" spans="1:10" ht="12.75" customHeight="1" thickBot="1">
      <c r="A10" s="9"/>
      <c r="B10" s="9"/>
      <c r="C10" s="9"/>
      <c r="D10" s="9"/>
      <c r="E10" s="9"/>
      <c r="F10" s="19"/>
      <c r="G10" s="19"/>
      <c r="H10" s="19"/>
    </row>
    <row r="11" spans="1:10" ht="64.5" customHeight="1" thickBot="1">
      <c r="B11" s="94" t="s">
        <v>84</v>
      </c>
      <c r="C11" s="75"/>
      <c r="D11" s="88" t="s">
        <v>85</v>
      </c>
      <c r="E11" s="9"/>
      <c r="F11" s="19"/>
      <c r="G11" s="19"/>
      <c r="H11" s="19"/>
    </row>
    <row r="12" spans="1:10">
      <c r="B12" s="31" t="s">
        <v>195</v>
      </c>
      <c r="C12" s="281">
        <v>6</v>
      </c>
      <c r="D12" s="276">
        <v>2</v>
      </c>
      <c r="E12" s="9"/>
      <c r="F12" s="9"/>
      <c r="G12" s="9"/>
      <c r="H12" s="9"/>
    </row>
    <row r="13" spans="1:10">
      <c r="B13" s="31" t="s">
        <v>196</v>
      </c>
      <c r="C13" s="282">
        <v>3</v>
      </c>
      <c r="D13" s="283">
        <v>1</v>
      </c>
      <c r="E13" s="9"/>
      <c r="F13" s="9"/>
      <c r="G13" s="9"/>
      <c r="H13" s="9"/>
    </row>
    <row r="14" spans="1:10">
      <c r="B14" s="31" t="s">
        <v>197</v>
      </c>
      <c r="C14" s="282">
        <v>4</v>
      </c>
      <c r="D14" s="283">
        <v>1</v>
      </c>
      <c r="E14" s="9"/>
      <c r="F14" s="9"/>
      <c r="G14" s="9"/>
      <c r="H14" s="9"/>
    </row>
    <row r="15" spans="1:10">
      <c r="B15" s="18" t="s">
        <v>172</v>
      </c>
      <c r="C15" s="282">
        <v>1</v>
      </c>
      <c r="D15" s="283">
        <v>0</v>
      </c>
      <c r="E15" s="9"/>
      <c r="F15" s="9"/>
      <c r="G15" s="9"/>
      <c r="H15" s="9"/>
    </row>
    <row r="16" spans="1:10">
      <c r="B16" s="3" t="s">
        <v>18</v>
      </c>
      <c r="C16" s="282"/>
      <c r="D16" s="283"/>
      <c r="E16" s="9"/>
      <c r="F16" s="9"/>
      <c r="G16" s="9"/>
      <c r="H16" s="9"/>
    </row>
    <row r="17" spans="2:6">
      <c r="B17" s="3" t="s">
        <v>19</v>
      </c>
      <c r="C17" s="282">
        <v>1</v>
      </c>
      <c r="D17" s="283">
        <v>0</v>
      </c>
      <c r="E17" s="9"/>
      <c r="F17" s="9"/>
    </row>
    <row r="18" spans="2:6">
      <c r="B18" s="3" t="s">
        <v>131</v>
      </c>
      <c r="C18" s="282"/>
      <c r="D18" s="283"/>
      <c r="E18" s="9"/>
      <c r="F18" s="9"/>
    </row>
    <row r="19" spans="2:6" ht="9.75" customHeight="1" thickBot="1">
      <c r="B19" s="9"/>
      <c r="C19" s="9"/>
      <c r="D19" s="9"/>
      <c r="E19" s="9"/>
      <c r="F19" s="9"/>
    </row>
    <row r="20" spans="2:6" ht="31.5" customHeight="1" thickBot="1">
      <c r="B20" s="95" t="s">
        <v>170</v>
      </c>
      <c r="C20" s="96" t="s">
        <v>171</v>
      </c>
      <c r="E20" s="9"/>
      <c r="F20" s="9"/>
    </row>
    <row r="21" spans="2:6" ht="32.25" customHeight="1">
      <c r="B21" s="284">
        <v>4</v>
      </c>
      <c r="C21" s="285">
        <v>47</v>
      </c>
      <c r="D21" s="39"/>
      <c r="E21" s="9"/>
      <c r="F21" s="9"/>
    </row>
    <row r="22" spans="2:6">
      <c r="D22" s="2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8"/>
  <sheetViews>
    <sheetView topLeftCell="A21" workbookViewId="0">
      <selection activeCell="A21" sqref="A21"/>
    </sheetView>
  </sheetViews>
  <sheetFormatPr defaultRowHeight="15.7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>
      <c r="A1" s="427" t="s">
        <v>661</v>
      </c>
      <c r="B1" s="427"/>
      <c r="C1" s="427"/>
      <c r="D1" s="427"/>
      <c r="E1" s="427"/>
      <c r="F1" s="427"/>
      <c r="G1" s="32"/>
    </row>
    <row r="2" spans="1:7" ht="32.25" thickBot="1">
      <c r="A2" s="97" t="s">
        <v>47</v>
      </c>
      <c r="B2" s="286" t="s">
        <v>80</v>
      </c>
      <c r="C2" s="76" t="s">
        <v>81</v>
      </c>
      <c r="D2" s="76" t="s">
        <v>82</v>
      </c>
      <c r="E2" s="76" t="s">
        <v>187</v>
      </c>
      <c r="F2" s="77" t="s">
        <v>122</v>
      </c>
      <c r="G2" s="12"/>
    </row>
    <row r="3" spans="1:7">
      <c r="A3" s="287" t="s">
        <v>600</v>
      </c>
      <c r="B3" s="288" t="s">
        <v>631</v>
      </c>
      <c r="C3" s="289" t="s">
        <v>632</v>
      </c>
      <c r="D3" s="290">
        <v>40802</v>
      </c>
      <c r="E3" s="291">
        <v>40940</v>
      </c>
      <c r="F3" s="287" t="s">
        <v>620</v>
      </c>
      <c r="G3" s="19"/>
    </row>
    <row r="4" spans="1:7">
      <c r="A4" s="292" t="s">
        <v>601</v>
      </c>
      <c r="B4" s="288" t="s">
        <v>633</v>
      </c>
      <c r="C4" s="293" t="s">
        <v>634</v>
      </c>
      <c r="D4" s="294">
        <v>40662</v>
      </c>
      <c r="E4" s="295">
        <v>40949</v>
      </c>
      <c r="F4" s="287" t="s">
        <v>620</v>
      </c>
      <c r="G4" s="19"/>
    </row>
    <row r="5" spans="1:7">
      <c r="A5" s="292" t="s">
        <v>624</v>
      </c>
      <c r="B5" s="288" t="s">
        <v>635</v>
      </c>
      <c r="C5" s="293" t="s">
        <v>526</v>
      </c>
      <c r="D5" s="294">
        <v>40819</v>
      </c>
      <c r="E5" s="295">
        <v>40954</v>
      </c>
      <c r="F5" s="287" t="s">
        <v>620</v>
      </c>
      <c r="G5" s="19"/>
    </row>
    <row r="6" spans="1:7" ht="25.5">
      <c r="A6" s="292" t="s">
        <v>627</v>
      </c>
      <c r="B6" s="293" t="s">
        <v>636</v>
      </c>
      <c r="C6" s="293" t="s">
        <v>316</v>
      </c>
      <c r="D6" s="294">
        <v>40676</v>
      </c>
      <c r="E6" s="296">
        <v>40969</v>
      </c>
      <c r="F6" s="297" t="s">
        <v>623</v>
      </c>
      <c r="G6" s="19"/>
    </row>
    <row r="7" spans="1:7" ht="25.5">
      <c r="A7" s="292" t="s">
        <v>637</v>
      </c>
      <c r="B7" s="298" t="s">
        <v>638</v>
      </c>
      <c r="C7" s="293" t="s">
        <v>639</v>
      </c>
      <c r="D7" s="294">
        <v>40815</v>
      </c>
      <c r="E7" s="296">
        <v>41100</v>
      </c>
      <c r="F7" s="297" t="s">
        <v>623</v>
      </c>
      <c r="G7" s="19"/>
    </row>
    <row r="8" spans="1:7">
      <c r="A8" s="292" t="s">
        <v>640</v>
      </c>
      <c r="B8" s="293" t="s">
        <v>641</v>
      </c>
      <c r="C8" s="293" t="s">
        <v>276</v>
      </c>
      <c r="D8" s="294">
        <v>40924</v>
      </c>
      <c r="E8" s="296">
        <v>41100</v>
      </c>
      <c r="F8" s="287" t="s">
        <v>620</v>
      </c>
      <c r="G8" s="19"/>
    </row>
    <row r="9" spans="1:7">
      <c r="A9" s="292" t="s">
        <v>642</v>
      </c>
      <c r="B9" s="293" t="s">
        <v>643</v>
      </c>
      <c r="C9" s="293" t="s">
        <v>634</v>
      </c>
      <c r="D9" s="294">
        <v>40872</v>
      </c>
      <c r="E9" s="295">
        <v>41131</v>
      </c>
      <c r="F9" s="287" t="s">
        <v>620</v>
      </c>
      <c r="G9" s="19"/>
    </row>
    <row r="10" spans="1:7">
      <c r="A10" s="292" t="s">
        <v>644</v>
      </c>
      <c r="B10" s="293" t="s">
        <v>645</v>
      </c>
      <c r="C10" s="293" t="s">
        <v>646</v>
      </c>
      <c r="D10" s="294">
        <v>40794</v>
      </c>
      <c r="E10" s="295">
        <v>41131</v>
      </c>
      <c r="F10" s="297" t="s">
        <v>623</v>
      </c>
      <c r="G10" s="9"/>
    </row>
    <row r="11" spans="1:7" ht="25.5">
      <c r="A11" s="292" t="s">
        <v>647</v>
      </c>
      <c r="B11" s="293" t="s">
        <v>648</v>
      </c>
      <c r="C11" s="293" t="s">
        <v>649</v>
      </c>
      <c r="D11" s="294">
        <v>40798</v>
      </c>
      <c r="E11" s="294">
        <v>41185</v>
      </c>
      <c r="F11" s="299" t="s">
        <v>623</v>
      </c>
      <c r="G11" s="9"/>
    </row>
    <row r="12" spans="1:7" ht="53.25" customHeight="1">
      <c r="A12" s="292" t="s">
        <v>650</v>
      </c>
      <c r="B12" s="293" t="s">
        <v>651</v>
      </c>
      <c r="C12" s="293" t="s">
        <v>276</v>
      </c>
      <c r="D12" s="294">
        <v>40980</v>
      </c>
      <c r="E12" s="294">
        <v>41244</v>
      </c>
      <c r="F12" s="299" t="s">
        <v>623</v>
      </c>
      <c r="G12" s="9"/>
    </row>
    <row r="13" spans="1:7" ht="25.5">
      <c r="A13" s="292" t="s">
        <v>652</v>
      </c>
      <c r="B13" s="293" t="s">
        <v>653</v>
      </c>
      <c r="C13" s="293" t="s">
        <v>654</v>
      </c>
      <c r="D13" s="294">
        <v>41057</v>
      </c>
      <c r="E13" s="294">
        <v>41244</v>
      </c>
      <c r="F13" s="300" t="s">
        <v>620</v>
      </c>
      <c r="G13" s="9"/>
    </row>
    <row r="14" spans="1:7" ht="25.5">
      <c r="A14" s="292" t="s">
        <v>655</v>
      </c>
      <c r="B14" s="293" t="s">
        <v>656</v>
      </c>
      <c r="C14" s="293" t="s">
        <v>657</v>
      </c>
      <c r="D14" s="294">
        <v>40997</v>
      </c>
      <c r="E14" s="294">
        <v>41244</v>
      </c>
      <c r="F14" s="300" t="s">
        <v>620</v>
      </c>
      <c r="G14" s="9"/>
    </row>
    <row r="15" spans="1:7">
      <c r="A15" s="292" t="s">
        <v>658</v>
      </c>
      <c r="B15" s="293" t="s">
        <v>659</v>
      </c>
      <c r="C15" s="293" t="s">
        <v>660</v>
      </c>
      <c r="D15" s="294">
        <v>41024</v>
      </c>
      <c r="E15" s="294">
        <v>41244</v>
      </c>
      <c r="F15" s="300" t="s">
        <v>620</v>
      </c>
      <c r="G15" s="9"/>
    </row>
    <row r="16" spans="1:7">
      <c r="A16" s="63"/>
      <c r="B16" s="58"/>
      <c r="C16" s="58"/>
      <c r="D16" s="58"/>
      <c r="E16" s="58"/>
      <c r="F16" s="59"/>
      <c r="G16" s="9"/>
    </row>
    <row r="17" spans="1:7" ht="16.5" thickBot="1">
      <c r="A17" s="58"/>
      <c r="B17" s="58"/>
      <c r="C17" s="58"/>
      <c r="D17" s="58"/>
      <c r="E17" s="58"/>
      <c r="F17" s="59"/>
      <c r="G17" s="9"/>
    </row>
    <row r="18" spans="1:7" ht="48" thickBot="1">
      <c r="A18" s="60"/>
      <c r="B18" s="98" t="s">
        <v>86</v>
      </c>
      <c r="C18" s="99"/>
      <c r="D18" s="100" t="s">
        <v>85</v>
      </c>
      <c r="E18" s="58"/>
      <c r="F18" s="59"/>
    </row>
    <row r="19" spans="1:7">
      <c r="A19" s="60"/>
      <c r="B19" s="62" t="s">
        <v>195</v>
      </c>
      <c r="C19" s="301">
        <v>14</v>
      </c>
      <c r="D19" s="287">
        <v>8</v>
      </c>
      <c r="E19" s="58"/>
      <c r="F19" s="58"/>
    </row>
    <row r="20" spans="1:7">
      <c r="A20" s="60"/>
      <c r="B20" s="62" t="s">
        <v>196</v>
      </c>
      <c r="C20" s="302">
        <v>13</v>
      </c>
      <c r="D20" s="292">
        <v>7</v>
      </c>
      <c r="E20" s="58"/>
      <c r="F20" s="58"/>
    </row>
    <row r="21" spans="1:7" ht="31.5" customHeight="1">
      <c r="A21" s="60"/>
      <c r="B21" s="62" t="s">
        <v>197</v>
      </c>
      <c r="C21" s="300">
        <v>13</v>
      </c>
      <c r="D21" s="292">
        <v>5</v>
      </c>
      <c r="E21" s="58"/>
      <c r="F21" s="58"/>
    </row>
    <row r="22" spans="1:7" ht="29.25" customHeight="1">
      <c r="A22" s="60"/>
      <c r="B22" s="61" t="s">
        <v>172</v>
      </c>
      <c r="C22" s="302">
        <v>4</v>
      </c>
      <c r="D22" s="292">
        <v>4</v>
      </c>
      <c r="E22" s="58"/>
      <c r="F22" s="58"/>
    </row>
    <row r="23" spans="1:7">
      <c r="A23" s="60"/>
      <c r="B23" s="47" t="s">
        <v>18</v>
      </c>
      <c r="C23" s="302"/>
      <c r="D23" s="292"/>
      <c r="E23" s="58"/>
      <c r="F23" s="58"/>
    </row>
    <row r="24" spans="1:7">
      <c r="A24" s="60"/>
      <c r="B24" s="47" t="s">
        <v>19</v>
      </c>
      <c r="C24" s="302">
        <v>4</v>
      </c>
      <c r="D24" s="292">
        <v>4</v>
      </c>
      <c r="E24" s="58"/>
      <c r="F24" s="58"/>
    </row>
    <row r="25" spans="1:7">
      <c r="A25" s="60"/>
      <c r="B25" s="47" t="s">
        <v>131</v>
      </c>
      <c r="C25" s="302"/>
      <c r="D25" s="292"/>
      <c r="E25" s="58"/>
      <c r="F25" s="58"/>
    </row>
    <row r="26" spans="1:7" ht="16.5" thickBot="1">
      <c r="A26" s="60"/>
      <c r="B26" s="58"/>
      <c r="C26" s="58"/>
      <c r="D26" s="58"/>
      <c r="E26" s="58"/>
      <c r="F26" s="58"/>
    </row>
    <row r="27" spans="1:7" ht="16.5" thickBot="1">
      <c r="A27" s="60"/>
      <c r="B27" s="101" t="s">
        <v>173</v>
      </c>
      <c r="C27" s="102" t="s">
        <v>174</v>
      </c>
      <c r="E27" s="58"/>
      <c r="F27" s="58"/>
    </row>
    <row r="28" spans="1:7">
      <c r="A28" s="60"/>
      <c r="B28" s="300">
        <v>13</v>
      </c>
      <c r="C28" s="303">
        <v>44</v>
      </c>
      <c r="D28" s="63"/>
      <c r="E28" s="58"/>
      <c r="F28" s="5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sqref="A1:J1"/>
    </sheetView>
  </sheetViews>
  <sheetFormatPr defaultRowHeight="15.75"/>
  <cols>
    <col min="1" max="1" width="22.5" bestFit="1" customWidth="1"/>
    <col min="2" max="8" width="11.625" customWidth="1"/>
    <col min="9" max="9" width="26.5" customWidth="1"/>
    <col min="10" max="10" width="11.625" customWidth="1"/>
  </cols>
  <sheetData>
    <row r="1" spans="1:10" ht="21" thickBot="1">
      <c r="A1" s="429" t="s">
        <v>662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0" s="5" customFormat="1" ht="174" customHeight="1" thickBot="1">
      <c r="A2" s="74" t="s">
        <v>87</v>
      </c>
      <c r="B2" s="87" t="s">
        <v>152</v>
      </c>
      <c r="C2" s="87" t="s">
        <v>88</v>
      </c>
      <c r="D2" s="87" t="s">
        <v>157</v>
      </c>
      <c r="E2" s="87" t="s">
        <v>89</v>
      </c>
      <c r="F2" s="87" t="s">
        <v>90</v>
      </c>
      <c r="G2" s="87" t="s">
        <v>91</v>
      </c>
      <c r="H2" s="87" t="s">
        <v>92</v>
      </c>
      <c r="I2" s="88" t="s">
        <v>93</v>
      </c>
      <c r="J2" s="21"/>
    </row>
    <row r="3" spans="1:10">
      <c r="A3" s="92" t="s">
        <v>175</v>
      </c>
      <c r="B3" s="92">
        <v>19</v>
      </c>
      <c r="C3" s="73">
        <v>1</v>
      </c>
      <c r="D3" s="73">
        <v>0.33</v>
      </c>
      <c r="E3" s="73">
        <v>5</v>
      </c>
      <c r="F3" s="73">
        <v>12</v>
      </c>
      <c r="G3" s="73"/>
      <c r="H3" s="73"/>
      <c r="I3" s="73">
        <v>12</v>
      </c>
      <c r="J3" s="9"/>
    </row>
    <row r="4" spans="1:10">
      <c r="A4" s="17" t="s">
        <v>176</v>
      </c>
      <c r="B4" s="17">
        <v>32</v>
      </c>
      <c r="C4" s="3">
        <v>1</v>
      </c>
      <c r="D4" s="3">
        <v>0.27</v>
      </c>
      <c r="E4" s="3">
        <v>4.04</v>
      </c>
      <c r="F4" s="3">
        <v>12</v>
      </c>
      <c r="G4" s="3"/>
      <c r="H4" s="3"/>
      <c r="I4" s="3">
        <v>24</v>
      </c>
      <c r="J4" s="9"/>
    </row>
    <row r="5" spans="1:10">
      <c r="A5" s="17" t="s">
        <v>107</v>
      </c>
      <c r="B5" s="17">
        <v>83</v>
      </c>
      <c r="C5" s="3">
        <v>1.67</v>
      </c>
      <c r="D5" s="3">
        <v>0.66</v>
      </c>
      <c r="E5" s="3">
        <v>4</v>
      </c>
      <c r="F5" s="3">
        <v>1</v>
      </c>
      <c r="G5" s="3">
        <v>3</v>
      </c>
      <c r="H5" s="3"/>
      <c r="I5" s="3">
        <v>52</v>
      </c>
      <c r="J5" s="9"/>
    </row>
    <row r="6" spans="1:10">
      <c r="A6" s="135" t="s">
        <v>56</v>
      </c>
      <c r="B6" s="134">
        <f>SUM(B3:B5)</f>
        <v>134</v>
      </c>
      <c r="C6" s="136">
        <f>+IFERROR(($B$3*C3+$B$4*C4+$B$5*C5)/$B$6,0)</f>
        <v>1.4149999999999998</v>
      </c>
      <c r="D6" s="136">
        <f>+IFERROR(($B$3*D3+$B$4*D4+$B$5*D5)/$B$6,0)</f>
        <v>0.52007462686567163</v>
      </c>
      <c r="E6" s="137"/>
      <c r="F6" s="134">
        <f>SUM(F3:F5)</f>
        <v>25</v>
      </c>
      <c r="G6" s="134">
        <f>SUM(G3:G5)</f>
        <v>3</v>
      </c>
      <c r="H6" s="134">
        <f>SUM(H3:H5)</f>
        <v>0</v>
      </c>
      <c r="I6" s="134">
        <f>SUM(I3:I5)</f>
        <v>88</v>
      </c>
      <c r="J6" s="9"/>
    </row>
    <row r="7" spans="1:10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s="1" customFormat="1" ht="16.5" customHeight="1" thickBot="1">
      <c r="A8" s="428" t="s">
        <v>94</v>
      </c>
      <c r="B8" s="428"/>
      <c r="C8" s="428"/>
      <c r="D8" s="12"/>
      <c r="E8" s="12"/>
      <c r="F8" s="12"/>
      <c r="G8" s="12"/>
      <c r="H8" s="12"/>
      <c r="I8" s="12"/>
      <c r="J8" s="12"/>
    </row>
    <row r="9" spans="1:10" s="1" customFormat="1" ht="32.25" thickBot="1">
      <c r="A9" s="74" t="s">
        <v>95</v>
      </c>
      <c r="B9" s="85" t="s">
        <v>96</v>
      </c>
      <c r="C9" s="86" t="s">
        <v>153</v>
      </c>
      <c r="D9" s="12"/>
      <c r="E9" s="12"/>
      <c r="F9" s="12"/>
      <c r="G9" s="12"/>
      <c r="H9" s="12"/>
      <c r="I9" s="12"/>
      <c r="J9" s="12"/>
    </row>
    <row r="10" spans="1:10">
      <c r="A10" s="92" t="s">
        <v>177</v>
      </c>
      <c r="B10" s="92">
        <v>8</v>
      </c>
      <c r="C10" s="103">
        <v>4.8650000000000002</v>
      </c>
      <c r="D10" s="9"/>
      <c r="E10" s="9"/>
      <c r="F10" s="9"/>
      <c r="G10" s="9"/>
      <c r="H10" s="9"/>
      <c r="I10" s="9"/>
      <c r="J10" s="9"/>
    </row>
    <row r="11" spans="1:10">
      <c r="A11" s="17" t="s">
        <v>178</v>
      </c>
      <c r="B11" s="17">
        <v>85</v>
      </c>
      <c r="C11" s="4">
        <v>50.491</v>
      </c>
      <c r="D11" s="9"/>
      <c r="E11" s="9"/>
      <c r="F11" s="9"/>
      <c r="G11" s="9"/>
      <c r="H11" s="9"/>
      <c r="I11" s="9"/>
      <c r="J11" s="9"/>
    </row>
    <row r="12" spans="1:10" ht="13.5" customHeight="1">
      <c r="A12" s="134" t="s">
        <v>56</v>
      </c>
      <c r="B12" s="70">
        <f>+B10+B11</f>
        <v>93</v>
      </c>
      <c r="C12" s="70">
        <f>+C10+C11</f>
        <v>55.356000000000002</v>
      </c>
    </row>
    <row r="13" spans="1:10">
      <c r="C13" s="20"/>
    </row>
  </sheetData>
  <mergeCells count="2">
    <mergeCell ref="A8:C8"/>
    <mergeCell ref="A1:J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1"/>
  <sheetViews>
    <sheetView topLeftCell="A13" workbookViewId="0">
      <selection activeCell="A13" sqref="A13"/>
    </sheetView>
  </sheetViews>
  <sheetFormatPr defaultRowHeight="15.75"/>
  <cols>
    <col min="1" max="1" width="17.375" customWidth="1"/>
    <col min="2" max="2" width="11.5" customWidth="1"/>
    <col min="3" max="6" width="10.625" customWidth="1"/>
    <col min="7" max="7" width="22.375" customWidth="1"/>
    <col min="8" max="14" width="10.625" customWidth="1"/>
  </cols>
  <sheetData>
    <row r="1" spans="1:13" ht="42" customHeight="1">
      <c r="A1" s="405" t="s">
        <v>664</v>
      </c>
      <c r="B1" s="405"/>
      <c r="C1" s="405"/>
      <c r="D1" s="405"/>
      <c r="E1" s="405"/>
      <c r="F1" s="405"/>
      <c r="G1" s="405"/>
      <c r="H1" s="25"/>
      <c r="I1" s="25"/>
      <c r="J1" s="25"/>
      <c r="K1" s="25"/>
      <c r="L1" s="25"/>
      <c r="M1" s="25"/>
    </row>
    <row r="2" spans="1:13" ht="16.5" thickBot="1">
      <c r="A2" s="20" t="s">
        <v>198</v>
      </c>
      <c r="B2" s="20"/>
      <c r="C2" s="22"/>
    </row>
    <row r="3" spans="1:13" s="6" customFormat="1" ht="48" thickBot="1">
      <c r="A3" s="74" t="s">
        <v>52</v>
      </c>
      <c r="B3" s="87" t="s">
        <v>56</v>
      </c>
      <c r="C3" s="87" t="s">
        <v>97</v>
      </c>
      <c r="D3" s="87" t="s">
        <v>98</v>
      </c>
      <c r="E3" s="87" t="s">
        <v>158</v>
      </c>
      <c r="F3" s="87" t="s">
        <v>160</v>
      </c>
      <c r="G3" s="88" t="s">
        <v>159</v>
      </c>
    </row>
    <row r="4" spans="1:13" s="6" customFormat="1">
      <c r="A4" s="55" t="s">
        <v>203</v>
      </c>
      <c r="B4" s="304">
        <f>+SUM(C4:G4)</f>
        <v>262.46699999999998</v>
      </c>
      <c r="C4" s="305">
        <v>42.466999999999999</v>
      </c>
      <c r="D4" s="305">
        <v>49.183</v>
      </c>
      <c r="E4" s="305"/>
      <c r="F4" s="305">
        <v>109.547</v>
      </c>
      <c r="G4" s="305">
        <v>61.27</v>
      </c>
    </row>
    <row r="5" spans="1:13" s="6" customFormat="1">
      <c r="A5" s="43" t="s">
        <v>204</v>
      </c>
      <c r="B5" s="304">
        <f t="shared" ref="B5:B16" si="0">+SUM(C5:G5)</f>
        <v>139.76900000000001</v>
      </c>
      <c r="C5" s="306">
        <v>27.282</v>
      </c>
      <c r="D5" s="306">
        <v>52.945999999999998</v>
      </c>
      <c r="E5" s="306"/>
      <c r="F5" s="306">
        <v>54.073999999999998</v>
      </c>
      <c r="G5" s="306">
        <v>5.4669999999999996</v>
      </c>
    </row>
    <row r="6" spans="1:13" s="6" customFormat="1">
      <c r="A6" s="43" t="s">
        <v>205</v>
      </c>
      <c r="B6" s="304">
        <f t="shared" si="0"/>
        <v>54.500999999999998</v>
      </c>
      <c r="C6" s="306">
        <v>6.5</v>
      </c>
      <c r="D6" s="306">
        <v>15.500999999999999</v>
      </c>
      <c r="E6" s="306"/>
      <c r="F6" s="306">
        <v>24.5</v>
      </c>
      <c r="G6" s="306">
        <v>8</v>
      </c>
    </row>
    <row r="7" spans="1:13" s="6" customFormat="1">
      <c r="A7" s="43" t="s">
        <v>206</v>
      </c>
      <c r="B7" s="304">
        <f t="shared" si="0"/>
        <v>28.9</v>
      </c>
      <c r="C7" s="306">
        <v>2</v>
      </c>
      <c r="D7" s="306">
        <v>7</v>
      </c>
      <c r="E7" s="306"/>
      <c r="F7" s="306">
        <v>15.9</v>
      </c>
      <c r="G7" s="306">
        <v>4</v>
      </c>
    </row>
    <row r="8" spans="1:13" s="6" customFormat="1">
      <c r="A8" s="43" t="s">
        <v>207</v>
      </c>
      <c r="B8" s="304">
        <f t="shared" si="0"/>
        <v>113.325</v>
      </c>
      <c r="C8" s="306">
        <v>16.5</v>
      </c>
      <c r="D8" s="306">
        <v>24.337</v>
      </c>
      <c r="E8" s="306"/>
      <c r="F8" s="306">
        <v>53.488</v>
      </c>
      <c r="G8" s="306">
        <v>19</v>
      </c>
    </row>
    <row r="9" spans="1:13" s="6" customFormat="1">
      <c r="A9" s="43" t="s">
        <v>663</v>
      </c>
      <c r="B9" s="304">
        <f t="shared" si="0"/>
        <v>12.5</v>
      </c>
      <c r="C9" s="306">
        <v>1.5</v>
      </c>
      <c r="D9" s="306">
        <v>4</v>
      </c>
      <c r="E9" s="306"/>
      <c r="F9" s="306">
        <v>4</v>
      </c>
      <c r="G9" s="306">
        <v>3</v>
      </c>
    </row>
    <row r="10" spans="1:13" s="6" customFormat="1">
      <c r="A10" s="43"/>
      <c r="B10" s="139">
        <f t="shared" si="0"/>
        <v>0</v>
      </c>
      <c r="C10" s="43"/>
      <c r="D10" s="43"/>
      <c r="E10" s="43"/>
      <c r="F10" s="43"/>
      <c r="G10" s="43"/>
    </row>
    <row r="11" spans="1:13" s="6" customFormat="1">
      <c r="A11" s="43"/>
      <c r="B11" s="139">
        <f t="shared" si="0"/>
        <v>0</v>
      </c>
      <c r="C11" s="43"/>
      <c r="D11" s="43"/>
      <c r="E11" s="43"/>
      <c r="F11" s="43"/>
      <c r="G11" s="43"/>
    </row>
    <row r="12" spans="1:13" s="6" customFormat="1">
      <c r="A12" s="43"/>
      <c r="B12" s="139">
        <f t="shared" si="0"/>
        <v>0</v>
      </c>
      <c r="C12" s="43"/>
      <c r="D12" s="43"/>
      <c r="E12" s="43"/>
      <c r="F12" s="43"/>
      <c r="G12" s="43"/>
    </row>
    <row r="13" spans="1:13" s="6" customFormat="1">
      <c r="A13" s="43"/>
      <c r="B13" s="139">
        <f t="shared" si="0"/>
        <v>0</v>
      </c>
      <c r="C13" s="43"/>
      <c r="D13" s="43"/>
      <c r="E13" s="43"/>
      <c r="F13" s="43"/>
      <c r="G13" s="43"/>
    </row>
    <row r="14" spans="1:13" s="6" customFormat="1">
      <c r="A14" s="43"/>
      <c r="B14" s="139">
        <f t="shared" si="0"/>
        <v>0</v>
      </c>
      <c r="C14" s="43"/>
      <c r="D14" s="43"/>
      <c r="E14" s="43"/>
      <c r="F14" s="43"/>
      <c r="G14" s="43"/>
    </row>
    <row r="15" spans="1:13" s="6" customFormat="1">
      <c r="A15" s="7"/>
      <c r="B15" s="139">
        <f t="shared" si="0"/>
        <v>0</v>
      </c>
      <c r="C15" s="7"/>
      <c r="D15" s="7"/>
      <c r="E15" s="7"/>
      <c r="F15" s="7"/>
      <c r="G15" s="7"/>
    </row>
    <row r="16" spans="1:13" s="6" customFormat="1">
      <c r="A16" s="7"/>
      <c r="B16" s="139">
        <f t="shared" si="0"/>
        <v>0</v>
      </c>
      <c r="C16" s="7"/>
      <c r="D16" s="7"/>
      <c r="E16" s="7"/>
      <c r="F16" s="7"/>
      <c r="G16" s="7"/>
    </row>
    <row r="17" spans="1:7" ht="18.75" customHeight="1">
      <c r="A17" s="124" t="s">
        <v>56</v>
      </c>
      <c r="B17" s="53">
        <f t="shared" ref="B17:G17" si="1">SUM(B4:B16)</f>
        <v>611.46199999999999</v>
      </c>
      <c r="C17" s="53">
        <f t="shared" si="1"/>
        <v>96.248999999999995</v>
      </c>
      <c r="D17" s="53">
        <f t="shared" si="1"/>
        <v>152.96699999999998</v>
      </c>
      <c r="E17" s="53">
        <f t="shared" si="1"/>
        <v>0</v>
      </c>
      <c r="F17" s="53">
        <f t="shared" si="1"/>
        <v>261.50900000000001</v>
      </c>
      <c r="G17" s="53">
        <f t="shared" si="1"/>
        <v>100.73700000000001</v>
      </c>
    </row>
    <row r="18" spans="1:7" ht="20.25" customHeight="1">
      <c r="A18" s="124" t="s">
        <v>179</v>
      </c>
      <c r="B18" s="138">
        <v>100</v>
      </c>
      <c r="C18" s="133">
        <f>+IFERROR(C17/$B$17,0)*100</f>
        <v>15.740798283458336</v>
      </c>
      <c r="D18" s="133">
        <f>+IFERROR(D17/$B$17,0)*100</f>
        <v>25.016599559743696</v>
      </c>
      <c r="E18" s="133">
        <f>+IFERROR(E17/$B$17,0)*100</f>
        <v>0</v>
      </c>
      <c r="F18" s="133">
        <f>+IFERROR(F17/$B$17,0)*100</f>
        <v>42.767825310485364</v>
      </c>
      <c r="G18" s="133">
        <f>+IFERROR(G17/$B$17,0)*100</f>
        <v>16.474776846312611</v>
      </c>
    </row>
    <row r="19" spans="1:7" ht="22.5" customHeight="1">
      <c r="A19" s="48" t="s">
        <v>199</v>
      </c>
      <c r="B19" s="3">
        <f>SUM(C19:G19)</f>
        <v>100</v>
      </c>
      <c r="C19" s="307">
        <v>15.04</v>
      </c>
      <c r="D19" s="307">
        <v>23.87</v>
      </c>
      <c r="E19" s="307"/>
      <c r="F19" s="307">
        <v>41.87</v>
      </c>
      <c r="G19" s="307">
        <v>19.22</v>
      </c>
    </row>
    <row r="20" spans="1:7" ht="22.5" customHeight="1">
      <c r="A20" s="124" t="s">
        <v>200</v>
      </c>
      <c r="B20" s="142">
        <f>+B18-B19</f>
        <v>0</v>
      </c>
      <c r="C20" s="142">
        <f t="shared" ref="C20:G20" si="2">+C18-C19</f>
        <v>0.70079828345833661</v>
      </c>
      <c r="D20" s="142">
        <f t="shared" si="2"/>
        <v>1.1465995597436951</v>
      </c>
      <c r="E20" s="142">
        <f t="shared" si="2"/>
        <v>0</v>
      </c>
      <c r="F20" s="142">
        <f t="shared" si="2"/>
        <v>0.8978253104853664</v>
      </c>
      <c r="G20" s="142">
        <f t="shared" si="2"/>
        <v>-2.7452231536873875</v>
      </c>
    </row>
    <row r="21" spans="1:7">
      <c r="A21" s="1"/>
    </row>
  </sheetData>
  <mergeCells count="1">
    <mergeCell ref="A1:G1"/>
  </mergeCells>
  <phoneticPr fontId="2" type="noConversion"/>
  <pageMargins left="0.75" right="0.75" top="0.5" bottom="1" header="0.4921259845" footer="0.49212598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5"/>
  <sheetViews>
    <sheetView topLeftCell="A22" workbookViewId="0">
      <selection activeCell="A22" sqref="A22"/>
    </sheetView>
  </sheetViews>
  <sheetFormatPr defaultRowHeight="15.75"/>
  <cols>
    <col min="1" max="9" width="12.625" customWidth="1"/>
  </cols>
  <sheetData>
    <row r="1" spans="1:9" ht="60.75" customHeight="1">
      <c r="A1" s="440" t="s">
        <v>1369</v>
      </c>
      <c r="B1" s="440"/>
      <c r="C1" s="440"/>
      <c r="D1" s="440"/>
      <c r="E1" s="440"/>
      <c r="F1" s="440"/>
      <c r="G1" s="440"/>
      <c r="H1" s="440"/>
      <c r="I1" s="441"/>
    </row>
    <row r="2" spans="1:9" ht="16.5" thickBot="1">
      <c r="A2" s="52" t="s">
        <v>193</v>
      </c>
      <c r="B2" s="64"/>
      <c r="C2" s="64"/>
      <c r="D2" s="64"/>
      <c r="E2" s="64"/>
      <c r="F2" s="64"/>
      <c r="G2" s="64"/>
      <c r="H2" s="64"/>
      <c r="I2" s="64"/>
    </row>
    <row r="3" spans="1:9">
      <c r="A3" s="442" t="s">
        <v>52</v>
      </c>
      <c r="B3" s="444" t="s">
        <v>99</v>
      </c>
      <c r="C3" s="434" t="s">
        <v>100</v>
      </c>
      <c r="D3" s="435"/>
      <c r="E3" s="436"/>
      <c r="F3" s="437" t="s">
        <v>101</v>
      </c>
      <c r="G3" s="434" t="s">
        <v>102</v>
      </c>
      <c r="H3" s="435"/>
      <c r="I3" s="439"/>
    </row>
    <row r="4" spans="1:9" ht="32.25" thickBot="1">
      <c r="A4" s="443"/>
      <c r="B4" s="445"/>
      <c r="C4" s="105" t="s">
        <v>15</v>
      </c>
      <c r="D4" s="105" t="s">
        <v>16</v>
      </c>
      <c r="E4" s="105" t="s">
        <v>17</v>
      </c>
      <c r="F4" s="438"/>
      <c r="G4" s="105" t="s">
        <v>15</v>
      </c>
      <c r="H4" s="105" t="s">
        <v>16</v>
      </c>
      <c r="I4" s="106" t="s">
        <v>17</v>
      </c>
    </row>
    <row r="5" spans="1:9" ht="31.5">
      <c r="A5" s="373" t="s">
        <v>613</v>
      </c>
      <c r="B5" s="104">
        <v>17</v>
      </c>
      <c r="C5" s="104">
        <v>77</v>
      </c>
      <c r="D5" s="104"/>
      <c r="E5" s="104"/>
      <c r="F5" s="104">
        <v>4</v>
      </c>
      <c r="G5" s="104">
        <v>14</v>
      </c>
      <c r="H5" s="104">
        <v>0</v>
      </c>
      <c r="I5" s="104"/>
    </row>
    <row r="6" spans="1:9" ht="31.5">
      <c r="A6" s="373" t="s">
        <v>614</v>
      </c>
      <c r="B6" s="65">
        <v>58</v>
      </c>
      <c r="C6" s="65">
        <v>77</v>
      </c>
      <c r="D6" s="65"/>
      <c r="E6" s="65"/>
      <c r="F6" s="65">
        <v>31</v>
      </c>
      <c r="G6" s="65">
        <v>28</v>
      </c>
      <c r="H6" s="65">
        <v>420</v>
      </c>
      <c r="I6" s="65"/>
    </row>
    <row r="7" spans="1:9" ht="31.5">
      <c r="A7" s="373" t="s">
        <v>615</v>
      </c>
      <c r="B7" s="65">
        <v>3</v>
      </c>
      <c r="C7" s="65">
        <v>21</v>
      </c>
      <c r="D7" s="65"/>
      <c r="E7" s="65"/>
      <c r="F7" s="65">
        <v>4</v>
      </c>
      <c r="G7" s="65">
        <v>14</v>
      </c>
      <c r="H7" s="65"/>
      <c r="I7" s="65"/>
    </row>
    <row r="8" spans="1:9">
      <c r="A8" s="188" t="s">
        <v>616</v>
      </c>
      <c r="B8" s="47">
        <v>6</v>
      </c>
      <c r="C8" s="47">
        <v>28</v>
      </c>
      <c r="D8" s="47"/>
      <c r="E8" s="47"/>
      <c r="F8" s="47">
        <v>3</v>
      </c>
      <c r="G8" s="47"/>
      <c r="H8" s="47">
        <v>480</v>
      </c>
      <c r="I8" s="47"/>
    </row>
    <row r="9" spans="1:9">
      <c r="A9" s="188" t="s">
        <v>617</v>
      </c>
      <c r="B9" s="47">
        <v>16</v>
      </c>
      <c r="C9" s="47">
        <v>105</v>
      </c>
      <c r="D9" s="47">
        <v>30</v>
      </c>
      <c r="E9" s="47"/>
      <c r="F9" s="47">
        <v>15</v>
      </c>
      <c r="G9" s="47">
        <v>49</v>
      </c>
      <c r="H9" s="47">
        <v>120</v>
      </c>
      <c r="I9" s="47"/>
    </row>
    <row r="10" spans="1:9">
      <c r="A10" s="47"/>
      <c r="B10" s="47"/>
      <c r="C10" s="47"/>
      <c r="D10" s="47"/>
      <c r="E10" s="47"/>
      <c r="F10" s="47"/>
      <c r="G10" s="47"/>
      <c r="H10" s="47"/>
      <c r="I10" s="47"/>
    </row>
    <row r="11" spans="1:9">
      <c r="A11" s="124" t="s">
        <v>56</v>
      </c>
      <c r="B11" s="53">
        <f>SUM(B5:B10)</f>
        <v>100</v>
      </c>
      <c r="C11" s="53">
        <f>SUM(C5:C10)</f>
        <v>308</v>
      </c>
      <c r="D11" s="53">
        <f t="shared" ref="D11:I11" si="0">SUM(D5:D10)</f>
        <v>30</v>
      </c>
      <c r="E11" s="53">
        <f t="shared" si="0"/>
        <v>0</v>
      </c>
      <c r="F11" s="53">
        <f t="shared" si="0"/>
        <v>57</v>
      </c>
      <c r="G11" s="53">
        <f t="shared" si="0"/>
        <v>105</v>
      </c>
      <c r="H11" s="53">
        <f t="shared" si="0"/>
        <v>1020</v>
      </c>
      <c r="I11" s="53">
        <f t="shared" si="0"/>
        <v>0</v>
      </c>
    </row>
    <row r="12" spans="1:9">
      <c r="A12" s="58"/>
      <c r="B12" s="60"/>
      <c r="C12" s="60"/>
      <c r="D12" s="60"/>
      <c r="E12" s="60"/>
      <c r="F12" s="60"/>
      <c r="G12" s="60"/>
      <c r="H12" s="60"/>
      <c r="I12" s="60"/>
    </row>
    <row r="13" spans="1:9" ht="16.5" thickBot="1">
      <c r="A13" s="66" t="s">
        <v>154</v>
      </c>
      <c r="B13" s="60"/>
      <c r="C13" s="60"/>
      <c r="D13" s="60"/>
      <c r="E13" s="60"/>
      <c r="F13" s="60"/>
      <c r="G13" s="60"/>
      <c r="H13" s="60"/>
      <c r="I13" s="60"/>
    </row>
    <row r="14" spans="1:9">
      <c r="A14" s="430" t="s">
        <v>52</v>
      </c>
      <c r="B14" s="432" t="s">
        <v>99</v>
      </c>
      <c r="C14" s="434" t="s">
        <v>100</v>
      </c>
      <c r="D14" s="435"/>
      <c r="E14" s="436"/>
      <c r="F14" s="437" t="s">
        <v>101</v>
      </c>
      <c r="G14" s="434" t="s">
        <v>102</v>
      </c>
      <c r="H14" s="435"/>
      <c r="I14" s="439"/>
    </row>
    <row r="15" spans="1:9" ht="32.25" thickBot="1">
      <c r="A15" s="431"/>
      <c r="B15" s="433"/>
      <c r="C15" s="105" t="s">
        <v>15</v>
      </c>
      <c r="D15" s="105" t="s">
        <v>16</v>
      </c>
      <c r="E15" s="105" t="s">
        <v>17</v>
      </c>
      <c r="F15" s="438"/>
      <c r="G15" s="105" t="s">
        <v>15</v>
      </c>
      <c r="H15" s="105" t="s">
        <v>16</v>
      </c>
      <c r="I15" s="106" t="s">
        <v>17</v>
      </c>
    </row>
    <row r="16" spans="1:9" ht="31.5">
      <c r="A16" s="373" t="s">
        <v>613</v>
      </c>
      <c r="B16" s="308">
        <v>15</v>
      </c>
      <c r="C16" s="308">
        <v>86</v>
      </c>
      <c r="D16" s="308"/>
      <c r="E16" s="308"/>
      <c r="F16" s="104">
        <v>1</v>
      </c>
      <c r="G16" s="104"/>
      <c r="H16" s="308">
        <v>1</v>
      </c>
      <c r="I16" s="308"/>
    </row>
    <row r="17" spans="1:9" ht="31.5">
      <c r="A17" s="373" t="s">
        <v>614</v>
      </c>
      <c r="B17" s="309">
        <v>27</v>
      </c>
      <c r="C17" s="309">
        <v>125</v>
      </c>
      <c r="D17" s="309"/>
      <c r="E17" s="309">
        <v>6</v>
      </c>
      <c r="F17" s="65">
        <v>12</v>
      </c>
      <c r="G17" s="65"/>
      <c r="H17" s="309">
        <v>1</v>
      </c>
      <c r="I17" s="309">
        <v>11</v>
      </c>
    </row>
    <row r="18" spans="1:9" ht="31.5">
      <c r="A18" s="373" t="s">
        <v>615</v>
      </c>
      <c r="B18" s="309">
        <v>3</v>
      </c>
      <c r="C18" s="309">
        <v>15</v>
      </c>
      <c r="D18" s="309"/>
      <c r="E18" s="309"/>
      <c r="F18" s="65">
        <v>3</v>
      </c>
      <c r="G18" s="65">
        <v>15</v>
      </c>
      <c r="H18" s="309">
        <v>153</v>
      </c>
      <c r="I18" s="309"/>
    </row>
    <row r="19" spans="1:9">
      <c r="A19" s="188" t="s">
        <v>616</v>
      </c>
      <c r="B19" s="310">
        <v>8</v>
      </c>
      <c r="C19" s="310">
        <v>40</v>
      </c>
      <c r="D19" s="310"/>
      <c r="E19" s="310"/>
      <c r="F19" s="47">
        <v>6</v>
      </c>
      <c r="G19" s="47">
        <v>30</v>
      </c>
      <c r="H19" s="310"/>
      <c r="I19" s="310"/>
    </row>
    <row r="20" spans="1:9">
      <c r="A20" s="188" t="s">
        <v>617</v>
      </c>
      <c r="B20" s="310">
        <v>9</v>
      </c>
      <c r="C20" s="310">
        <v>62</v>
      </c>
      <c r="D20" s="310"/>
      <c r="E20" s="310"/>
      <c r="F20" s="47"/>
      <c r="G20" s="47"/>
      <c r="H20" s="310"/>
      <c r="I20" s="310"/>
    </row>
    <row r="21" spans="1:9">
      <c r="A21" s="47"/>
      <c r="B21" s="47"/>
      <c r="C21" s="47"/>
      <c r="D21" s="47"/>
      <c r="E21" s="47"/>
      <c r="F21" s="47"/>
      <c r="G21" s="47"/>
      <c r="H21" s="47"/>
      <c r="I21" s="47"/>
    </row>
    <row r="22" spans="1:9">
      <c r="A22" s="124" t="s">
        <v>56</v>
      </c>
      <c r="B22" s="53">
        <f>SUM(B16:B21)</f>
        <v>62</v>
      </c>
      <c r="C22" s="53">
        <f t="shared" ref="C22:I22" si="1">SUM(C16:C21)</f>
        <v>328</v>
      </c>
      <c r="D22" s="53">
        <v>0</v>
      </c>
      <c r="E22" s="53">
        <f t="shared" si="1"/>
        <v>6</v>
      </c>
      <c r="F22" s="53">
        <f t="shared" si="1"/>
        <v>22</v>
      </c>
      <c r="G22" s="53">
        <f t="shared" si="1"/>
        <v>45</v>
      </c>
      <c r="H22" s="53">
        <f t="shared" si="1"/>
        <v>155</v>
      </c>
      <c r="I22" s="53">
        <f t="shared" si="1"/>
        <v>11</v>
      </c>
    </row>
    <row r="23" spans="1:9">
      <c r="A23" s="60"/>
      <c r="B23" s="58"/>
      <c r="C23" s="58"/>
      <c r="D23" s="58"/>
      <c r="E23" s="58"/>
      <c r="F23" s="58"/>
      <c r="G23" s="58"/>
      <c r="H23" s="58"/>
      <c r="I23" s="58"/>
    </row>
    <row r="24" spans="1:9">
      <c r="A24" s="53" t="s">
        <v>5</v>
      </c>
      <c r="B24" s="53">
        <f t="shared" ref="B24:I24" si="2">+B11-B22</f>
        <v>38</v>
      </c>
      <c r="C24" s="53">
        <f t="shared" si="2"/>
        <v>-20</v>
      </c>
      <c r="D24" s="53">
        <v>30</v>
      </c>
      <c r="E24" s="53">
        <f t="shared" si="2"/>
        <v>-6</v>
      </c>
      <c r="F24" s="53">
        <f t="shared" si="2"/>
        <v>35</v>
      </c>
      <c r="G24" s="53">
        <f t="shared" si="2"/>
        <v>60</v>
      </c>
      <c r="H24" s="53">
        <f t="shared" si="2"/>
        <v>865</v>
      </c>
      <c r="I24" s="53">
        <f t="shared" si="2"/>
        <v>-11</v>
      </c>
    </row>
    <row r="25" spans="1:9">
      <c r="A25" s="140" t="s">
        <v>79</v>
      </c>
      <c r="B25" s="133">
        <f t="shared" ref="B25:I25" si="3">+IFERROR(B24/B22,0)*100</f>
        <v>61.29032258064516</v>
      </c>
      <c r="C25" s="133">
        <f t="shared" si="3"/>
        <v>-6.0975609756097562</v>
      </c>
      <c r="D25" s="133">
        <v>3000</v>
      </c>
      <c r="E25" s="133">
        <f t="shared" si="3"/>
        <v>-100</v>
      </c>
      <c r="F25" s="133">
        <f t="shared" si="3"/>
        <v>159.09090909090909</v>
      </c>
      <c r="G25" s="133">
        <f t="shared" si="3"/>
        <v>133.33333333333331</v>
      </c>
      <c r="H25" s="133">
        <f t="shared" si="3"/>
        <v>558.06451612903231</v>
      </c>
      <c r="I25" s="133">
        <f t="shared" si="3"/>
        <v>-100</v>
      </c>
    </row>
  </sheetData>
  <mergeCells count="11">
    <mergeCell ref="G3:I3"/>
    <mergeCell ref="A1:I1"/>
    <mergeCell ref="A3:A4"/>
    <mergeCell ref="B3:B4"/>
    <mergeCell ref="C3:E3"/>
    <mergeCell ref="F3:F4"/>
    <mergeCell ref="A14:A15"/>
    <mergeCell ref="B14:B15"/>
    <mergeCell ref="C14:E14"/>
    <mergeCell ref="F14:F15"/>
    <mergeCell ref="G14:I14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W35"/>
  <sheetViews>
    <sheetView topLeftCell="A7" workbookViewId="0">
      <selection activeCell="A7" sqref="A7"/>
    </sheetView>
  </sheetViews>
  <sheetFormatPr defaultRowHeight="15.75"/>
  <cols>
    <col min="1" max="5" width="12.625" customWidth="1"/>
    <col min="6" max="6" width="23" customWidth="1"/>
  </cols>
  <sheetData>
    <row r="1" spans="1:49" ht="45" customHeight="1">
      <c r="A1" s="446" t="s">
        <v>665</v>
      </c>
      <c r="B1" s="446"/>
      <c r="C1" s="446"/>
      <c r="D1" s="446"/>
      <c r="E1" s="446"/>
      <c r="F1" s="446"/>
      <c r="G1" s="184"/>
      <c r="H1" s="184"/>
    </row>
    <row r="2" spans="1:49" ht="107.25" customHeight="1">
      <c r="A2" s="185" t="s">
        <v>103</v>
      </c>
      <c r="B2" s="185" t="s">
        <v>104</v>
      </c>
      <c r="C2" s="185" t="s">
        <v>105</v>
      </c>
      <c r="D2" s="185" t="s">
        <v>161</v>
      </c>
      <c r="E2" s="185" t="s">
        <v>162</v>
      </c>
      <c r="F2" s="185" t="s">
        <v>163</v>
      </c>
      <c r="G2" s="186"/>
      <c r="H2" s="184"/>
    </row>
    <row r="3" spans="1:49" ht="21" customHeight="1">
      <c r="A3" s="187" t="s">
        <v>181</v>
      </c>
      <c r="B3" s="188">
        <v>1077</v>
      </c>
      <c r="C3" s="188">
        <v>1095</v>
      </c>
      <c r="D3" s="188">
        <v>332</v>
      </c>
      <c r="E3" s="189">
        <v>67</v>
      </c>
      <c r="F3" s="188">
        <v>25</v>
      </c>
      <c r="G3" s="184"/>
      <c r="H3" s="184"/>
    </row>
    <row r="4" spans="1:49" ht="24.75" customHeight="1">
      <c r="A4" s="187" t="s">
        <v>182</v>
      </c>
      <c r="B4" s="188">
        <v>1171</v>
      </c>
      <c r="C4" s="188">
        <v>1166</v>
      </c>
      <c r="D4" s="188">
        <v>402</v>
      </c>
      <c r="E4" s="188">
        <v>57</v>
      </c>
      <c r="F4" s="188">
        <v>37</v>
      </c>
      <c r="G4" s="184"/>
      <c r="H4" s="184"/>
    </row>
    <row r="5" spans="1:49" ht="19.5" customHeight="1">
      <c r="A5" s="187" t="s">
        <v>183</v>
      </c>
      <c r="B5" s="188">
        <v>94</v>
      </c>
      <c r="C5" s="188">
        <v>87</v>
      </c>
      <c r="D5" s="188">
        <v>77</v>
      </c>
      <c r="E5" s="188">
        <v>0</v>
      </c>
      <c r="F5" s="188">
        <v>15</v>
      </c>
      <c r="G5" s="184"/>
      <c r="H5" s="184"/>
    </row>
    <row r="6" spans="1:49" ht="21" customHeight="1">
      <c r="A6" s="187" t="s">
        <v>184</v>
      </c>
      <c r="B6" s="188">
        <v>316</v>
      </c>
      <c r="C6" s="188">
        <v>330</v>
      </c>
      <c r="D6" s="188">
        <v>123</v>
      </c>
      <c r="E6" s="188">
        <v>0</v>
      </c>
      <c r="F6" s="188">
        <v>27</v>
      </c>
      <c r="G6" s="184"/>
      <c r="H6" s="184"/>
    </row>
    <row r="7" spans="1:49" ht="18.75" customHeight="1">
      <c r="A7" s="190" t="s">
        <v>56</v>
      </c>
      <c r="B7" s="191">
        <f>SUM(B3:B6)</f>
        <v>2658</v>
      </c>
      <c r="C7" s="191">
        <f>SUM(C3:C6)</f>
        <v>2678</v>
      </c>
      <c r="D7" s="191">
        <f>SUM(D3:D6)</f>
        <v>934</v>
      </c>
      <c r="E7" s="191">
        <f>SUM(E3:E6)</f>
        <v>124</v>
      </c>
      <c r="F7" s="191">
        <f>SUM(F3:F6)</f>
        <v>104</v>
      </c>
      <c r="G7" s="184"/>
      <c r="H7" s="184"/>
    </row>
    <row r="9" spans="1:49"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</row>
    <row r="10" spans="1:49"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</row>
    <row r="11" spans="1:49">
      <c r="A11" s="192"/>
      <c r="B11" s="192"/>
      <c r="C11" s="192"/>
      <c r="D11" s="192"/>
      <c r="E11" s="192"/>
      <c r="F11" s="192"/>
      <c r="G11" s="192"/>
      <c r="H11" s="192"/>
      <c r="I11" s="192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</row>
    <row r="12" spans="1:49">
      <c r="A12" s="192"/>
      <c r="B12" s="192"/>
      <c r="C12" s="192"/>
      <c r="D12" s="192"/>
      <c r="E12" s="192"/>
      <c r="F12" s="192"/>
      <c r="G12" s="192"/>
      <c r="H12" s="192"/>
      <c r="I12" s="192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</row>
    <row r="13" spans="1:49">
      <c r="A13" s="193"/>
      <c r="B13" s="192"/>
      <c r="C13" s="192"/>
      <c r="D13" s="192"/>
      <c r="E13" s="192"/>
      <c r="F13" s="192"/>
      <c r="G13" s="192"/>
      <c r="H13" s="192"/>
      <c r="I13" s="192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</row>
    <row r="14" spans="1:49" ht="16.5" customHeight="1">
      <c r="A14" s="192"/>
      <c r="B14" s="192"/>
      <c r="C14" s="192"/>
      <c r="D14" s="192"/>
      <c r="E14" s="192"/>
      <c r="F14" s="192"/>
      <c r="G14" s="192"/>
      <c r="H14" s="192"/>
      <c r="I14" s="192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</row>
    <row r="15" spans="1:49" s="183" customFormat="1">
      <c r="A15"/>
      <c r="B15"/>
      <c r="C15"/>
      <c r="D15"/>
      <c r="E15"/>
      <c r="F15"/>
      <c r="G15"/>
      <c r="H15"/>
      <c r="I15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</row>
    <row r="16" spans="1:49"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</row>
    <row r="17" spans="1:49"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</row>
    <row r="18" spans="1:49" s="183" customFormat="1">
      <c r="A18"/>
      <c r="B18"/>
      <c r="C18"/>
      <c r="D18"/>
      <c r="E18"/>
      <c r="F18"/>
      <c r="G18"/>
      <c r="H18"/>
      <c r="I18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</row>
    <row r="19" spans="1:49"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</row>
    <row r="20" spans="1:49"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</row>
    <row r="21" spans="1:49"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</row>
    <row r="22" spans="1:49" s="183" customFormat="1">
      <c r="A22"/>
      <c r="B22"/>
      <c r="C22"/>
      <c r="D22"/>
      <c r="E22"/>
      <c r="F22"/>
      <c r="G22"/>
      <c r="H22"/>
      <c r="I22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</row>
    <row r="23" spans="1:49"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</row>
    <row r="24" spans="1:49"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</row>
    <row r="25" spans="1:49" s="183" customFormat="1">
      <c r="A25"/>
      <c r="B25"/>
      <c r="C25"/>
      <c r="D25"/>
      <c r="E25"/>
      <c r="F25"/>
      <c r="G25"/>
      <c r="H25"/>
      <c r="I25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</row>
    <row r="26" spans="1:49"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</row>
    <row r="27" spans="1:49"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</row>
    <row r="28" spans="1:49" s="183" customFormat="1">
      <c r="A28"/>
      <c r="B28"/>
      <c r="C28"/>
      <c r="D28"/>
      <c r="E28"/>
      <c r="F28"/>
      <c r="G28"/>
      <c r="H28"/>
      <c r="I28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</row>
    <row r="29" spans="1:49"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</row>
    <row r="30" spans="1:49"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</row>
    <row r="31" spans="1:49"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</row>
    <row r="32" spans="1:49" s="183" customFormat="1">
      <c r="A32"/>
      <c r="B32"/>
      <c r="C32"/>
      <c r="D32"/>
      <c r="E32"/>
      <c r="F32"/>
      <c r="G32"/>
      <c r="H32"/>
      <c r="I32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</row>
    <row r="33" spans="10:49"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</row>
    <row r="34" spans="10:49"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</row>
    <row r="35" spans="10:49"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4"/>
  <sheetViews>
    <sheetView topLeftCell="A22" workbookViewId="0">
      <selection activeCell="A22" sqref="A22"/>
    </sheetView>
  </sheetViews>
  <sheetFormatPr defaultRowHeight="15.75"/>
  <cols>
    <col min="1" max="2" width="10.625" customWidth="1"/>
    <col min="3" max="3" width="12" customWidth="1"/>
    <col min="4" max="9" width="10.625" customWidth="1"/>
  </cols>
  <sheetData>
    <row r="1" spans="1:9" ht="63.75" customHeight="1">
      <c r="A1" s="447" t="s">
        <v>667</v>
      </c>
      <c r="B1" s="448"/>
      <c r="C1" s="448"/>
      <c r="D1" s="448"/>
      <c r="E1" s="448"/>
      <c r="F1" s="448"/>
      <c r="G1" s="448"/>
      <c r="H1" s="448"/>
      <c r="I1" s="448"/>
    </row>
    <row r="2" spans="1:9" ht="17.25" customHeight="1" thickBot="1">
      <c r="A2" s="68" t="s">
        <v>201</v>
      </c>
      <c r="B2" s="67"/>
      <c r="C2" s="67"/>
      <c r="D2" s="67"/>
      <c r="E2" s="67"/>
      <c r="F2" s="67"/>
      <c r="G2" s="67"/>
      <c r="H2" s="67"/>
      <c r="I2" s="67"/>
    </row>
    <row r="3" spans="1:9" ht="81.75" customHeight="1" thickBot="1">
      <c r="A3" s="113" t="s">
        <v>106</v>
      </c>
      <c r="B3" s="114" t="s">
        <v>6</v>
      </c>
      <c r="C3" s="114" t="s">
        <v>7</v>
      </c>
      <c r="D3" s="115" t="s">
        <v>8</v>
      </c>
      <c r="E3" s="114" t="s">
        <v>9</v>
      </c>
      <c r="F3" s="114" t="s">
        <v>10</v>
      </c>
      <c r="G3" s="114" t="s">
        <v>11</v>
      </c>
      <c r="H3" s="116" t="s">
        <v>107</v>
      </c>
      <c r="I3" s="117" t="s">
        <v>56</v>
      </c>
    </row>
    <row r="4" spans="1:9">
      <c r="A4" s="311" t="s">
        <v>203</v>
      </c>
      <c r="B4" s="312">
        <v>6</v>
      </c>
      <c r="C4" s="312">
        <v>14</v>
      </c>
      <c r="D4" s="312">
        <v>8</v>
      </c>
      <c r="E4" s="312">
        <v>76</v>
      </c>
      <c r="F4" s="312">
        <v>4</v>
      </c>
      <c r="G4" s="312"/>
      <c r="H4" s="312">
        <v>976</v>
      </c>
      <c r="I4" s="312">
        <v>1084</v>
      </c>
    </row>
    <row r="5" spans="1:9">
      <c r="A5" s="313" t="s">
        <v>204</v>
      </c>
      <c r="B5" s="314">
        <v>3</v>
      </c>
      <c r="C5" s="314">
        <v>11</v>
      </c>
      <c r="D5" s="314">
        <v>6</v>
      </c>
      <c r="E5" s="314">
        <v>176</v>
      </c>
      <c r="F5" s="314">
        <v>3</v>
      </c>
      <c r="G5" s="314"/>
      <c r="H5" s="314">
        <v>558</v>
      </c>
      <c r="I5" s="314">
        <v>757</v>
      </c>
    </row>
    <row r="6" spans="1:9">
      <c r="A6" s="313" t="s">
        <v>205</v>
      </c>
      <c r="B6" s="314">
        <v>3</v>
      </c>
      <c r="C6" s="314">
        <v>8</v>
      </c>
      <c r="D6" s="314">
        <v>7</v>
      </c>
      <c r="E6" s="314"/>
      <c r="F6" s="314"/>
      <c r="G6" s="314"/>
      <c r="H6" s="314">
        <v>336</v>
      </c>
      <c r="I6" s="314">
        <v>354</v>
      </c>
    </row>
    <row r="7" spans="1:9">
      <c r="A7" s="313" t="s">
        <v>206</v>
      </c>
      <c r="B7" s="314"/>
      <c r="C7" s="314">
        <v>8</v>
      </c>
      <c r="D7" s="314">
        <v>6</v>
      </c>
      <c r="E7" s="314"/>
      <c r="F7" s="314"/>
      <c r="G7" s="314"/>
      <c r="H7" s="314">
        <v>124</v>
      </c>
      <c r="I7" s="314">
        <v>138</v>
      </c>
    </row>
    <row r="8" spans="1:9">
      <c r="A8" s="313" t="s">
        <v>207</v>
      </c>
      <c r="B8" s="314">
        <v>14</v>
      </c>
      <c r="C8" s="314">
        <v>17</v>
      </c>
      <c r="D8" s="314">
        <v>8</v>
      </c>
      <c r="E8" s="314">
        <v>3</v>
      </c>
      <c r="F8" s="314">
        <v>8</v>
      </c>
      <c r="G8" s="314">
        <v>1</v>
      </c>
      <c r="H8" s="314">
        <v>358</v>
      </c>
      <c r="I8" s="314">
        <v>409</v>
      </c>
    </row>
    <row r="9" spans="1:9">
      <c r="A9" s="313" t="s">
        <v>666</v>
      </c>
      <c r="B9" s="314">
        <v>1</v>
      </c>
      <c r="C9" s="314"/>
      <c r="D9" s="314">
        <v>2</v>
      </c>
      <c r="E9" s="314">
        <v>2</v>
      </c>
      <c r="F9" s="314"/>
      <c r="G9" s="314"/>
      <c r="H9" s="314">
        <v>38</v>
      </c>
      <c r="I9" s="314">
        <v>43</v>
      </c>
    </row>
    <row r="10" spans="1:9">
      <c r="A10" s="315" t="s">
        <v>56</v>
      </c>
      <c r="B10" s="124">
        <f>SUM(B4:B9)</f>
        <v>27</v>
      </c>
      <c r="C10" s="124">
        <f t="shared" ref="C10:I10" si="0">SUM(C4:C9)</f>
        <v>58</v>
      </c>
      <c r="D10" s="124">
        <f t="shared" si="0"/>
        <v>37</v>
      </c>
      <c r="E10" s="124">
        <f t="shared" si="0"/>
        <v>257</v>
      </c>
      <c r="F10" s="124">
        <f t="shared" si="0"/>
        <v>15</v>
      </c>
      <c r="G10" s="124">
        <f t="shared" si="0"/>
        <v>1</v>
      </c>
      <c r="H10" s="124">
        <f t="shared" si="0"/>
        <v>2390</v>
      </c>
      <c r="I10" s="124">
        <f t="shared" si="0"/>
        <v>2785</v>
      </c>
    </row>
    <row r="11" spans="1:9" ht="9.75" customHeight="1">
      <c r="A11" s="58"/>
      <c r="B11" s="58"/>
      <c r="C11" s="58"/>
      <c r="D11" s="58"/>
      <c r="E11" s="58"/>
      <c r="F11" s="58"/>
      <c r="G11" s="58"/>
      <c r="H11" s="58"/>
      <c r="I11" s="58"/>
    </row>
    <row r="12" spans="1:9" ht="16.5" thickBot="1">
      <c r="A12" s="68" t="s">
        <v>164</v>
      </c>
      <c r="B12" s="58"/>
      <c r="C12" s="58"/>
      <c r="D12" s="58"/>
      <c r="E12" s="58"/>
      <c r="F12" s="58"/>
      <c r="G12" s="58"/>
      <c r="H12" s="58"/>
      <c r="I12" s="58"/>
    </row>
    <row r="13" spans="1:9" ht="79.5" thickBot="1">
      <c r="A13" s="113" t="s">
        <v>106</v>
      </c>
      <c r="B13" s="114" t="s">
        <v>6</v>
      </c>
      <c r="C13" s="114" t="s">
        <v>7</v>
      </c>
      <c r="D13" s="115" t="s">
        <v>8</v>
      </c>
      <c r="E13" s="114" t="s">
        <v>9</v>
      </c>
      <c r="F13" s="114" t="s">
        <v>10</v>
      </c>
      <c r="G13" s="114" t="s">
        <v>11</v>
      </c>
      <c r="H13" s="116" t="s">
        <v>107</v>
      </c>
      <c r="I13" s="117" t="s">
        <v>56</v>
      </c>
    </row>
    <row r="14" spans="1:9">
      <c r="A14" s="69" t="s">
        <v>203</v>
      </c>
      <c r="B14" s="312">
        <v>8</v>
      </c>
      <c r="C14" s="312">
        <v>27</v>
      </c>
      <c r="D14" s="312">
        <v>6</v>
      </c>
      <c r="E14" s="312">
        <v>84</v>
      </c>
      <c r="F14" s="312">
        <v>3</v>
      </c>
      <c r="G14" s="312"/>
      <c r="H14" s="312">
        <v>941</v>
      </c>
      <c r="I14" s="312">
        <v>1069</v>
      </c>
    </row>
    <row r="15" spans="1:9">
      <c r="A15" s="47" t="s">
        <v>204</v>
      </c>
      <c r="B15" s="314">
        <v>5</v>
      </c>
      <c r="C15" s="314">
        <v>12</v>
      </c>
      <c r="D15" s="314">
        <v>4</v>
      </c>
      <c r="E15" s="314">
        <v>145</v>
      </c>
      <c r="F15" s="314">
        <v>2</v>
      </c>
      <c r="G15" s="314"/>
      <c r="H15" s="314">
        <v>472</v>
      </c>
      <c r="I15" s="314">
        <v>640</v>
      </c>
    </row>
    <row r="16" spans="1:9">
      <c r="A16" s="47" t="s">
        <v>205</v>
      </c>
      <c r="B16" s="314">
        <v>6</v>
      </c>
      <c r="C16" s="314">
        <v>7</v>
      </c>
      <c r="D16" s="314">
        <v>5</v>
      </c>
      <c r="E16" s="314"/>
      <c r="F16" s="314"/>
      <c r="G16" s="314"/>
      <c r="H16" s="314">
        <v>236</v>
      </c>
      <c r="I16" s="314">
        <v>254</v>
      </c>
    </row>
    <row r="17" spans="1:9">
      <c r="A17" s="47" t="s">
        <v>206</v>
      </c>
      <c r="B17" s="314">
        <v>2</v>
      </c>
      <c r="C17" s="314">
        <v>2</v>
      </c>
      <c r="D17" s="314">
        <v>3</v>
      </c>
      <c r="E17" s="314"/>
      <c r="F17" s="314"/>
      <c r="G17" s="314"/>
      <c r="H17" s="314">
        <v>87</v>
      </c>
      <c r="I17" s="314">
        <v>94</v>
      </c>
    </row>
    <row r="18" spans="1:9">
      <c r="A18" s="47" t="s">
        <v>207</v>
      </c>
      <c r="B18" s="314">
        <v>9</v>
      </c>
      <c r="C18" s="314">
        <v>8</v>
      </c>
      <c r="D18" s="314"/>
      <c r="E18" s="314">
        <v>6</v>
      </c>
      <c r="F18" s="314">
        <v>1</v>
      </c>
      <c r="G18" s="314"/>
      <c r="H18" s="314">
        <v>285</v>
      </c>
      <c r="I18" s="314">
        <v>309</v>
      </c>
    </row>
    <row r="19" spans="1:9">
      <c r="A19" s="47" t="s">
        <v>666</v>
      </c>
      <c r="B19" s="314"/>
      <c r="C19" s="314"/>
      <c r="D19" s="314"/>
      <c r="E19" s="314">
        <v>1</v>
      </c>
      <c r="F19" s="314"/>
      <c r="G19" s="314"/>
      <c r="H19" s="314">
        <v>28</v>
      </c>
      <c r="I19" s="314">
        <v>29</v>
      </c>
    </row>
    <row r="20" spans="1:9">
      <c r="A20" s="53" t="s">
        <v>56</v>
      </c>
      <c r="B20" s="124">
        <f>SUM(B14:B19)</f>
        <v>30</v>
      </c>
      <c r="C20" s="124">
        <f t="shared" ref="C20:I20" si="1">SUM(C14:C19)</f>
        <v>56</v>
      </c>
      <c r="D20" s="124">
        <f t="shared" si="1"/>
        <v>18</v>
      </c>
      <c r="E20" s="124">
        <f t="shared" si="1"/>
        <v>236</v>
      </c>
      <c r="F20" s="124">
        <f t="shared" si="1"/>
        <v>6</v>
      </c>
      <c r="G20" s="124">
        <f t="shared" si="1"/>
        <v>0</v>
      </c>
      <c r="H20" s="124">
        <f t="shared" si="1"/>
        <v>2049</v>
      </c>
      <c r="I20" s="124">
        <f t="shared" si="1"/>
        <v>2395</v>
      </c>
    </row>
    <row r="21" spans="1:9" ht="6" customHeight="1">
      <c r="A21" s="58"/>
      <c r="B21" s="58"/>
      <c r="C21" s="58"/>
      <c r="D21" s="58"/>
      <c r="E21" s="58"/>
      <c r="F21" s="58"/>
      <c r="G21" s="58"/>
      <c r="H21" s="58"/>
      <c r="I21" s="58"/>
    </row>
    <row r="22" spans="1:9" ht="17.25" customHeight="1">
      <c r="A22" s="53" t="s">
        <v>185</v>
      </c>
      <c r="B22" s="53">
        <f>+B10-B20</f>
        <v>-3</v>
      </c>
      <c r="C22" s="53">
        <f t="shared" ref="C22:I22" si="2">+C10-C20</f>
        <v>2</v>
      </c>
      <c r="D22" s="53">
        <f t="shared" si="2"/>
        <v>19</v>
      </c>
      <c r="E22" s="53">
        <f t="shared" si="2"/>
        <v>21</v>
      </c>
      <c r="F22" s="53">
        <f t="shared" si="2"/>
        <v>9</v>
      </c>
      <c r="G22" s="53">
        <f t="shared" si="2"/>
        <v>1</v>
      </c>
      <c r="H22" s="53">
        <f t="shared" si="2"/>
        <v>341</v>
      </c>
      <c r="I22" s="53">
        <f t="shared" si="2"/>
        <v>390</v>
      </c>
    </row>
    <row r="23" spans="1:9" ht="18" customHeight="1">
      <c r="A23" s="70" t="s">
        <v>180</v>
      </c>
      <c r="B23" s="133">
        <f t="shared" ref="B23:I23" si="3">+IFERROR(B22/B20,0)*100</f>
        <v>-10</v>
      </c>
      <c r="C23" s="133">
        <f t="shared" si="3"/>
        <v>3.5714285714285712</v>
      </c>
      <c r="D23" s="133">
        <f t="shared" si="3"/>
        <v>105.55555555555556</v>
      </c>
      <c r="E23" s="133">
        <f t="shared" si="3"/>
        <v>8.898305084745763</v>
      </c>
      <c r="F23" s="133">
        <f t="shared" si="3"/>
        <v>150</v>
      </c>
      <c r="G23" s="133">
        <f t="shared" si="3"/>
        <v>0</v>
      </c>
      <c r="H23" s="133">
        <f t="shared" si="3"/>
        <v>16.642264519277695</v>
      </c>
      <c r="I23" s="133">
        <f t="shared" si="3"/>
        <v>16.283924843423801</v>
      </c>
    </row>
    <row r="24" spans="1:9">
      <c r="H24" s="20"/>
      <c r="I24" s="20"/>
    </row>
  </sheetData>
  <mergeCells count="1">
    <mergeCell ref="A1:I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9"/>
  <sheetViews>
    <sheetView topLeftCell="A14" workbookViewId="0">
      <selection activeCell="A29" sqref="A29"/>
    </sheetView>
  </sheetViews>
  <sheetFormatPr defaultRowHeight="15.75"/>
  <cols>
    <col min="1" max="1" width="22.5" customWidth="1"/>
    <col min="2" max="4" width="12.625" customWidth="1"/>
  </cols>
  <sheetData>
    <row r="1" spans="1:11" ht="38.25" customHeight="1">
      <c r="A1" s="449" t="s">
        <v>672</v>
      </c>
      <c r="B1" s="449"/>
      <c r="C1" s="449"/>
      <c r="D1" s="449"/>
      <c r="E1" s="26"/>
      <c r="F1" s="26"/>
      <c r="G1" s="26"/>
      <c r="H1" s="26"/>
      <c r="I1" s="26"/>
    </row>
    <row r="2" spans="1:11" ht="19.5" thickBot="1">
      <c r="A2" s="52" t="s">
        <v>201</v>
      </c>
      <c r="B2" s="26"/>
      <c r="C2" s="26"/>
      <c r="D2" s="26"/>
      <c r="E2" s="26"/>
      <c r="F2" s="26"/>
      <c r="G2" s="26"/>
      <c r="H2" s="26"/>
      <c r="I2" s="26"/>
    </row>
    <row r="3" spans="1:11" ht="16.5" thickBot="1">
      <c r="A3" s="118" t="s">
        <v>108</v>
      </c>
      <c r="B3" s="83" t="s">
        <v>12</v>
      </c>
      <c r="C3" s="83" t="s">
        <v>14</v>
      </c>
      <c r="D3" s="110" t="s">
        <v>13</v>
      </c>
      <c r="E3" s="12"/>
      <c r="F3" s="12"/>
      <c r="G3" s="12"/>
      <c r="H3" s="13"/>
      <c r="I3" s="13"/>
      <c r="K3" s="9"/>
    </row>
    <row r="4" spans="1:11">
      <c r="A4" s="73" t="s">
        <v>668</v>
      </c>
      <c r="B4" s="73">
        <v>0</v>
      </c>
      <c r="C4" s="73">
        <v>0</v>
      </c>
      <c r="D4" s="73">
        <v>0</v>
      </c>
      <c r="E4" s="9"/>
      <c r="F4" s="9"/>
      <c r="G4" s="9"/>
      <c r="H4" s="9"/>
      <c r="I4" s="9"/>
      <c r="K4" s="9"/>
    </row>
    <row r="5" spans="1:11">
      <c r="A5" s="3"/>
      <c r="B5" s="3"/>
      <c r="C5" s="3"/>
      <c r="D5" s="3"/>
      <c r="E5" s="9"/>
      <c r="F5" s="9"/>
      <c r="G5" s="9"/>
      <c r="H5" s="9"/>
      <c r="I5" s="9"/>
      <c r="K5" s="10"/>
    </row>
    <row r="6" spans="1:11">
      <c r="A6" s="3"/>
      <c r="B6" s="3"/>
      <c r="C6" s="3"/>
      <c r="D6" s="3"/>
      <c r="E6" s="9"/>
      <c r="F6" s="9"/>
      <c r="G6" s="9"/>
      <c r="H6" s="9"/>
      <c r="I6" s="9"/>
      <c r="K6" s="10"/>
    </row>
    <row r="7" spans="1:11">
      <c r="A7" s="3"/>
      <c r="B7" s="3"/>
      <c r="C7" s="3"/>
      <c r="D7" s="3"/>
      <c r="E7" s="9"/>
      <c r="F7" s="9"/>
      <c r="G7" s="9"/>
      <c r="H7" s="9"/>
      <c r="I7" s="9"/>
      <c r="K7" s="10"/>
    </row>
    <row r="8" spans="1:11">
      <c r="A8" s="3"/>
      <c r="B8" s="3"/>
      <c r="C8" s="3"/>
      <c r="D8" s="3"/>
      <c r="E8" s="9"/>
      <c r="F8" s="9"/>
      <c r="G8" s="9"/>
      <c r="H8" s="9"/>
      <c r="I8" s="9"/>
      <c r="K8" s="10"/>
    </row>
    <row r="9" spans="1:11">
      <c r="A9" s="3"/>
      <c r="B9" s="3"/>
      <c r="C9" s="3"/>
      <c r="D9" s="3"/>
      <c r="E9" s="9"/>
      <c r="F9" s="9"/>
      <c r="G9" s="9"/>
      <c r="H9" s="9"/>
      <c r="I9" s="9"/>
      <c r="K9" s="10"/>
    </row>
    <row r="10" spans="1:11">
      <c r="A10" s="53" t="s">
        <v>56</v>
      </c>
      <c r="B10" s="53">
        <f>SUM(B4:B9)</f>
        <v>0</v>
      </c>
      <c r="C10" s="53">
        <f>SUM(C4:C9)</f>
        <v>0</v>
      </c>
      <c r="D10" s="53">
        <f>SUM(D4:D9)</f>
        <v>0</v>
      </c>
      <c r="E10" s="9"/>
      <c r="F10" s="9"/>
      <c r="G10" s="9"/>
      <c r="H10" s="9"/>
      <c r="I10" s="9"/>
      <c r="K10" s="10"/>
    </row>
    <row r="11" spans="1:11">
      <c r="A11" s="9"/>
      <c r="B11" s="9"/>
      <c r="C11" s="9"/>
      <c r="D11" s="9"/>
      <c r="E11" s="9"/>
      <c r="F11" s="9"/>
      <c r="G11" s="9"/>
      <c r="H11" s="9"/>
      <c r="I11" s="9"/>
      <c r="K11" s="10"/>
    </row>
    <row r="12" spans="1:11" ht="16.5" thickBot="1">
      <c r="A12" s="52" t="s">
        <v>164</v>
      </c>
      <c r="B12" s="9"/>
      <c r="C12" s="9"/>
      <c r="D12" s="9"/>
      <c r="E12" s="9"/>
      <c r="F12" s="9"/>
      <c r="G12" s="9"/>
      <c r="H12" s="9"/>
      <c r="I12" s="9"/>
      <c r="K12" s="10"/>
    </row>
    <row r="13" spans="1:11" ht="16.5" thickBot="1">
      <c r="A13" s="118" t="s">
        <v>108</v>
      </c>
      <c r="B13" s="83" t="s">
        <v>12</v>
      </c>
      <c r="C13" s="83" t="s">
        <v>14</v>
      </c>
      <c r="D13" s="110" t="s">
        <v>13</v>
      </c>
      <c r="E13" s="9"/>
      <c r="F13" s="9"/>
      <c r="G13" s="9"/>
      <c r="H13" s="9"/>
      <c r="I13" s="9"/>
      <c r="K13" s="10"/>
    </row>
    <row r="14" spans="1:11">
      <c r="A14" s="316" t="s">
        <v>669</v>
      </c>
      <c r="B14" s="316">
        <v>3</v>
      </c>
      <c r="C14" s="316"/>
      <c r="D14" s="316"/>
      <c r="E14" s="9"/>
      <c r="F14" s="9"/>
      <c r="G14" s="9"/>
      <c r="H14" s="9"/>
      <c r="I14" s="9"/>
      <c r="K14" s="10"/>
    </row>
    <row r="15" spans="1:11">
      <c r="A15" s="317" t="s">
        <v>670</v>
      </c>
      <c r="B15" s="317"/>
      <c r="C15" s="317">
        <v>2</v>
      </c>
      <c r="D15" s="317"/>
      <c r="E15" s="9"/>
      <c r="F15" s="9"/>
      <c r="G15" s="9"/>
      <c r="H15" s="9"/>
      <c r="I15" s="9"/>
      <c r="K15" s="10"/>
    </row>
    <row r="16" spans="1:11">
      <c r="A16" s="317" t="s">
        <v>671</v>
      </c>
      <c r="B16" s="317"/>
      <c r="C16" s="317"/>
      <c r="D16" s="317">
        <v>4</v>
      </c>
      <c r="E16" s="9"/>
      <c r="F16" s="9"/>
      <c r="G16" s="9"/>
      <c r="H16" s="9"/>
      <c r="I16" s="9"/>
      <c r="K16" s="10"/>
    </row>
    <row r="17" spans="1:11">
      <c r="A17" s="3"/>
      <c r="B17" s="317"/>
      <c r="C17" s="317"/>
      <c r="D17" s="317"/>
      <c r="E17" s="9"/>
      <c r="F17" s="9"/>
      <c r="G17" s="9"/>
      <c r="H17" s="9"/>
      <c r="I17" s="9"/>
      <c r="K17" s="10"/>
    </row>
    <row r="18" spans="1:11">
      <c r="A18" s="3"/>
      <c r="B18" s="3"/>
      <c r="C18" s="3"/>
      <c r="D18" s="3"/>
      <c r="E18" s="9"/>
      <c r="F18" s="9"/>
      <c r="G18" s="9"/>
      <c r="H18" s="9"/>
      <c r="I18" s="9"/>
      <c r="K18" s="10"/>
    </row>
    <row r="19" spans="1:11">
      <c r="A19" s="3"/>
      <c r="B19" s="3"/>
      <c r="C19" s="3"/>
      <c r="D19" s="3"/>
      <c r="E19" s="9"/>
      <c r="F19" s="9"/>
      <c r="G19" s="9"/>
      <c r="H19" s="9"/>
      <c r="I19" s="9"/>
      <c r="K19" s="10"/>
    </row>
    <row r="20" spans="1:11">
      <c r="A20" s="53" t="s">
        <v>56</v>
      </c>
      <c r="B20" s="53">
        <f>SUM(B14:B19)</f>
        <v>3</v>
      </c>
      <c r="C20" s="53">
        <f>SUM(C14:C19)</f>
        <v>2</v>
      </c>
      <c r="D20" s="53">
        <f>SUM(D14:D19)</f>
        <v>4</v>
      </c>
      <c r="E20" s="9"/>
      <c r="F20" s="9"/>
      <c r="G20" s="9"/>
      <c r="H20" s="9"/>
      <c r="I20" s="9"/>
      <c r="K20" s="10"/>
    </row>
    <row r="21" spans="1:11">
      <c r="B21" s="9"/>
      <c r="C21" s="9"/>
      <c r="D21" s="9"/>
      <c r="E21" s="9"/>
      <c r="F21" s="9"/>
      <c r="G21" s="9"/>
      <c r="H21" s="9"/>
      <c r="I21" s="9"/>
      <c r="K21" s="10"/>
    </row>
    <row r="22" spans="1:11">
      <c r="A22" s="53" t="s">
        <v>185</v>
      </c>
      <c r="B22" s="53">
        <f>+B10-B20</f>
        <v>-3</v>
      </c>
      <c r="C22" s="53">
        <f>+C10-C20</f>
        <v>-2</v>
      </c>
      <c r="D22" s="53">
        <f>+D10-D20</f>
        <v>-4</v>
      </c>
      <c r="E22" s="9"/>
      <c r="F22" s="9"/>
      <c r="G22" s="9"/>
      <c r="H22" s="9"/>
      <c r="I22" s="9"/>
      <c r="K22" s="10"/>
    </row>
    <row r="23" spans="1:11">
      <c r="A23" s="70" t="s">
        <v>180</v>
      </c>
      <c r="B23" s="133">
        <f>+IFERROR(B22/B20,0)*100</f>
        <v>-100</v>
      </c>
      <c r="C23" s="133">
        <f>+IFERROR(C22/C20,0)*100</f>
        <v>-100</v>
      </c>
      <c r="D23" s="133">
        <f>+IFERROR(D22/D20,0)*100</f>
        <v>-100</v>
      </c>
      <c r="E23" s="9"/>
      <c r="F23" s="9"/>
      <c r="G23" s="9"/>
      <c r="H23" s="9"/>
      <c r="I23" s="9"/>
      <c r="K23" s="10"/>
    </row>
    <row r="24" spans="1:11">
      <c r="K24" s="10"/>
    </row>
    <row r="25" spans="1:11">
      <c r="K25" s="10"/>
    </row>
    <row r="26" spans="1:11">
      <c r="K26" s="10"/>
    </row>
    <row r="27" spans="1:11">
      <c r="K27" s="10"/>
    </row>
    <row r="28" spans="1:11">
      <c r="K28" s="10"/>
    </row>
    <row r="29" spans="1:11">
      <c r="K29" s="10"/>
    </row>
    <row r="30" spans="1:11">
      <c r="K30" s="10"/>
    </row>
    <row r="31" spans="1:11">
      <c r="K31" s="10"/>
    </row>
    <row r="32" spans="1:11">
      <c r="K32" s="10"/>
    </row>
    <row r="33" spans="11:11">
      <c r="K33" s="10"/>
    </row>
    <row r="34" spans="11:11">
      <c r="K34" s="10"/>
    </row>
    <row r="35" spans="11:11">
      <c r="K35" s="10"/>
    </row>
    <row r="36" spans="11:11">
      <c r="K36" s="10"/>
    </row>
    <row r="37" spans="11:11">
      <c r="K37" s="10"/>
    </row>
    <row r="38" spans="11:11">
      <c r="K38" s="11"/>
    </row>
    <row r="39" spans="11:11">
      <c r="K39" s="9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23"/>
  <sheetViews>
    <sheetView topLeftCell="A219" workbookViewId="0">
      <selection activeCell="B219" sqref="B219"/>
    </sheetView>
  </sheetViews>
  <sheetFormatPr defaultRowHeight="15.75"/>
  <cols>
    <col min="1" max="1" width="4.125" customWidth="1"/>
    <col min="2" max="2" width="14.875" style="161" customWidth="1"/>
    <col min="3" max="3" width="55.5" style="165" customWidth="1"/>
    <col min="4" max="4" width="33.5" style="165" customWidth="1"/>
    <col min="5" max="5" width="16.5" style="161" customWidth="1"/>
    <col min="6" max="6" width="15" style="203" customWidth="1"/>
    <col min="7" max="7" width="9" style="196"/>
  </cols>
  <sheetData>
    <row r="1" spans="1:7" ht="41.25" customHeight="1">
      <c r="B1" s="450" t="s">
        <v>575</v>
      </c>
      <c r="C1" s="450"/>
      <c r="D1" s="450"/>
      <c r="E1" s="450"/>
      <c r="F1" s="450"/>
      <c r="G1" s="450"/>
    </row>
    <row r="2" spans="1:7" ht="16.5" thickBot="1">
      <c r="B2" s="161" t="s">
        <v>49</v>
      </c>
    </row>
    <row r="3" spans="1:7" ht="24">
      <c r="B3" s="169" t="s">
        <v>52</v>
      </c>
      <c r="C3" s="170" t="s">
        <v>81</v>
      </c>
      <c r="D3" s="170" t="s">
        <v>132</v>
      </c>
      <c r="E3" s="171" t="s">
        <v>129</v>
      </c>
      <c r="F3" s="204" t="s">
        <v>109</v>
      </c>
      <c r="G3" s="197" t="s">
        <v>110</v>
      </c>
    </row>
    <row r="4" spans="1:7">
      <c r="A4">
        <v>1</v>
      </c>
      <c r="B4" s="160" t="s">
        <v>222</v>
      </c>
      <c r="C4" s="162" t="s">
        <v>223</v>
      </c>
      <c r="D4" s="162" t="s">
        <v>224</v>
      </c>
      <c r="E4" s="160" t="s">
        <v>579</v>
      </c>
      <c r="F4" s="179" t="s">
        <v>581</v>
      </c>
      <c r="G4" s="198" t="s">
        <v>576</v>
      </c>
    </row>
    <row r="5" spans="1:7">
      <c r="A5">
        <v>2</v>
      </c>
      <c r="B5" s="160" t="s">
        <v>222</v>
      </c>
      <c r="C5" s="162" t="s">
        <v>225</v>
      </c>
      <c r="D5" s="162" t="s">
        <v>226</v>
      </c>
      <c r="E5" s="160" t="s">
        <v>579</v>
      </c>
      <c r="F5" s="179" t="s">
        <v>581</v>
      </c>
      <c r="G5" s="198" t="s">
        <v>576</v>
      </c>
    </row>
    <row r="6" spans="1:7">
      <c r="A6">
        <v>3</v>
      </c>
      <c r="B6" s="160" t="s">
        <v>222</v>
      </c>
      <c r="C6" s="162" t="s">
        <v>227</v>
      </c>
      <c r="D6" s="162" t="s">
        <v>228</v>
      </c>
      <c r="E6" s="160" t="s">
        <v>579</v>
      </c>
      <c r="F6" s="179" t="s">
        <v>581</v>
      </c>
      <c r="G6" s="198" t="s">
        <v>576</v>
      </c>
    </row>
    <row r="7" spans="1:7">
      <c r="A7">
        <v>4</v>
      </c>
      <c r="B7" s="160" t="s">
        <v>229</v>
      </c>
      <c r="C7" s="162" t="s">
        <v>230</v>
      </c>
      <c r="D7" s="162" t="s">
        <v>230</v>
      </c>
      <c r="E7" s="160" t="s">
        <v>579</v>
      </c>
      <c r="F7" s="179" t="s">
        <v>581</v>
      </c>
      <c r="G7" s="198" t="s">
        <v>576</v>
      </c>
    </row>
    <row r="8" spans="1:7">
      <c r="A8">
        <v>5</v>
      </c>
      <c r="B8" s="160" t="s">
        <v>229</v>
      </c>
      <c r="C8" s="162" t="s">
        <v>231</v>
      </c>
      <c r="D8" s="162" t="s">
        <v>232</v>
      </c>
      <c r="E8" s="160" t="s">
        <v>580</v>
      </c>
      <c r="F8" s="179" t="s">
        <v>581</v>
      </c>
      <c r="G8" s="198" t="s">
        <v>576</v>
      </c>
    </row>
    <row r="9" spans="1:7">
      <c r="A9">
        <v>6</v>
      </c>
      <c r="B9" s="160" t="s">
        <v>229</v>
      </c>
      <c r="C9" s="162" t="s">
        <v>233</v>
      </c>
      <c r="D9" s="162" t="s">
        <v>234</v>
      </c>
      <c r="E9" s="160" t="s">
        <v>580</v>
      </c>
      <c r="F9" s="179" t="s">
        <v>581</v>
      </c>
      <c r="G9" s="198" t="s">
        <v>576</v>
      </c>
    </row>
    <row r="10" spans="1:7">
      <c r="A10">
        <v>7</v>
      </c>
      <c r="B10" s="160" t="s">
        <v>229</v>
      </c>
      <c r="C10" s="162" t="s">
        <v>235</v>
      </c>
      <c r="D10" s="162" t="s">
        <v>236</v>
      </c>
      <c r="E10" s="160" t="s">
        <v>580</v>
      </c>
      <c r="F10" s="179" t="s">
        <v>581</v>
      </c>
      <c r="G10" s="198" t="s">
        <v>576</v>
      </c>
    </row>
    <row r="11" spans="1:7">
      <c r="A11">
        <v>8</v>
      </c>
      <c r="B11" s="160" t="s">
        <v>229</v>
      </c>
      <c r="C11" s="162" t="s">
        <v>237</v>
      </c>
      <c r="D11" s="162" t="s">
        <v>238</v>
      </c>
      <c r="E11" s="160" t="s">
        <v>580</v>
      </c>
      <c r="F11" s="179" t="s">
        <v>581</v>
      </c>
      <c r="G11" s="198" t="s">
        <v>576</v>
      </c>
    </row>
    <row r="12" spans="1:7">
      <c r="A12">
        <v>9</v>
      </c>
      <c r="B12" s="160" t="s">
        <v>229</v>
      </c>
      <c r="C12" s="162" t="s">
        <v>239</v>
      </c>
      <c r="D12" s="162" t="s">
        <v>240</v>
      </c>
      <c r="E12" s="160" t="s">
        <v>580</v>
      </c>
      <c r="F12" s="179" t="s">
        <v>581</v>
      </c>
      <c r="G12" s="198" t="s">
        <v>576</v>
      </c>
    </row>
    <row r="13" spans="1:7">
      <c r="A13">
        <v>10</v>
      </c>
      <c r="B13" s="160" t="s">
        <v>229</v>
      </c>
      <c r="C13" s="162" t="s">
        <v>241</v>
      </c>
      <c r="D13" s="162" t="s">
        <v>242</v>
      </c>
      <c r="E13" s="160" t="s">
        <v>580</v>
      </c>
      <c r="F13" s="179" t="s">
        <v>581</v>
      </c>
      <c r="G13" s="198" t="s">
        <v>576</v>
      </c>
    </row>
    <row r="14" spans="1:7">
      <c r="A14">
        <v>11</v>
      </c>
      <c r="B14" s="160" t="s">
        <v>229</v>
      </c>
      <c r="C14" s="162" t="s">
        <v>243</v>
      </c>
      <c r="D14" s="162" t="s">
        <v>244</v>
      </c>
      <c r="E14" s="160" t="s">
        <v>580</v>
      </c>
      <c r="F14" s="179" t="s">
        <v>581</v>
      </c>
      <c r="G14" s="198" t="s">
        <v>576</v>
      </c>
    </row>
    <row r="15" spans="1:7">
      <c r="A15">
        <v>12</v>
      </c>
      <c r="B15" s="160" t="s">
        <v>229</v>
      </c>
      <c r="C15" s="162" t="s">
        <v>245</v>
      </c>
      <c r="D15" s="162" t="s">
        <v>591</v>
      </c>
      <c r="E15" s="160" t="s">
        <v>580</v>
      </c>
      <c r="F15" s="179" t="s">
        <v>581</v>
      </c>
      <c r="G15" s="198" t="s">
        <v>576</v>
      </c>
    </row>
    <row r="16" spans="1:7">
      <c r="A16">
        <v>13</v>
      </c>
      <c r="B16" s="160" t="s">
        <v>229</v>
      </c>
      <c r="C16" s="162" t="s">
        <v>245</v>
      </c>
      <c r="D16" s="162" t="s">
        <v>592</v>
      </c>
      <c r="E16" s="160" t="s">
        <v>580</v>
      </c>
      <c r="F16" s="179" t="s">
        <v>581</v>
      </c>
      <c r="G16" s="198" t="s">
        <v>576</v>
      </c>
    </row>
    <row r="17" spans="1:7">
      <c r="A17">
        <v>14</v>
      </c>
      <c r="B17" s="160" t="s">
        <v>229</v>
      </c>
      <c r="C17" s="162" t="s">
        <v>246</v>
      </c>
      <c r="D17" s="162" t="s">
        <v>247</v>
      </c>
      <c r="E17" s="160" t="s">
        <v>580</v>
      </c>
      <c r="F17" s="179" t="s">
        <v>581</v>
      </c>
      <c r="G17" s="198" t="s">
        <v>576</v>
      </c>
    </row>
    <row r="18" spans="1:7">
      <c r="A18">
        <v>15</v>
      </c>
      <c r="B18" s="160" t="s">
        <v>229</v>
      </c>
      <c r="C18" s="162" t="s">
        <v>248</v>
      </c>
      <c r="D18" s="162" t="s">
        <v>249</v>
      </c>
      <c r="E18" s="160" t="s">
        <v>580</v>
      </c>
      <c r="F18" s="179" t="s">
        <v>581</v>
      </c>
      <c r="G18" s="198" t="s">
        <v>576</v>
      </c>
    </row>
    <row r="19" spans="1:7">
      <c r="A19">
        <v>16</v>
      </c>
      <c r="B19" s="160" t="s">
        <v>229</v>
      </c>
      <c r="C19" s="162" t="s">
        <v>250</v>
      </c>
      <c r="D19" s="162" t="s">
        <v>251</v>
      </c>
      <c r="E19" s="160" t="s">
        <v>580</v>
      </c>
      <c r="F19" s="179" t="s">
        <v>581</v>
      </c>
      <c r="G19" s="198" t="s">
        <v>576</v>
      </c>
    </row>
    <row r="20" spans="1:7">
      <c r="A20">
        <v>17</v>
      </c>
      <c r="B20" s="160" t="s">
        <v>229</v>
      </c>
      <c r="C20" s="162" t="s">
        <v>252</v>
      </c>
      <c r="D20" s="162" t="s">
        <v>253</v>
      </c>
      <c r="E20" s="160" t="s">
        <v>580</v>
      </c>
      <c r="F20" s="179" t="s">
        <v>581</v>
      </c>
      <c r="G20" s="198" t="s">
        <v>576</v>
      </c>
    </row>
    <row r="21" spans="1:7">
      <c r="A21">
        <v>18</v>
      </c>
      <c r="B21" s="160" t="s">
        <v>229</v>
      </c>
      <c r="C21" s="162" t="s">
        <v>254</v>
      </c>
      <c r="D21" s="162" t="s">
        <v>255</v>
      </c>
      <c r="E21" s="160" t="s">
        <v>580</v>
      </c>
      <c r="F21" s="179" t="s">
        <v>581</v>
      </c>
      <c r="G21" s="198" t="s">
        <v>576</v>
      </c>
    </row>
    <row r="22" spans="1:7">
      <c r="A22">
        <v>19</v>
      </c>
      <c r="B22" s="160" t="s">
        <v>229</v>
      </c>
      <c r="C22" s="162" t="s">
        <v>256</v>
      </c>
      <c r="D22" s="162" t="s">
        <v>257</v>
      </c>
      <c r="E22" s="160" t="s">
        <v>580</v>
      </c>
      <c r="F22" s="179" t="s">
        <v>581</v>
      </c>
      <c r="G22" s="198" t="s">
        <v>576</v>
      </c>
    </row>
    <row r="23" spans="1:7">
      <c r="A23">
        <v>20</v>
      </c>
      <c r="B23" s="160" t="s">
        <v>229</v>
      </c>
      <c r="C23" s="162" t="s">
        <v>258</v>
      </c>
      <c r="D23" s="162" t="s">
        <v>259</v>
      </c>
      <c r="E23" s="160" t="s">
        <v>580</v>
      </c>
      <c r="F23" s="179" t="s">
        <v>581</v>
      </c>
      <c r="G23" s="198" t="s">
        <v>576</v>
      </c>
    </row>
    <row r="24" spans="1:7">
      <c r="A24">
        <v>21</v>
      </c>
      <c r="B24" s="160" t="s">
        <v>229</v>
      </c>
      <c r="C24" s="162" t="s">
        <v>260</v>
      </c>
      <c r="D24" s="162" t="s">
        <v>261</v>
      </c>
      <c r="E24" s="160" t="s">
        <v>580</v>
      </c>
      <c r="F24" s="179" t="s">
        <v>581</v>
      </c>
      <c r="G24" s="198" t="s">
        <v>576</v>
      </c>
    </row>
    <row r="25" spans="1:7">
      <c r="A25">
        <v>22</v>
      </c>
      <c r="B25" s="160" t="s">
        <v>229</v>
      </c>
      <c r="C25" s="162" t="s">
        <v>262</v>
      </c>
      <c r="D25" s="162" t="s">
        <v>263</v>
      </c>
      <c r="E25" s="160" t="s">
        <v>580</v>
      </c>
      <c r="F25" s="179" t="s">
        <v>581</v>
      </c>
      <c r="G25" s="198" t="s">
        <v>576</v>
      </c>
    </row>
    <row r="26" spans="1:7">
      <c r="A26">
        <v>23</v>
      </c>
      <c r="B26" s="160" t="s">
        <v>229</v>
      </c>
      <c r="C26" s="162" t="s">
        <v>264</v>
      </c>
      <c r="D26" s="162" t="s">
        <v>265</v>
      </c>
      <c r="E26" s="160" t="s">
        <v>580</v>
      </c>
      <c r="F26" s="179" t="s">
        <v>581</v>
      </c>
      <c r="G26" s="198" t="s">
        <v>576</v>
      </c>
    </row>
    <row r="27" spans="1:7">
      <c r="A27">
        <v>24</v>
      </c>
      <c r="B27" s="160" t="s">
        <v>229</v>
      </c>
      <c r="C27" s="162" t="s">
        <v>266</v>
      </c>
      <c r="D27" s="162" t="s">
        <v>267</v>
      </c>
      <c r="E27" s="160" t="s">
        <v>580</v>
      </c>
      <c r="F27" s="179" t="s">
        <v>581</v>
      </c>
      <c r="G27" s="198" t="s">
        <v>576</v>
      </c>
    </row>
    <row r="28" spans="1:7">
      <c r="A28">
        <v>25</v>
      </c>
      <c r="B28" s="160" t="s">
        <v>229</v>
      </c>
      <c r="C28" s="162" t="s">
        <v>268</v>
      </c>
      <c r="D28" s="162" t="s">
        <v>269</v>
      </c>
      <c r="E28" s="160" t="s">
        <v>580</v>
      </c>
      <c r="F28" s="179" t="s">
        <v>581</v>
      </c>
      <c r="G28" s="198" t="s">
        <v>576</v>
      </c>
    </row>
    <row r="29" spans="1:7">
      <c r="A29">
        <v>26</v>
      </c>
      <c r="B29" s="160" t="s">
        <v>229</v>
      </c>
      <c r="C29" s="162" t="s">
        <v>270</v>
      </c>
      <c r="D29" s="162" t="s">
        <v>271</v>
      </c>
      <c r="E29" s="160" t="s">
        <v>580</v>
      </c>
      <c r="F29" s="179" t="s">
        <v>581</v>
      </c>
      <c r="G29" s="198" t="s">
        <v>576</v>
      </c>
    </row>
    <row r="30" spans="1:7">
      <c r="A30">
        <v>27</v>
      </c>
      <c r="B30" s="160" t="s">
        <v>229</v>
      </c>
      <c r="C30" s="162" t="s">
        <v>272</v>
      </c>
      <c r="D30" s="162" t="s">
        <v>273</v>
      </c>
      <c r="E30" s="160" t="s">
        <v>580</v>
      </c>
      <c r="F30" s="179" t="s">
        <v>581</v>
      </c>
      <c r="G30" s="198" t="s">
        <v>576</v>
      </c>
    </row>
    <row r="31" spans="1:7">
      <c r="A31">
        <v>28</v>
      </c>
      <c r="B31" s="160" t="s">
        <v>229</v>
      </c>
      <c r="C31" s="162" t="s">
        <v>274</v>
      </c>
      <c r="D31" s="162" t="s">
        <v>275</v>
      </c>
      <c r="E31" s="160" t="s">
        <v>580</v>
      </c>
      <c r="F31" s="179" t="s">
        <v>581</v>
      </c>
      <c r="G31" s="198" t="s">
        <v>576</v>
      </c>
    </row>
    <row r="32" spans="1:7">
      <c r="A32">
        <v>29</v>
      </c>
      <c r="B32" s="160" t="s">
        <v>229</v>
      </c>
      <c r="C32" s="162" t="s">
        <v>276</v>
      </c>
      <c r="D32" s="162" t="s">
        <v>277</v>
      </c>
      <c r="E32" s="160" t="s">
        <v>580</v>
      </c>
      <c r="F32" s="179" t="s">
        <v>581</v>
      </c>
      <c r="G32" s="198" t="s">
        <v>576</v>
      </c>
    </row>
    <row r="33" spans="1:7">
      <c r="A33">
        <v>30</v>
      </c>
      <c r="B33" s="160" t="s">
        <v>229</v>
      </c>
      <c r="C33" s="162" t="s">
        <v>278</v>
      </c>
      <c r="D33" s="162" t="s">
        <v>279</v>
      </c>
      <c r="E33" s="160" t="s">
        <v>580</v>
      </c>
      <c r="F33" s="179" t="s">
        <v>581</v>
      </c>
      <c r="G33" s="198" t="s">
        <v>576</v>
      </c>
    </row>
    <row r="34" spans="1:7">
      <c r="A34">
        <v>31</v>
      </c>
      <c r="B34" s="160" t="s">
        <v>229</v>
      </c>
      <c r="C34" s="162" t="s">
        <v>280</v>
      </c>
      <c r="D34" s="162" t="s">
        <v>281</v>
      </c>
      <c r="E34" s="160" t="s">
        <v>580</v>
      </c>
      <c r="F34" s="179" t="s">
        <v>581</v>
      </c>
      <c r="G34" s="198" t="s">
        <v>576</v>
      </c>
    </row>
    <row r="35" spans="1:7">
      <c r="A35">
        <v>32</v>
      </c>
      <c r="B35" s="160" t="s">
        <v>229</v>
      </c>
      <c r="C35" s="162" t="s">
        <v>282</v>
      </c>
      <c r="D35" s="162" t="s">
        <v>283</v>
      </c>
      <c r="E35" s="160" t="s">
        <v>580</v>
      </c>
      <c r="F35" s="179" t="s">
        <v>581</v>
      </c>
      <c r="G35" s="198" t="s">
        <v>576</v>
      </c>
    </row>
    <row r="36" spans="1:7">
      <c r="A36">
        <v>33</v>
      </c>
      <c r="B36" s="160" t="s">
        <v>229</v>
      </c>
      <c r="C36" s="162" t="s">
        <v>284</v>
      </c>
      <c r="D36" s="162" t="s">
        <v>285</v>
      </c>
      <c r="E36" s="160" t="s">
        <v>580</v>
      </c>
      <c r="F36" s="179" t="s">
        <v>581</v>
      </c>
      <c r="G36" s="198" t="s">
        <v>576</v>
      </c>
    </row>
    <row r="37" spans="1:7">
      <c r="A37">
        <v>34</v>
      </c>
      <c r="B37" s="160" t="s">
        <v>229</v>
      </c>
      <c r="C37" s="162" t="s">
        <v>286</v>
      </c>
      <c r="D37" s="162" t="s">
        <v>287</v>
      </c>
      <c r="E37" s="160" t="s">
        <v>580</v>
      </c>
      <c r="F37" s="179" t="s">
        <v>581</v>
      </c>
      <c r="G37" s="198" t="s">
        <v>576</v>
      </c>
    </row>
    <row r="38" spans="1:7">
      <c r="A38">
        <v>35</v>
      </c>
      <c r="B38" s="160" t="s">
        <v>229</v>
      </c>
      <c r="C38" s="162" t="s">
        <v>288</v>
      </c>
      <c r="D38" s="162" t="s">
        <v>289</v>
      </c>
      <c r="E38" s="160" t="s">
        <v>580</v>
      </c>
      <c r="F38" s="179" t="s">
        <v>581</v>
      </c>
      <c r="G38" s="198" t="s">
        <v>576</v>
      </c>
    </row>
    <row r="39" spans="1:7">
      <c r="A39">
        <v>36</v>
      </c>
      <c r="B39" s="160" t="s">
        <v>229</v>
      </c>
      <c r="C39" s="162" t="s">
        <v>290</v>
      </c>
      <c r="D39" s="162" t="s">
        <v>291</v>
      </c>
      <c r="E39" s="160" t="s">
        <v>580</v>
      </c>
      <c r="F39" s="179" t="s">
        <v>581</v>
      </c>
      <c r="G39" s="198" t="s">
        <v>576</v>
      </c>
    </row>
    <row r="40" spans="1:7">
      <c r="A40">
        <v>37</v>
      </c>
      <c r="B40" s="160" t="s">
        <v>229</v>
      </c>
      <c r="C40" s="162" t="s">
        <v>292</v>
      </c>
      <c r="D40" s="162" t="s">
        <v>293</v>
      </c>
      <c r="E40" s="160" t="s">
        <v>579</v>
      </c>
      <c r="F40" s="179" t="s">
        <v>581</v>
      </c>
      <c r="G40" s="198" t="s">
        <v>576</v>
      </c>
    </row>
    <row r="41" spans="1:7">
      <c r="A41">
        <v>38</v>
      </c>
      <c r="B41" s="160" t="s">
        <v>229</v>
      </c>
      <c r="C41" s="162" t="s">
        <v>294</v>
      </c>
      <c r="D41" s="162" t="s">
        <v>295</v>
      </c>
      <c r="E41" s="160" t="s">
        <v>580</v>
      </c>
      <c r="F41" s="179" t="s">
        <v>581</v>
      </c>
      <c r="G41" s="198" t="s">
        <v>576</v>
      </c>
    </row>
    <row r="42" spans="1:7">
      <c r="A42">
        <v>39</v>
      </c>
      <c r="B42" s="160" t="s">
        <v>229</v>
      </c>
      <c r="C42" s="162" t="s">
        <v>296</v>
      </c>
      <c r="D42" s="162" t="s">
        <v>297</v>
      </c>
      <c r="E42" s="160" t="s">
        <v>580</v>
      </c>
      <c r="F42" s="179" t="s">
        <v>581</v>
      </c>
      <c r="G42" s="198" t="s">
        <v>576</v>
      </c>
    </row>
    <row r="43" spans="1:7">
      <c r="A43">
        <v>40</v>
      </c>
      <c r="B43" s="160" t="s">
        <v>229</v>
      </c>
      <c r="C43" s="162" t="s">
        <v>298</v>
      </c>
      <c r="D43" s="162" t="s">
        <v>299</v>
      </c>
      <c r="E43" s="160" t="s">
        <v>580</v>
      </c>
      <c r="F43" s="179" t="s">
        <v>581</v>
      </c>
      <c r="G43" s="198" t="s">
        <v>576</v>
      </c>
    </row>
    <row r="44" spans="1:7">
      <c r="A44">
        <v>41</v>
      </c>
      <c r="B44" s="160" t="s">
        <v>229</v>
      </c>
      <c r="C44" s="162" t="s">
        <v>276</v>
      </c>
      <c r="D44" s="162" t="s">
        <v>300</v>
      </c>
      <c r="E44" s="160" t="s">
        <v>580</v>
      </c>
      <c r="F44" s="179" t="s">
        <v>581</v>
      </c>
      <c r="G44" s="198" t="s">
        <v>576</v>
      </c>
    </row>
    <row r="45" spans="1:7">
      <c r="A45">
        <v>42</v>
      </c>
      <c r="B45" s="160" t="s">
        <v>301</v>
      </c>
      <c r="C45" s="162" t="s">
        <v>302</v>
      </c>
      <c r="D45" s="162" t="s">
        <v>303</v>
      </c>
      <c r="E45" s="160" t="s">
        <v>579</v>
      </c>
      <c r="F45" s="179" t="s">
        <v>581</v>
      </c>
      <c r="G45" s="198" t="s">
        <v>576</v>
      </c>
    </row>
    <row r="46" spans="1:7">
      <c r="A46">
        <v>43</v>
      </c>
      <c r="B46" s="160" t="s">
        <v>301</v>
      </c>
      <c r="C46" s="162" t="s">
        <v>302</v>
      </c>
      <c r="D46" s="162" t="s">
        <v>303</v>
      </c>
      <c r="E46" s="160" t="s">
        <v>579</v>
      </c>
      <c r="F46" s="179" t="s">
        <v>581</v>
      </c>
      <c r="G46" s="198" t="s">
        <v>576</v>
      </c>
    </row>
    <row r="47" spans="1:7" s="20" customFormat="1">
      <c r="A47">
        <v>44</v>
      </c>
      <c r="B47" s="160" t="s">
        <v>304</v>
      </c>
      <c r="C47" s="162" t="s">
        <v>305</v>
      </c>
      <c r="D47" s="162" t="s">
        <v>306</v>
      </c>
      <c r="E47" s="160" t="s">
        <v>579</v>
      </c>
      <c r="F47" s="179" t="s">
        <v>581</v>
      </c>
      <c r="G47" s="198" t="s">
        <v>576</v>
      </c>
    </row>
    <row r="48" spans="1:7">
      <c r="A48">
        <v>45</v>
      </c>
      <c r="B48" s="160" t="s">
        <v>304</v>
      </c>
      <c r="C48" s="162" t="s">
        <v>307</v>
      </c>
      <c r="D48" s="162" t="s">
        <v>308</v>
      </c>
      <c r="E48" s="160" t="s">
        <v>579</v>
      </c>
      <c r="F48" s="179" t="s">
        <v>581</v>
      </c>
      <c r="G48" s="198" t="s">
        <v>576</v>
      </c>
    </row>
    <row r="49" spans="1:7">
      <c r="A49">
        <v>46</v>
      </c>
      <c r="B49" s="160" t="s">
        <v>309</v>
      </c>
      <c r="C49" s="162" t="s">
        <v>310</v>
      </c>
      <c r="D49" s="162" t="s">
        <v>311</v>
      </c>
      <c r="E49" s="160" t="s">
        <v>579</v>
      </c>
      <c r="F49" s="179" t="s">
        <v>581</v>
      </c>
      <c r="G49" s="198" t="s">
        <v>576</v>
      </c>
    </row>
    <row r="50" spans="1:7">
      <c r="A50">
        <v>47</v>
      </c>
      <c r="B50" s="160" t="s">
        <v>309</v>
      </c>
      <c r="C50" s="162" t="s">
        <v>312</v>
      </c>
      <c r="D50" s="162" t="s">
        <v>313</v>
      </c>
      <c r="E50" s="160" t="s">
        <v>580</v>
      </c>
      <c r="F50" s="179" t="s">
        <v>581</v>
      </c>
      <c r="G50" s="198" t="s">
        <v>576</v>
      </c>
    </row>
    <row r="51" spans="1:7">
      <c r="A51">
        <v>48</v>
      </c>
      <c r="B51" s="160" t="s">
        <v>309</v>
      </c>
      <c r="C51" s="162" t="s">
        <v>314</v>
      </c>
      <c r="D51" s="162" t="s">
        <v>315</v>
      </c>
      <c r="E51" s="160" t="s">
        <v>580</v>
      </c>
      <c r="F51" s="179" t="s">
        <v>582</v>
      </c>
      <c r="G51" s="198" t="s">
        <v>576</v>
      </c>
    </row>
    <row r="52" spans="1:7">
      <c r="A52">
        <v>49</v>
      </c>
      <c r="B52" s="160" t="s">
        <v>309</v>
      </c>
      <c r="C52" s="162" t="s">
        <v>316</v>
      </c>
      <c r="D52" s="162" t="s">
        <v>317</v>
      </c>
      <c r="E52" s="160" t="s">
        <v>579</v>
      </c>
      <c r="F52" s="179" t="s">
        <v>582</v>
      </c>
      <c r="G52" s="198" t="s">
        <v>576</v>
      </c>
    </row>
    <row r="53" spans="1:7">
      <c r="A53">
        <v>50</v>
      </c>
      <c r="B53" s="160" t="s">
        <v>309</v>
      </c>
      <c r="C53" s="162" t="s">
        <v>318</v>
      </c>
      <c r="D53" s="162" t="s">
        <v>319</v>
      </c>
      <c r="E53" s="160" t="s">
        <v>580</v>
      </c>
      <c r="F53" s="179" t="s">
        <v>581</v>
      </c>
      <c r="G53" s="198" t="s">
        <v>576</v>
      </c>
    </row>
    <row r="54" spans="1:7">
      <c r="A54">
        <v>51</v>
      </c>
      <c r="B54" s="160" t="s">
        <v>309</v>
      </c>
      <c r="C54" s="162" t="s">
        <v>320</v>
      </c>
      <c r="D54" s="162" t="s">
        <v>321</v>
      </c>
      <c r="E54" s="160" t="s">
        <v>579</v>
      </c>
      <c r="F54" s="179" t="s">
        <v>581</v>
      </c>
      <c r="G54" s="198" t="s">
        <v>576</v>
      </c>
    </row>
    <row r="55" spans="1:7">
      <c r="A55">
        <v>52</v>
      </c>
      <c r="B55" s="160" t="s">
        <v>309</v>
      </c>
      <c r="C55" s="162" t="s">
        <v>322</v>
      </c>
      <c r="D55" s="162" t="s">
        <v>323</v>
      </c>
      <c r="E55" s="160" t="s">
        <v>580</v>
      </c>
      <c r="F55" s="179" t="s">
        <v>581</v>
      </c>
      <c r="G55" s="198" t="s">
        <v>576</v>
      </c>
    </row>
    <row r="56" spans="1:7">
      <c r="A56">
        <v>53</v>
      </c>
      <c r="B56" s="160" t="s">
        <v>309</v>
      </c>
      <c r="C56" s="162" t="s">
        <v>324</v>
      </c>
      <c r="D56" s="162" t="s">
        <v>325</v>
      </c>
      <c r="E56" s="160" t="s">
        <v>579</v>
      </c>
      <c r="F56" s="179" t="s">
        <v>581</v>
      </c>
      <c r="G56" s="198" t="s">
        <v>576</v>
      </c>
    </row>
    <row r="57" spans="1:7">
      <c r="A57">
        <v>54</v>
      </c>
      <c r="B57" s="160" t="s">
        <v>309</v>
      </c>
      <c r="C57" s="162" t="s">
        <v>326</v>
      </c>
      <c r="D57" s="162" t="s">
        <v>327</v>
      </c>
      <c r="E57" s="160" t="s">
        <v>580</v>
      </c>
      <c r="F57" s="179" t="s">
        <v>581</v>
      </c>
      <c r="G57" s="198" t="s">
        <v>576</v>
      </c>
    </row>
    <row r="58" spans="1:7">
      <c r="A58">
        <v>55</v>
      </c>
      <c r="B58" s="160" t="s">
        <v>309</v>
      </c>
      <c r="C58" s="162" t="s">
        <v>326</v>
      </c>
      <c r="D58" s="162" t="s">
        <v>328</v>
      </c>
      <c r="E58" s="160" t="s">
        <v>580</v>
      </c>
      <c r="F58" s="179" t="s">
        <v>581</v>
      </c>
      <c r="G58" s="198" t="s">
        <v>576</v>
      </c>
    </row>
    <row r="59" spans="1:7">
      <c r="A59">
        <v>56</v>
      </c>
      <c r="B59" s="160" t="s">
        <v>309</v>
      </c>
      <c r="C59" s="162" t="s">
        <v>329</v>
      </c>
      <c r="D59" s="162" t="s">
        <v>330</v>
      </c>
      <c r="E59" s="160" t="s">
        <v>580</v>
      </c>
      <c r="F59" s="179" t="s">
        <v>581</v>
      </c>
      <c r="G59" s="198" t="s">
        <v>576</v>
      </c>
    </row>
    <row r="60" spans="1:7">
      <c r="A60">
        <v>57</v>
      </c>
      <c r="B60" s="160" t="s">
        <v>309</v>
      </c>
      <c r="C60" s="162" t="s">
        <v>331</v>
      </c>
      <c r="D60" s="162" t="s">
        <v>332</v>
      </c>
      <c r="E60" s="160" t="s">
        <v>580</v>
      </c>
      <c r="F60" s="179" t="s">
        <v>581</v>
      </c>
      <c r="G60" s="198" t="s">
        <v>576</v>
      </c>
    </row>
    <row r="61" spans="1:7">
      <c r="A61">
        <v>58</v>
      </c>
      <c r="B61" s="160" t="s">
        <v>309</v>
      </c>
      <c r="C61" s="162" t="s">
        <v>333</v>
      </c>
      <c r="D61" s="162" t="s">
        <v>334</v>
      </c>
      <c r="E61" s="160" t="s">
        <v>580</v>
      </c>
      <c r="F61" s="179" t="s">
        <v>581</v>
      </c>
      <c r="G61" s="198" t="s">
        <v>576</v>
      </c>
    </row>
    <row r="62" spans="1:7">
      <c r="A62">
        <v>59</v>
      </c>
      <c r="B62" s="160" t="s">
        <v>309</v>
      </c>
      <c r="C62" s="162" t="s">
        <v>335</v>
      </c>
      <c r="D62" s="162" t="s">
        <v>336</v>
      </c>
      <c r="E62" s="160" t="s">
        <v>580</v>
      </c>
      <c r="F62" s="179" t="s">
        <v>581</v>
      </c>
      <c r="G62" s="198" t="s">
        <v>576</v>
      </c>
    </row>
    <row r="63" spans="1:7">
      <c r="A63">
        <v>60</v>
      </c>
      <c r="B63" s="160" t="s">
        <v>309</v>
      </c>
      <c r="C63" s="162" t="s">
        <v>337</v>
      </c>
      <c r="D63" s="162" t="s">
        <v>338</v>
      </c>
      <c r="E63" s="160" t="s">
        <v>580</v>
      </c>
      <c r="F63" s="179" t="s">
        <v>581</v>
      </c>
      <c r="G63" s="198" t="s">
        <v>576</v>
      </c>
    </row>
    <row r="64" spans="1:7">
      <c r="A64">
        <v>61</v>
      </c>
      <c r="B64" s="160" t="s">
        <v>309</v>
      </c>
      <c r="C64" s="162" t="s">
        <v>339</v>
      </c>
      <c r="D64" s="162" t="s">
        <v>340</v>
      </c>
      <c r="E64" s="160" t="s">
        <v>580</v>
      </c>
      <c r="F64" s="179" t="s">
        <v>581</v>
      </c>
      <c r="G64" s="198" t="s">
        <v>576</v>
      </c>
    </row>
    <row r="65" spans="1:7">
      <c r="A65">
        <v>62</v>
      </c>
      <c r="B65" s="160" t="s">
        <v>309</v>
      </c>
      <c r="C65" s="162" t="s">
        <v>341</v>
      </c>
      <c r="D65" s="162" t="s">
        <v>342</v>
      </c>
      <c r="E65" s="160" t="s">
        <v>580</v>
      </c>
      <c r="F65" s="179" t="s">
        <v>581</v>
      </c>
      <c r="G65" s="198" t="s">
        <v>576</v>
      </c>
    </row>
    <row r="66" spans="1:7">
      <c r="A66">
        <v>63</v>
      </c>
      <c r="B66" s="160" t="s">
        <v>309</v>
      </c>
      <c r="C66" s="162" t="s">
        <v>343</v>
      </c>
      <c r="D66" s="162" t="s">
        <v>344</v>
      </c>
      <c r="E66" s="160" t="s">
        <v>580</v>
      </c>
      <c r="F66" s="179" t="s">
        <v>581</v>
      </c>
      <c r="G66" s="198" t="s">
        <v>576</v>
      </c>
    </row>
    <row r="67" spans="1:7">
      <c r="A67">
        <v>64</v>
      </c>
      <c r="B67" s="160" t="s">
        <v>309</v>
      </c>
      <c r="C67" s="162" t="s">
        <v>316</v>
      </c>
      <c r="D67" s="162" t="s">
        <v>345</v>
      </c>
      <c r="E67" s="160" t="s">
        <v>580</v>
      </c>
      <c r="F67" s="179" t="s">
        <v>581</v>
      </c>
      <c r="G67" s="198" t="s">
        <v>576</v>
      </c>
    </row>
    <row r="68" spans="1:7">
      <c r="A68">
        <v>65</v>
      </c>
      <c r="B68" s="160" t="s">
        <v>309</v>
      </c>
      <c r="C68" s="162" t="s">
        <v>346</v>
      </c>
      <c r="D68" s="162" t="s">
        <v>347</v>
      </c>
      <c r="E68" s="160" t="s">
        <v>580</v>
      </c>
      <c r="F68" s="179" t="s">
        <v>581</v>
      </c>
      <c r="G68" s="198" t="s">
        <v>576</v>
      </c>
    </row>
    <row r="69" spans="1:7">
      <c r="A69">
        <v>66</v>
      </c>
      <c r="B69" s="160" t="s">
        <v>309</v>
      </c>
      <c r="C69" s="162" t="s">
        <v>348</v>
      </c>
      <c r="D69" s="162" t="s">
        <v>349</v>
      </c>
      <c r="E69" s="160" t="s">
        <v>580</v>
      </c>
      <c r="F69" s="179" t="s">
        <v>581</v>
      </c>
      <c r="G69" s="198" t="s">
        <v>576</v>
      </c>
    </row>
    <row r="70" spans="1:7">
      <c r="A70">
        <v>67</v>
      </c>
      <c r="B70" s="160" t="s">
        <v>309</v>
      </c>
      <c r="C70" s="162" t="s">
        <v>350</v>
      </c>
      <c r="D70" s="162" t="s">
        <v>351</v>
      </c>
      <c r="E70" s="160" t="s">
        <v>580</v>
      </c>
      <c r="F70" s="179" t="s">
        <v>581</v>
      </c>
      <c r="G70" s="198" t="s">
        <v>576</v>
      </c>
    </row>
    <row r="71" spans="1:7">
      <c r="A71">
        <v>68</v>
      </c>
      <c r="B71" s="160" t="s">
        <v>309</v>
      </c>
      <c r="C71" s="162" t="s">
        <v>352</v>
      </c>
      <c r="D71" s="162" t="s">
        <v>353</v>
      </c>
      <c r="E71" s="160" t="s">
        <v>580</v>
      </c>
      <c r="F71" s="179" t="s">
        <v>581</v>
      </c>
      <c r="G71" s="198" t="s">
        <v>576</v>
      </c>
    </row>
    <row r="72" spans="1:7">
      <c r="A72">
        <v>69</v>
      </c>
      <c r="B72" s="160" t="s">
        <v>309</v>
      </c>
      <c r="C72" s="162" t="s">
        <v>354</v>
      </c>
      <c r="D72" s="162" t="s">
        <v>355</v>
      </c>
      <c r="E72" s="160" t="s">
        <v>580</v>
      </c>
      <c r="F72" s="179" t="s">
        <v>581</v>
      </c>
      <c r="G72" s="198" t="s">
        <v>576</v>
      </c>
    </row>
    <row r="73" spans="1:7">
      <c r="A73">
        <v>70</v>
      </c>
      <c r="B73" s="160" t="s">
        <v>309</v>
      </c>
      <c r="C73" s="162" t="s">
        <v>356</v>
      </c>
      <c r="D73" s="162" t="s">
        <v>357</v>
      </c>
      <c r="E73" s="160" t="s">
        <v>580</v>
      </c>
      <c r="F73" s="179" t="s">
        <v>581</v>
      </c>
      <c r="G73" s="198" t="s">
        <v>576</v>
      </c>
    </row>
    <row r="74" spans="1:7">
      <c r="A74">
        <v>71</v>
      </c>
      <c r="B74" s="160" t="s">
        <v>309</v>
      </c>
      <c r="C74" s="162" t="s">
        <v>358</v>
      </c>
      <c r="D74" s="162" t="s">
        <v>359</v>
      </c>
      <c r="E74" s="160" t="s">
        <v>580</v>
      </c>
      <c r="F74" s="179" t="s">
        <v>581</v>
      </c>
      <c r="G74" s="198" t="s">
        <v>576</v>
      </c>
    </row>
    <row r="75" spans="1:7">
      <c r="A75">
        <v>72</v>
      </c>
      <c r="B75" s="160" t="s">
        <v>309</v>
      </c>
      <c r="C75" s="162" t="s">
        <v>360</v>
      </c>
      <c r="D75" s="162" t="s">
        <v>361</v>
      </c>
      <c r="E75" s="160" t="s">
        <v>580</v>
      </c>
      <c r="F75" s="179" t="s">
        <v>581</v>
      </c>
      <c r="G75" s="198" t="s">
        <v>576</v>
      </c>
    </row>
    <row r="76" spans="1:7">
      <c r="A76">
        <v>73</v>
      </c>
      <c r="B76" s="160" t="s">
        <v>309</v>
      </c>
      <c r="C76" s="162" t="s">
        <v>362</v>
      </c>
      <c r="D76" s="162" t="s">
        <v>363</v>
      </c>
      <c r="E76" s="160" t="s">
        <v>580</v>
      </c>
      <c r="F76" s="179" t="s">
        <v>581</v>
      </c>
      <c r="G76" s="198" t="s">
        <v>576</v>
      </c>
    </row>
    <row r="77" spans="1:7">
      <c r="A77">
        <v>74</v>
      </c>
      <c r="B77" s="160" t="s">
        <v>309</v>
      </c>
      <c r="C77" s="162" t="s">
        <v>364</v>
      </c>
      <c r="D77" s="162" t="s">
        <v>365</v>
      </c>
      <c r="E77" s="160" t="s">
        <v>580</v>
      </c>
      <c r="F77" s="179" t="s">
        <v>581</v>
      </c>
      <c r="G77" s="198" t="s">
        <v>576</v>
      </c>
    </row>
    <row r="78" spans="1:7">
      <c r="A78">
        <v>75</v>
      </c>
      <c r="B78" s="160" t="s">
        <v>309</v>
      </c>
      <c r="C78" s="162" t="s">
        <v>366</v>
      </c>
      <c r="D78" s="162" t="s">
        <v>367</v>
      </c>
      <c r="E78" s="160" t="s">
        <v>580</v>
      </c>
      <c r="F78" s="179" t="s">
        <v>581</v>
      </c>
      <c r="G78" s="198" t="s">
        <v>576</v>
      </c>
    </row>
    <row r="79" spans="1:7">
      <c r="A79">
        <v>76</v>
      </c>
      <c r="B79" s="160" t="s">
        <v>309</v>
      </c>
      <c r="C79" s="162" t="s">
        <v>368</v>
      </c>
      <c r="D79" s="162" t="s">
        <v>369</v>
      </c>
      <c r="E79" s="160" t="s">
        <v>580</v>
      </c>
      <c r="F79" s="179" t="s">
        <v>581</v>
      </c>
      <c r="G79" s="198" t="s">
        <v>576</v>
      </c>
    </row>
    <row r="80" spans="1:7">
      <c r="A80">
        <v>77</v>
      </c>
      <c r="B80" s="160" t="s">
        <v>309</v>
      </c>
      <c r="C80" s="162" t="s">
        <v>370</v>
      </c>
      <c r="D80" s="162" t="s">
        <v>371</v>
      </c>
      <c r="E80" s="160" t="s">
        <v>580</v>
      </c>
      <c r="F80" s="179" t="s">
        <v>581</v>
      </c>
      <c r="G80" s="198" t="s">
        <v>576</v>
      </c>
    </row>
    <row r="81" spans="1:7">
      <c r="A81">
        <v>78</v>
      </c>
      <c r="B81" s="160" t="s">
        <v>309</v>
      </c>
      <c r="C81" s="162" t="s">
        <v>372</v>
      </c>
      <c r="D81" s="162" t="s">
        <v>373</v>
      </c>
      <c r="E81" s="160" t="s">
        <v>580</v>
      </c>
      <c r="F81" s="179" t="s">
        <v>581</v>
      </c>
      <c r="G81" s="198" t="s">
        <v>576</v>
      </c>
    </row>
    <row r="82" spans="1:7">
      <c r="A82">
        <v>79</v>
      </c>
      <c r="B82" s="160" t="s">
        <v>309</v>
      </c>
      <c r="C82" s="162" t="s">
        <v>372</v>
      </c>
      <c r="D82" s="162" t="s">
        <v>374</v>
      </c>
      <c r="E82" s="160" t="s">
        <v>580</v>
      </c>
      <c r="F82" s="179" t="s">
        <v>581</v>
      </c>
      <c r="G82" s="198" t="s">
        <v>576</v>
      </c>
    </row>
    <row r="83" spans="1:7">
      <c r="A83">
        <v>80</v>
      </c>
      <c r="B83" s="160" t="s">
        <v>309</v>
      </c>
      <c r="C83" s="162" t="s">
        <v>375</v>
      </c>
      <c r="D83" s="162" t="s">
        <v>376</v>
      </c>
      <c r="E83" s="160" t="s">
        <v>580</v>
      </c>
      <c r="F83" s="179" t="s">
        <v>581</v>
      </c>
      <c r="G83" s="198" t="s">
        <v>576</v>
      </c>
    </row>
    <row r="84" spans="1:7">
      <c r="A84">
        <v>81</v>
      </c>
      <c r="B84" s="160" t="s">
        <v>309</v>
      </c>
      <c r="C84" s="162" t="s">
        <v>377</v>
      </c>
      <c r="D84" s="162" t="s">
        <v>378</v>
      </c>
      <c r="E84" s="160" t="s">
        <v>580</v>
      </c>
      <c r="F84" s="179" t="s">
        <v>581</v>
      </c>
      <c r="G84" s="198" t="s">
        <v>576</v>
      </c>
    </row>
    <row r="85" spans="1:7">
      <c r="A85">
        <v>82</v>
      </c>
      <c r="B85" s="160" t="s">
        <v>309</v>
      </c>
      <c r="C85" s="162" t="s">
        <v>379</v>
      </c>
      <c r="D85" s="162" t="s">
        <v>380</v>
      </c>
      <c r="E85" s="160" t="s">
        <v>580</v>
      </c>
      <c r="F85" s="179" t="s">
        <v>581</v>
      </c>
      <c r="G85" s="198" t="s">
        <v>576</v>
      </c>
    </row>
    <row r="86" spans="1:7">
      <c r="A86">
        <v>83</v>
      </c>
      <c r="B86" s="160" t="s">
        <v>309</v>
      </c>
      <c r="C86" s="162" t="s">
        <v>381</v>
      </c>
      <c r="D86" s="162" t="s">
        <v>382</v>
      </c>
      <c r="E86" s="160" t="s">
        <v>580</v>
      </c>
      <c r="F86" s="179" t="s">
        <v>581</v>
      </c>
      <c r="G86" s="198" t="s">
        <v>576</v>
      </c>
    </row>
    <row r="87" spans="1:7">
      <c r="A87">
        <v>84</v>
      </c>
      <c r="B87" s="160" t="s">
        <v>309</v>
      </c>
      <c r="C87" s="162" t="s">
        <v>383</v>
      </c>
      <c r="D87" s="162" t="s">
        <v>384</v>
      </c>
      <c r="E87" s="160" t="s">
        <v>580</v>
      </c>
      <c r="F87" s="179" t="s">
        <v>581</v>
      </c>
      <c r="G87" s="198" t="s">
        <v>576</v>
      </c>
    </row>
    <row r="88" spans="1:7">
      <c r="A88">
        <v>85</v>
      </c>
      <c r="B88" s="160" t="s">
        <v>309</v>
      </c>
      <c r="C88" s="162" t="s">
        <v>385</v>
      </c>
      <c r="D88" s="162" t="s">
        <v>386</v>
      </c>
      <c r="E88" s="160" t="s">
        <v>580</v>
      </c>
      <c r="F88" s="179" t="s">
        <v>581</v>
      </c>
      <c r="G88" s="198" t="s">
        <v>576</v>
      </c>
    </row>
    <row r="89" spans="1:7">
      <c r="A89">
        <v>86</v>
      </c>
      <c r="B89" s="160" t="s">
        <v>309</v>
      </c>
      <c r="C89" s="162" t="s">
        <v>387</v>
      </c>
      <c r="D89" s="162" t="s">
        <v>388</v>
      </c>
      <c r="E89" s="160" t="s">
        <v>580</v>
      </c>
      <c r="F89" s="179" t="s">
        <v>581</v>
      </c>
      <c r="G89" s="198" t="s">
        <v>576</v>
      </c>
    </row>
    <row r="90" spans="1:7">
      <c r="A90">
        <v>87</v>
      </c>
      <c r="B90" s="160" t="s">
        <v>309</v>
      </c>
      <c r="C90" s="162" t="s">
        <v>389</v>
      </c>
      <c r="D90" s="162" t="s">
        <v>390</v>
      </c>
      <c r="E90" s="160" t="s">
        <v>580</v>
      </c>
      <c r="F90" s="179" t="s">
        <v>581</v>
      </c>
      <c r="G90" s="198" t="s">
        <v>576</v>
      </c>
    </row>
    <row r="91" spans="1:7">
      <c r="A91">
        <v>88</v>
      </c>
      <c r="B91" s="160" t="s">
        <v>309</v>
      </c>
      <c r="C91" s="162" t="s">
        <v>391</v>
      </c>
      <c r="D91" s="162" t="s">
        <v>392</v>
      </c>
      <c r="E91" s="160" t="s">
        <v>579</v>
      </c>
      <c r="F91" s="179" t="s">
        <v>581</v>
      </c>
      <c r="G91" s="198" t="s">
        <v>576</v>
      </c>
    </row>
    <row r="92" spans="1:7">
      <c r="A92">
        <v>89</v>
      </c>
      <c r="B92" s="160" t="s">
        <v>309</v>
      </c>
      <c r="C92" s="162" t="s">
        <v>393</v>
      </c>
      <c r="D92" s="162" t="s">
        <v>394</v>
      </c>
      <c r="E92" s="160" t="s">
        <v>580</v>
      </c>
      <c r="F92" s="179" t="s">
        <v>581</v>
      </c>
      <c r="G92" s="198" t="s">
        <v>576</v>
      </c>
    </row>
    <row r="93" spans="1:7">
      <c r="A93">
        <v>90</v>
      </c>
      <c r="B93" s="160" t="s">
        <v>309</v>
      </c>
      <c r="C93" s="162" t="s">
        <v>395</v>
      </c>
      <c r="D93" s="162" t="s">
        <v>396</v>
      </c>
      <c r="E93" s="160" t="s">
        <v>580</v>
      </c>
      <c r="F93" s="179" t="s">
        <v>581</v>
      </c>
      <c r="G93" s="198" t="s">
        <v>576</v>
      </c>
    </row>
    <row r="94" spans="1:7">
      <c r="A94">
        <v>91</v>
      </c>
      <c r="B94" s="160" t="s">
        <v>309</v>
      </c>
      <c r="C94" s="162" t="s">
        <v>397</v>
      </c>
      <c r="D94" s="162" t="s">
        <v>398</v>
      </c>
      <c r="E94" s="160" t="s">
        <v>580</v>
      </c>
      <c r="F94" s="179" t="s">
        <v>581</v>
      </c>
      <c r="G94" s="198" t="s">
        <v>576</v>
      </c>
    </row>
    <row r="95" spans="1:7">
      <c r="A95">
        <v>92</v>
      </c>
      <c r="B95" s="160" t="s">
        <v>309</v>
      </c>
      <c r="C95" s="162" t="s">
        <v>399</v>
      </c>
      <c r="D95" s="162" t="s">
        <v>400</v>
      </c>
      <c r="E95" s="160" t="s">
        <v>580</v>
      </c>
      <c r="F95" s="179" t="s">
        <v>581</v>
      </c>
      <c r="G95" s="198" t="s">
        <v>576</v>
      </c>
    </row>
    <row r="96" spans="1:7">
      <c r="A96">
        <v>93</v>
      </c>
      <c r="B96" s="160" t="s">
        <v>309</v>
      </c>
      <c r="C96" s="162" t="s">
        <v>399</v>
      </c>
      <c r="D96" s="162" t="s">
        <v>401</v>
      </c>
      <c r="E96" s="160" t="s">
        <v>580</v>
      </c>
      <c r="F96" s="179" t="s">
        <v>581</v>
      </c>
      <c r="G96" s="198" t="s">
        <v>576</v>
      </c>
    </row>
    <row r="97" spans="1:7">
      <c r="A97">
        <v>94</v>
      </c>
      <c r="B97" s="160" t="s">
        <v>309</v>
      </c>
      <c r="C97" s="162" t="s">
        <v>402</v>
      </c>
      <c r="D97" s="162" t="s">
        <v>403</v>
      </c>
      <c r="E97" s="160" t="s">
        <v>580</v>
      </c>
      <c r="F97" s="179" t="s">
        <v>581</v>
      </c>
      <c r="G97" s="198" t="s">
        <v>576</v>
      </c>
    </row>
    <row r="98" spans="1:7">
      <c r="A98">
        <v>95</v>
      </c>
      <c r="B98" s="160" t="s">
        <v>309</v>
      </c>
      <c r="C98" s="162" t="s">
        <v>402</v>
      </c>
      <c r="D98" s="162" t="s">
        <v>404</v>
      </c>
      <c r="E98" s="160" t="s">
        <v>580</v>
      </c>
      <c r="F98" s="179" t="s">
        <v>581</v>
      </c>
      <c r="G98" s="198" t="s">
        <v>576</v>
      </c>
    </row>
    <row r="99" spans="1:7">
      <c r="A99">
        <v>96</v>
      </c>
      <c r="B99" s="160" t="s">
        <v>309</v>
      </c>
      <c r="C99" s="162" t="s">
        <v>405</v>
      </c>
      <c r="D99" s="162" t="s">
        <v>406</v>
      </c>
      <c r="E99" s="160" t="s">
        <v>580</v>
      </c>
      <c r="F99" s="179" t="s">
        <v>581</v>
      </c>
      <c r="G99" s="198" t="s">
        <v>576</v>
      </c>
    </row>
    <row r="100" spans="1:7">
      <c r="A100">
        <v>97</v>
      </c>
      <c r="B100" s="160" t="s">
        <v>309</v>
      </c>
      <c r="C100" s="162" t="s">
        <v>407</v>
      </c>
      <c r="D100" s="162" t="s">
        <v>408</v>
      </c>
      <c r="E100" s="160" t="s">
        <v>580</v>
      </c>
      <c r="F100" s="179" t="s">
        <v>581</v>
      </c>
      <c r="G100" s="198" t="s">
        <v>576</v>
      </c>
    </row>
    <row r="101" spans="1:7">
      <c r="A101">
        <v>98</v>
      </c>
      <c r="B101" s="160" t="s">
        <v>309</v>
      </c>
      <c r="C101" s="162" t="s">
        <v>409</v>
      </c>
      <c r="D101" s="162" t="s">
        <v>410</v>
      </c>
      <c r="E101" s="160" t="s">
        <v>580</v>
      </c>
      <c r="F101" s="179" t="s">
        <v>581</v>
      </c>
      <c r="G101" s="198" t="s">
        <v>576</v>
      </c>
    </row>
    <row r="102" spans="1:7">
      <c r="A102">
        <v>99</v>
      </c>
      <c r="B102" s="160" t="s">
        <v>309</v>
      </c>
      <c r="C102" s="162" t="s">
        <v>411</v>
      </c>
      <c r="D102" s="178" t="s">
        <v>412</v>
      </c>
      <c r="E102" s="160" t="s">
        <v>580</v>
      </c>
      <c r="F102" s="179" t="s">
        <v>581</v>
      </c>
      <c r="G102" s="198" t="s">
        <v>576</v>
      </c>
    </row>
    <row r="103" spans="1:7">
      <c r="A103">
        <v>100</v>
      </c>
      <c r="B103" s="160" t="s">
        <v>309</v>
      </c>
      <c r="C103" s="162" t="s">
        <v>413</v>
      </c>
      <c r="D103" s="162" t="s">
        <v>414</v>
      </c>
      <c r="E103" s="160" t="s">
        <v>580</v>
      </c>
      <c r="F103" s="179" t="s">
        <v>581</v>
      </c>
      <c r="G103" s="198" t="s">
        <v>576</v>
      </c>
    </row>
    <row r="104" spans="1:7">
      <c r="A104">
        <v>101</v>
      </c>
      <c r="B104" s="160" t="s">
        <v>309</v>
      </c>
      <c r="C104" s="162" t="s">
        <v>415</v>
      </c>
      <c r="D104" s="162" t="s">
        <v>416</v>
      </c>
      <c r="E104" s="160" t="s">
        <v>580</v>
      </c>
      <c r="F104" s="179" t="s">
        <v>581</v>
      </c>
      <c r="G104" s="198" t="s">
        <v>576</v>
      </c>
    </row>
    <row r="105" spans="1:7">
      <c r="A105">
        <v>102</v>
      </c>
      <c r="B105" s="160" t="s">
        <v>309</v>
      </c>
      <c r="C105" s="162" t="s">
        <v>417</v>
      </c>
      <c r="D105" s="162" t="s">
        <v>418</v>
      </c>
      <c r="E105" s="160" t="s">
        <v>580</v>
      </c>
      <c r="F105" s="179" t="s">
        <v>581</v>
      </c>
      <c r="G105" s="198" t="s">
        <v>576</v>
      </c>
    </row>
    <row r="106" spans="1:7">
      <c r="A106">
        <v>103</v>
      </c>
      <c r="B106" s="160" t="s">
        <v>309</v>
      </c>
      <c r="C106" s="162" t="s">
        <v>419</v>
      </c>
      <c r="D106" s="162" t="s">
        <v>420</v>
      </c>
      <c r="E106" s="160" t="s">
        <v>579</v>
      </c>
      <c r="F106" s="179" t="s">
        <v>581</v>
      </c>
      <c r="G106" s="198" t="s">
        <v>576</v>
      </c>
    </row>
    <row r="107" spans="1:7">
      <c r="A107">
        <v>104</v>
      </c>
      <c r="B107" s="160" t="s">
        <v>309</v>
      </c>
      <c r="C107" s="162" t="s">
        <v>421</v>
      </c>
      <c r="D107" s="162" t="s">
        <v>422</v>
      </c>
      <c r="E107" s="160" t="s">
        <v>579</v>
      </c>
      <c r="F107" s="179" t="s">
        <v>581</v>
      </c>
      <c r="G107" s="198" t="s">
        <v>576</v>
      </c>
    </row>
    <row r="108" spans="1:7">
      <c r="A108">
        <v>105</v>
      </c>
      <c r="B108" s="160" t="s">
        <v>309</v>
      </c>
      <c r="C108" s="162" t="s">
        <v>423</v>
      </c>
      <c r="D108" s="162" t="s">
        <v>424</v>
      </c>
      <c r="E108" s="160" t="s">
        <v>579</v>
      </c>
      <c r="F108" s="179" t="s">
        <v>581</v>
      </c>
      <c r="G108" s="198" t="s">
        <v>576</v>
      </c>
    </row>
    <row r="109" spans="1:7">
      <c r="A109">
        <v>106</v>
      </c>
      <c r="B109" s="160" t="s">
        <v>309</v>
      </c>
      <c r="C109" s="162" t="s">
        <v>425</v>
      </c>
      <c r="D109" s="162" t="s">
        <v>426</v>
      </c>
      <c r="E109" s="160" t="s">
        <v>579</v>
      </c>
      <c r="F109" s="179" t="s">
        <v>581</v>
      </c>
      <c r="G109" s="198" t="s">
        <v>576</v>
      </c>
    </row>
    <row r="110" spans="1:7">
      <c r="A110">
        <v>107</v>
      </c>
      <c r="B110" s="160" t="s">
        <v>309</v>
      </c>
      <c r="C110" s="162" t="s">
        <v>427</v>
      </c>
      <c r="D110" s="162" t="s">
        <v>428</v>
      </c>
      <c r="E110" s="160" t="s">
        <v>579</v>
      </c>
      <c r="F110" s="179" t="s">
        <v>581</v>
      </c>
      <c r="G110" s="198" t="s">
        <v>576</v>
      </c>
    </row>
    <row r="111" spans="1:7">
      <c r="A111">
        <v>108</v>
      </c>
      <c r="B111" s="160" t="s">
        <v>429</v>
      </c>
      <c r="C111" s="162" t="s">
        <v>430</v>
      </c>
      <c r="D111" s="162" t="s">
        <v>431</v>
      </c>
      <c r="E111" s="160" t="s">
        <v>579</v>
      </c>
      <c r="F111" s="179" t="s">
        <v>581</v>
      </c>
      <c r="G111" s="198" t="s">
        <v>576</v>
      </c>
    </row>
    <row r="112" spans="1:7" ht="16.5" thickBot="1">
      <c r="B112" s="161" t="s">
        <v>50</v>
      </c>
    </row>
    <row r="113" spans="1:7" ht="24">
      <c r="B113" s="169" t="s">
        <v>52</v>
      </c>
      <c r="C113" s="170" t="s">
        <v>81</v>
      </c>
      <c r="D113" s="170" t="s">
        <v>132</v>
      </c>
      <c r="E113" s="171" t="s">
        <v>129</v>
      </c>
      <c r="F113" s="204" t="s">
        <v>109</v>
      </c>
      <c r="G113" s="197" t="s">
        <v>110</v>
      </c>
    </row>
    <row r="114" spans="1:7">
      <c r="A114">
        <v>1</v>
      </c>
      <c r="B114" s="160" t="s">
        <v>222</v>
      </c>
      <c r="C114" s="162" t="s">
        <v>223</v>
      </c>
      <c r="D114" s="162" t="s">
        <v>224</v>
      </c>
      <c r="E114" s="160" t="s">
        <v>579</v>
      </c>
      <c r="F114" s="205" t="s">
        <v>581</v>
      </c>
      <c r="G114" s="199" t="s">
        <v>577</v>
      </c>
    </row>
    <row r="115" spans="1:7">
      <c r="A115">
        <v>2</v>
      </c>
      <c r="B115" s="160" t="s">
        <v>222</v>
      </c>
      <c r="C115" s="162" t="s">
        <v>432</v>
      </c>
      <c r="D115" s="162" t="s">
        <v>226</v>
      </c>
      <c r="E115" s="160" t="s">
        <v>579</v>
      </c>
      <c r="F115" s="205" t="s">
        <v>581</v>
      </c>
      <c r="G115" s="199" t="s">
        <v>577</v>
      </c>
    </row>
    <row r="116" spans="1:7">
      <c r="A116">
        <v>3</v>
      </c>
      <c r="B116" s="160" t="s">
        <v>222</v>
      </c>
      <c r="C116" s="162" t="s">
        <v>433</v>
      </c>
      <c r="D116" s="162" t="s">
        <v>434</v>
      </c>
      <c r="E116" s="160" t="s">
        <v>579</v>
      </c>
      <c r="F116" s="205" t="s">
        <v>581</v>
      </c>
      <c r="G116" s="199" t="s">
        <v>577</v>
      </c>
    </row>
    <row r="117" spans="1:7">
      <c r="A117">
        <v>4</v>
      </c>
      <c r="B117" s="160" t="s">
        <v>229</v>
      </c>
      <c r="C117" s="162" t="s">
        <v>435</v>
      </c>
      <c r="D117" s="162" t="s">
        <v>436</v>
      </c>
      <c r="E117" s="160" t="s">
        <v>580</v>
      </c>
      <c r="F117" s="205" t="s">
        <v>581</v>
      </c>
      <c r="G117" s="199" t="s">
        <v>577</v>
      </c>
    </row>
    <row r="118" spans="1:7">
      <c r="A118">
        <v>5</v>
      </c>
      <c r="B118" s="160" t="s">
        <v>229</v>
      </c>
      <c r="C118" s="162" t="s">
        <v>435</v>
      </c>
      <c r="D118" s="162" t="s">
        <v>437</v>
      </c>
      <c r="E118" s="160" t="s">
        <v>580</v>
      </c>
      <c r="F118" s="205" t="s">
        <v>581</v>
      </c>
      <c r="G118" s="199" t="s">
        <v>577</v>
      </c>
    </row>
    <row r="119" spans="1:7">
      <c r="A119">
        <v>6</v>
      </c>
      <c r="B119" s="160" t="s">
        <v>229</v>
      </c>
      <c r="C119" s="162" t="s">
        <v>435</v>
      </c>
      <c r="D119" s="162" t="s">
        <v>438</v>
      </c>
      <c r="E119" s="160" t="s">
        <v>580</v>
      </c>
      <c r="F119" s="205" t="s">
        <v>581</v>
      </c>
      <c r="G119" s="199" t="s">
        <v>577</v>
      </c>
    </row>
    <row r="120" spans="1:7">
      <c r="A120">
        <v>7</v>
      </c>
      <c r="B120" s="160" t="s">
        <v>229</v>
      </c>
      <c r="C120" s="162" t="s">
        <v>435</v>
      </c>
      <c r="D120" s="162" t="s">
        <v>439</v>
      </c>
      <c r="E120" s="160" t="s">
        <v>580</v>
      </c>
      <c r="F120" s="205" t="s">
        <v>581</v>
      </c>
      <c r="G120" s="199" t="s">
        <v>577</v>
      </c>
    </row>
    <row r="121" spans="1:7">
      <c r="A121">
        <v>8</v>
      </c>
      <c r="B121" s="160" t="s">
        <v>229</v>
      </c>
      <c r="C121" s="162" t="s">
        <v>435</v>
      </c>
      <c r="D121" s="162" t="s">
        <v>440</v>
      </c>
      <c r="E121" s="160" t="s">
        <v>580</v>
      </c>
      <c r="F121" s="205" t="s">
        <v>581</v>
      </c>
      <c r="G121" s="199" t="s">
        <v>577</v>
      </c>
    </row>
    <row r="122" spans="1:7">
      <c r="A122">
        <v>9</v>
      </c>
      <c r="B122" s="160" t="s">
        <v>229</v>
      </c>
      <c r="C122" s="162" t="s">
        <v>435</v>
      </c>
      <c r="D122" s="162" t="s">
        <v>441</v>
      </c>
      <c r="E122" s="160" t="s">
        <v>580</v>
      </c>
      <c r="F122" s="205" t="s">
        <v>581</v>
      </c>
      <c r="G122" s="199" t="s">
        <v>577</v>
      </c>
    </row>
    <row r="123" spans="1:7">
      <c r="A123">
        <v>10</v>
      </c>
      <c r="B123" s="160" t="s">
        <v>229</v>
      </c>
      <c r="C123" s="162" t="s">
        <v>442</v>
      </c>
      <c r="D123" s="162" t="s">
        <v>443</v>
      </c>
      <c r="E123" s="160" t="s">
        <v>580</v>
      </c>
      <c r="F123" s="205" t="s">
        <v>581</v>
      </c>
      <c r="G123" s="199" t="s">
        <v>577</v>
      </c>
    </row>
    <row r="124" spans="1:7">
      <c r="A124">
        <v>11</v>
      </c>
      <c r="B124" s="160" t="s">
        <v>229</v>
      </c>
      <c r="C124" s="162" t="s">
        <v>442</v>
      </c>
      <c r="D124" s="162" t="s">
        <v>444</v>
      </c>
      <c r="E124" s="160" t="s">
        <v>580</v>
      </c>
      <c r="F124" s="205" t="s">
        <v>581</v>
      </c>
      <c r="G124" s="199" t="s">
        <v>577</v>
      </c>
    </row>
    <row r="125" spans="1:7">
      <c r="A125">
        <v>12</v>
      </c>
      <c r="B125" s="160" t="s">
        <v>229</v>
      </c>
      <c r="C125" s="162" t="s">
        <v>445</v>
      </c>
      <c r="D125" s="162" t="s">
        <v>446</v>
      </c>
      <c r="E125" s="160" t="s">
        <v>580</v>
      </c>
      <c r="F125" s="205" t="s">
        <v>581</v>
      </c>
      <c r="G125" s="199" t="s">
        <v>577</v>
      </c>
    </row>
    <row r="126" spans="1:7">
      <c r="A126">
        <v>13</v>
      </c>
      <c r="B126" s="160" t="s">
        <v>229</v>
      </c>
      <c r="C126" s="162" t="s">
        <v>445</v>
      </c>
      <c r="D126" s="162" t="s">
        <v>447</v>
      </c>
      <c r="E126" s="160" t="s">
        <v>580</v>
      </c>
      <c r="F126" s="205" t="s">
        <v>581</v>
      </c>
      <c r="G126" s="199" t="s">
        <v>577</v>
      </c>
    </row>
    <row r="127" spans="1:7">
      <c r="A127">
        <v>14</v>
      </c>
      <c r="B127" s="160" t="s">
        <v>229</v>
      </c>
      <c r="C127" s="162" t="s">
        <v>231</v>
      </c>
      <c r="D127" s="162" t="s">
        <v>232</v>
      </c>
      <c r="E127" s="160" t="s">
        <v>580</v>
      </c>
      <c r="F127" s="205" t="s">
        <v>581</v>
      </c>
      <c r="G127" s="199" t="s">
        <v>577</v>
      </c>
    </row>
    <row r="128" spans="1:7">
      <c r="A128">
        <v>15</v>
      </c>
      <c r="B128" s="160" t="s">
        <v>229</v>
      </c>
      <c r="C128" s="162" t="s">
        <v>231</v>
      </c>
      <c r="D128" s="162" t="s">
        <v>448</v>
      </c>
      <c r="E128" s="160" t="s">
        <v>580</v>
      </c>
      <c r="F128" s="205" t="s">
        <v>581</v>
      </c>
      <c r="G128" s="199" t="s">
        <v>577</v>
      </c>
    </row>
    <row r="129" spans="1:7">
      <c r="A129">
        <v>16</v>
      </c>
      <c r="B129" s="160" t="s">
        <v>229</v>
      </c>
      <c r="C129" s="162" t="s">
        <v>231</v>
      </c>
      <c r="D129" s="162" t="s">
        <v>449</v>
      </c>
      <c r="E129" s="160" t="s">
        <v>580</v>
      </c>
      <c r="F129" s="205" t="s">
        <v>581</v>
      </c>
      <c r="G129" s="199" t="s">
        <v>577</v>
      </c>
    </row>
    <row r="130" spans="1:7">
      <c r="A130">
        <v>17</v>
      </c>
      <c r="B130" s="160" t="s">
        <v>229</v>
      </c>
      <c r="C130" s="162" t="s">
        <v>231</v>
      </c>
      <c r="D130" s="162" t="s">
        <v>450</v>
      </c>
      <c r="E130" s="160" t="s">
        <v>580</v>
      </c>
      <c r="F130" s="205" t="s">
        <v>581</v>
      </c>
      <c r="G130" s="199" t="s">
        <v>577</v>
      </c>
    </row>
    <row r="131" spans="1:7">
      <c r="A131">
        <v>18</v>
      </c>
      <c r="B131" s="160" t="s">
        <v>229</v>
      </c>
      <c r="C131" s="162" t="s">
        <v>231</v>
      </c>
      <c r="D131" s="162" t="s">
        <v>451</v>
      </c>
      <c r="E131" s="160" t="s">
        <v>580</v>
      </c>
      <c r="F131" s="205" t="s">
        <v>581</v>
      </c>
      <c r="G131" s="199" t="s">
        <v>577</v>
      </c>
    </row>
    <row r="132" spans="1:7">
      <c r="A132">
        <v>19</v>
      </c>
      <c r="B132" s="160" t="s">
        <v>229</v>
      </c>
      <c r="C132" s="162" t="s">
        <v>231</v>
      </c>
      <c r="D132" s="162" t="s">
        <v>452</v>
      </c>
      <c r="E132" s="160" t="s">
        <v>580</v>
      </c>
      <c r="F132" s="205" t="s">
        <v>581</v>
      </c>
      <c r="G132" s="199" t="s">
        <v>577</v>
      </c>
    </row>
    <row r="133" spans="1:7">
      <c r="A133">
        <v>20</v>
      </c>
      <c r="B133" s="160" t="s">
        <v>229</v>
      </c>
      <c r="C133" s="162" t="s">
        <v>231</v>
      </c>
      <c r="D133" s="162" t="s">
        <v>453</v>
      </c>
      <c r="E133" s="160" t="s">
        <v>580</v>
      </c>
      <c r="F133" s="205" t="s">
        <v>581</v>
      </c>
      <c r="G133" s="199" t="s">
        <v>577</v>
      </c>
    </row>
    <row r="134" spans="1:7">
      <c r="A134">
        <v>21</v>
      </c>
      <c r="B134" s="160" t="s">
        <v>229</v>
      </c>
      <c r="C134" s="162" t="s">
        <v>231</v>
      </c>
      <c r="D134" s="162" t="s">
        <v>454</v>
      </c>
      <c r="E134" s="160" t="s">
        <v>580</v>
      </c>
      <c r="F134" s="205" t="s">
        <v>581</v>
      </c>
      <c r="G134" s="199" t="s">
        <v>577</v>
      </c>
    </row>
    <row r="135" spans="1:7">
      <c r="A135">
        <v>22</v>
      </c>
      <c r="B135" s="160" t="s">
        <v>229</v>
      </c>
      <c r="C135" s="162" t="s">
        <v>245</v>
      </c>
      <c r="D135" s="162" t="s">
        <v>455</v>
      </c>
      <c r="E135" s="160" t="s">
        <v>580</v>
      </c>
      <c r="F135" s="205" t="s">
        <v>581</v>
      </c>
      <c r="G135" s="199" t="s">
        <v>577</v>
      </c>
    </row>
    <row r="136" spans="1:7">
      <c r="A136">
        <v>23</v>
      </c>
      <c r="B136" s="160" t="s">
        <v>229</v>
      </c>
      <c r="C136" s="162" t="s">
        <v>245</v>
      </c>
      <c r="D136" s="162" t="s">
        <v>456</v>
      </c>
      <c r="E136" s="160" t="s">
        <v>580</v>
      </c>
      <c r="F136" s="205" t="s">
        <v>581</v>
      </c>
      <c r="G136" s="199" t="s">
        <v>577</v>
      </c>
    </row>
    <row r="137" spans="1:7">
      <c r="A137">
        <v>24</v>
      </c>
      <c r="B137" s="160" t="s">
        <v>229</v>
      </c>
      <c r="C137" s="162" t="s">
        <v>245</v>
      </c>
      <c r="D137" s="162" t="s">
        <v>457</v>
      </c>
      <c r="E137" s="160" t="s">
        <v>580</v>
      </c>
      <c r="F137" s="205" t="s">
        <v>581</v>
      </c>
      <c r="G137" s="199" t="s">
        <v>577</v>
      </c>
    </row>
    <row r="138" spans="1:7">
      <c r="A138">
        <v>25</v>
      </c>
      <c r="B138" s="160" t="s">
        <v>229</v>
      </c>
      <c r="C138" s="162" t="s">
        <v>245</v>
      </c>
      <c r="D138" s="162" t="s">
        <v>458</v>
      </c>
      <c r="E138" s="160" t="s">
        <v>580</v>
      </c>
      <c r="F138" s="205" t="s">
        <v>581</v>
      </c>
      <c r="G138" s="199" t="s">
        <v>577</v>
      </c>
    </row>
    <row r="139" spans="1:7">
      <c r="A139">
        <v>26</v>
      </c>
      <c r="B139" s="160" t="s">
        <v>229</v>
      </c>
      <c r="C139" s="162" t="s">
        <v>245</v>
      </c>
      <c r="D139" s="162" t="s">
        <v>459</v>
      </c>
      <c r="E139" s="160" t="s">
        <v>580</v>
      </c>
      <c r="F139" s="205" t="s">
        <v>581</v>
      </c>
      <c r="G139" s="199" t="s">
        <v>577</v>
      </c>
    </row>
    <row r="140" spans="1:7">
      <c r="A140">
        <v>27</v>
      </c>
      <c r="B140" s="160" t="s">
        <v>229</v>
      </c>
      <c r="C140" s="162" t="s">
        <v>245</v>
      </c>
      <c r="D140" s="162" t="s">
        <v>460</v>
      </c>
      <c r="E140" s="160" t="s">
        <v>580</v>
      </c>
      <c r="F140" s="205" t="s">
        <v>581</v>
      </c>
      <c r="G140" s="199" t="s">
        <v>577</v>
      </c>
    </row>
    <row r="141" spans="1:7">
      <c r="A141">
        <v>28</v>
      </c>
      <c r="B141" s="160" t="s">
        <v>229</v>
      </c>
      <c r="C141" s="162" t="s">
        <v>245</v>
      </c>
      <c r="D141" s="162" t="s">
        <v>461</v>
      </c>
      <c r="E141" s="160" t="s">
        <v>580</v>
      </c>
      <c r="F141" s="205" t="s">
        <v>581</v>
      </c>
      <c r="G141" s="199" t="s">
        <v>577</v>
      </c>
    </row>
    <row r="142" spans="1:7">
      <c r="A142">
        <v>29</v>
      </c>
      <c r="B142" s="160" t="s">
        <v>229</v>
      </c>
      <c r="C142" s="162" t="s">
        <v>245</v>
      </c>
      <c r="D142" s="162" t="s">
        <v>462</v>
      </c>
      <c r="E142" s="160" t="s">
        <v>580</v>
      </c>
      <c r="F142" s="205" t="s">
        <v>581</v>
      </c>
      <c r="G142" s="199" t="s">
        <v>577</v>
      </c>
    </row>
    <row r="143" spans="1:7">
      <c r="A143">
        <v>30</v>
      </c>
      <c r="B143" s="160" t="s">
        <v>229</v>
      </c>
      <c r="C143" s="162" t="s">
        <v>262</v>
      </c>
      <c r="D143" s="162" t="s">
        <v>463</v>
      </c>
      <c r="E143" s="160" t="s">
        <v>580</v>
      </c>
      <c r="F143" s="205" t="s">
        <v>581</v>
      </c>
      <c r="G143" s="199" t="s">
        <v>577</v>
      </c>
    </row>
    <row r="144" spans="1:7">
      <c r="A144">
        <v>31</v>
      </c>
      <c r="B144" s="160" t="s">
        <v>229</v>
      </c>
      <c r="C144" s="162" t="s">
        <v>262</v>
      </c>
      <c r="D144" s="162" t="s">
        <v>464</v>
      </c>
      <c r="E144" s="160" t="s">
        <v>580</v>
      </c>
      <c r="F144" s="205" t="s">
        <v>581</v>
      </c>
      <c r="G144" s="199" t="s">
        <v>577</v>
      </c>
    </row>
    <row r="145" spans="1:7">
      <c r="A145">
        <v>32</v>
      </c>
      <c r="B145" s="160" t="s">
        <v>229</v>
      </c>
      <c r="C145" s="162" t="s">
        <v>465</v>
      </c>
      <c r="D145" s="162" t="s">
        <v>466</v>
      </c>
      <c r="E145" s="160" t="s">
        <v>580</v>
      </c>
      <c r="F145" s="205" t="s">
        <v>581</v>
      </c>
      <c r="G145" s="199" t="s">
        <v>577</v>
      </c>
    </row>
    <row r="146" spans="1:7">
      <c r="A146">
        <v>33</v>
      </c>
      <c r="B146" s="160" t="s">
        <v>229</v>
      </c>
      <c r="C146" s="162" t="s">
        <v>465</v>
      </c>
      <c r="D146" s="162" t="s">
        <v>467</v>
      </c>
      <c r="E146" s="160" t="s">
        <v>580</v>
      </c>
      <c r="F146" s="205" t="s">
        <v>581</v>
      </c>
      <c r="G146" s="199" t="s">
        <v>577</v>
      </c>
    </row>
    <row r="147" spans="1:7">
      <c r="A147">
        <v>34</v>
      </c>
      <c r="B147" s="160" t="s">
        <v>229</v>
      </c>
      <c r="C147" s="162" t="s">
        <v>262</v>
      </c>
      <c r="D147" s="162" t="s">
        <v>468</v>
      </c>
      <c r="E147" s="160" t="s">
        <v>580</v>
      </c>
      <c r="F147" s="205" t="s">
        <v>581</v>
      </c>
      <c r="G147" s="199" t="s">
        <v>577</v>
      </c>
    </row>
    <row r="148" spans="1:7">
      <c r="A148">
        <v>35</v>
      </c>
      <c r="B148" s="160" t="s">
        <v>229</v>
      </c>
      <c r="C148" s="162" t="s">
        <v>262</v>
      </c>
      <c r="D148" s="162" t="s">
        <v>469</v>
      </c>
      <c r="E148" s="160" t="s">
        <v>580</v>
      </c>
      <c r="F148" s="205" t="s">
        <v>581</v>
      </c>
      <c r="G148" s="199" t="s">
        <v>577</v>
      </c>
    </row>
    <row r="149" spans="1:7">
      <c r="A149">
        <v>36</v>
      </c>
      <c r="B149" s="160" t="s">
        <v>229</v>
      </c>
      <c r="C149" s="162" t="s">
        <v>470</v>
      </c>
      <c r="D149" s="162" t="s">
        <v>275</v>
      </c>
      <c r="E149" s="160" t="s">
        <v>580</v>
      </c>
      <c r="F149" s="205" t="s">
        <v>581</v>
      </c>
      <c r="G149" s="199" t="s">
        <v>577</v>
      </c>
    </row>
    <row r="150" spans="1:7">
      <c r="A150">
        <v>37</v>
      </c>
      <c r="B150" s="160" t="s">
        <v>229</v>
      </c>
      <c r="C150" s="162" t="s">
        <v>470</v>
      </c>
      <c r="D150" s="162" t="s">
        <v>471</v>
      </c>
      <c r="E150" s="160" t="s">
        <v>580</v>
      </c>
      <c r="F150" s="205" t="s">
        <v>581</v>
      </c>
      <c r="G150" s="199" t="s">
        <v>577</v>
      </c>
    </row>
    <row r="151" spans="1:7">
      <c r="A151">
        <v>38</v>
      </c>
      <c r="B151" s="160" t="s">
        <v>229</v>
      </c>
      <c r="C151" s="162" t="s">
        <v>276</v>
      </c>
      <c r="D151" s="162" t="s">
        <v>300</v>
      </c>
      <c r="E151" s="160" t="s">
        <v>580</v>
      </c>
      <c r="F151" s="205" t="s">
        <v>581</v>
      </c>
      <c r="G151" s="199" t="s">
        <v>577</v>
      </c>
    </row>
    <row r="152" spans="1:7">
      <c r="A152">
        <v>39</v>
      </c>
      <c r="B152" s="160" t="s">
        <v>229</v>
      </c>
      <c r="C152" s="162" t="s">
        <v>276</v>
      </c>
      <c r="D152" s="162" t="s">
        <v>472</v>
      </c>
      <c r="E152" s="160" t="s">
        <v>580</v>
      </c>
      <c r="F152" s="205" t="s">
        <v>581</v>
      </c>
      <c r="G152" s="199" t="s">
        <v>577</v>
      </c>
    </row>
    <row r="153" spans="1:7">
      <c r="A153">
        <v>40</v>
      </c>
      <c r="B153" s="160" t="s">
        <v>229</v>
      </c>
      <c r="C153" s="162" t="s">
        <v>276</v>
      </c>
      <c r="D153" s="162" t="s">
        <v>473</v>
      </c>
      <c r="E153" s="160" t="s">
        <v>580</v>
      </c>
      <c r="F153" s="205" t="s">
        <v>581</v>
      </c>
      <c r="G153" s="199" t="s">
        <v>577</v>
      </c>
    </row>
    <row r="154" spans="1:7">
      <c r="A154">
        <v>41</v>
      </c>
      <c r="B154" s="160" t="s">
        <v>229</v>
      </c>
      <c r="C154" s="162" t="s">
        <v>276</v>
      </c>
      <c r="D154" s="162" t="s">
        <v>474</v>
      </c>
      <c r="E154" s="160" t="s">
        <v>580</v>
      </c>
      <c r="F154" s="205" t="s">
        <v>581</v>
      </c>
      <c r="G154" s="199" t="s">
        <v>577</v>
      </c>
    </row>
    <row r="155" spans="1:7">
      <c r="A155">
        <v>42</v>
      </c>
      <c r="B155" s="160" t="s">
        <v>229</v>
      </c>
      <c r="C155" s="162" t="s">
        <v>475</v>
      </c>
      <c r="D155" s="162" t="s">
        <v>476</v>
      </c>
      <c r="E155" s="160" t="s">
        <v>580</v>
      </c>
      <c r="F155" s="205" t="s">
        <v>581</v>
      </c>
      <c r="G155" s="199" t="s">
        <v>577</v>
      </c>
    </row>
    <row r="156" spans="1:7">
      <c r="A156">
        <v>43</v>
      </c>
      <c r="B156" s="160" t="s">
        <v>229</v>
      </c>
      <c r="C156" s="162" t="s">
        <v>475</v>
      </c>
      <c r="D156" s="162" t="s">
        <v>477</v>
      </c>
      <c r="E156" s="160" t="s">
        <v>580</v>
      </c>
      <c r="F156" s="205" t="s">
        <v>581</v>
      </c>
      <c r="G156" s="199" t="s">
        <v>577</v>
      </c>
    </row>
    <row r="157" spans="1:7">
      <c r="A157">
        <v>44</v>
      </c>
      <c r="B157" s="160" t="s">
        <v>301</v>
      </c>
      <c r="C157" s="162" t="s">
        <v>302</v>
      </c>
      <c r="D157" s="162" t="s">
        <v>303</v>
      </c>
      <c r="E157" s="160" t="s">
        <v>579</v>
      </c>
      <c r="F157" s="205" t="s">
        <v>581</v>
      </c>
      <c r="G157" s="199" t="s">
        <v>577</v>
      </c>
    </row>
    <row r="158" spans="1:7">
      <c r="A158">
        <v>45</v>
      </c>
      <c r="B158" s="160" t="s">
        <v>301</v>
      </c>
      <c r="C158" s="162" t="s">
        <v>302</v>
      </c>
      <c r="D158" s="162" t="s">
        <v>303</v>
      </c>
      <c r="E158" s="160" t="s">
        <v>579</v>
      </c>
      <c r="F158" s="205" t="s">
        <v>581</v>
      </c>
      <c r="G158" s="199" t="s">
        <v>577</v>
      </c>
    </row>
    <row r="159" spans="1:7">
      <c r="A159">
        <v>46</v>
      </c>
      <c r="B159" s="160" t="s">
        <v>304</v>
      </c>
      <c r="C159" s="162" t="s">
        <v>305</v>
      </c>
      <c r="D159" s="162" t="s">
        <v>478</v>
      </c>
      <c r="E159" s="160" t="s">
        <v>579</v>
      </c>
      <c r="F159" s="205" t="s">
        <v>581</v>
      </c>
      <c r="G159" s="199" t="s">
        <v>577</v>
      </c>
    </row>
    <row r="160" spans="1:7">
      <c r="A160">
        <v>47</v>
      </c>
      <c r="B160" s="160" t="s">
        <v>309</v>
      </c>
      <c r="C160" s="162" t="s">
        <v>393</v>
      </c>
      <c r="D160" s="162" t="s">
        <v>394</v>
      </c>
      <c r="E160" s="160" t="s">
        <v>580</v>
      </c>
      <c r="F160" s="205" t="s">
        <v>581</v>
      </c>
      <c r="G160" s="199" t="s">
        <v>577</v>
      </c>
    </row>
    <row r="161" spans="1:7">
      <c r="A161">
        <v>48</v>
      </c>
      <c r="B161" s="160" t="s">
        <v>309</v>
      </c>
      <c r="C161" s="162" t="s">
        <v>310</v>
      </c>
      <c r="D161" s="162" t="s">
        <v>479</v>
      </c>
      <c r="E161" s="160" t="s">
        <v>579</v>
      </c>
      <c r="F161" s="205" t="s">
        <v>581</v>
      </c>
      <c r="G161" s="199" t="s">
        <v>577</v>
      </c>
    </row>
    <row r="162" spans="1:7">
      <c r="A162">
        <v>49</v>
      </c>
      <c r="B162" s="160" t="s">
        <v>309</v>
      </c>
      <c r="C162" s="162" t="s">
        <v>316</v>
      </c>
      <c r="D162" s="162" t="s">
        <v>480</v>
      </c>
      <c r="E162" s="160" t="s">
        <v>579</v>
      </c>
      <c r="F162" s="205" t="s">
        <v>582</v>
      </c>
      <c r="G162" s="199" t="s">
        <v>577</v>
      </c>
    </row>
    <row r="163" spans="1:7">
      <c r="A163">
        <v>50</v>
      </c>
      <c r="B163" s="160" t="s">
        <v>309</v>
      </c>
      <c r="C163" s="162" t="s">
        <v>322</v>
      </c>
      <c r="D163" s="162" t="s">
        <v>323</v>
      </c>
      <c r="E163" s="160" t="s">
        <v>580</v>
      </c>
      <c r="F163" s="205" t="s">
        <v>581</v>
      </c>
      <c r="G163" s="199" t="s">
        <v>577</v>
      </c>
    </row>
    <row r="164" spans="1:7">
      <c r="A164">
        <v>51</v>
      </c>
      <c r="B164" s="160" t="s">
        <v>309</v>
      </c>
      <c r="C164" s="162" t="s">
        <v>320</v>
      </c>
      <c r="D164" s="162" t="s">
        <v>481</v>
      </c>
      <c r="E164" s="160" t="s">
        <v>579</v>
      </c>
      <c r="F164" s="205" t="s">
        <v>581</v>
      </c>
      <c r="G164" s="199" t="s">
        <v>577</v>
      </c>
    </row>
    <row r="165" spans="1:7">
      <c r="A165">
        <v>52</v>
      </c>
      <c r="B165" s="160" t="s">
        <v>309</v>
      </c>
      <c r="C165" s="162" t="s">
        <v>320</v>
      </c>
      <c r="D165" s="162" t="s">
        <v>482</v>
      </c>
      <c r="E165" s="160" t="s">
        <v>579</v>
      </c>
      <c r="F165" s="205" t="s">
        <v>581</v>
      </c>
      <c r="G165" s="199" t="s">
        <v>577</v>
      </c>
    </row>
    <row r="166" spans="1:7">
      <c r="A166">
        <v>53</v>
      </c>
      <c r="B166" s="160" t="s">
        <v>309</v>
      </c>
      <c r="C166" s="162" t="s">
        <v>483</v>
      </c>
      <c r="D166" s="162" t="s">
        <v>392</v>
      </c>
      <c r="E166" s="160" t="s">
        <v>579</v>
      </c>
      <c r="F166" s="205" t="s">
        <v>581</v>
      </c>
      <c r="G166" s="199" t="s">
        <v>577</v>
      </c>
    </row>
    <row r="167" spans="1:7">
      <c r="A167">
        <v>54</v>
      </c>
      <c r="B167" s="160" t="s">
        <v>309</v>
      </c>
      <c r="C167" s="162" t="s">
        <v>484</v>
      </c>
      <c r="D167" s="162" t="s">
        <v>319</v>
      </c>
      <c r="E167" s="160" t="s">
        <v>580</v>
      </c>
      <c r="F167" s="205" t="s">
        <v>581</v>
      </c>
      <c r="G167" s="199" t="s">
        <v>577</v>
      </c>
    </row>
    <row r="168" spans="1:7">
      <c r="A168">
        <v>55</v>
      </c>
      <c r="B168" s="160" t="s">
        <v>309</v>
      </c>
      <c r="C168" s="162" t="s">
        <v>314</v>
      </c>
      <c r="D168" s="162" t="s">
        <v>485</v>
      </c>
      <c r="E168" s="160" t="s">
        <v>580</v>
      </c>
      <c r="F168" s="205" t="s">
        <v>582</v>
      </c>
      <c r="G168" s="199" t="s">
        <v>577</v>
      </c>
    </row>
    <row r="169" spans="1:7">
      <c r="A169">
        <v>56</v>
      </c>
      <c r="B169" s="160" t="s">
        <v>309</v>
      </c>
      <c r="C169" s="162" t="s">
        <v>486</v>
      </c>
      <c r="D169" s="162" t="s">
        <v>487</v>
      </c>
      <c r="E169" s="160" t="s">
        <v>580</v>
      </c>
      <c r="F169" s="205" t="s">
        <v>581</v>
      </c>
      <c r="G169" s="199" t="s">
        <v>577</v>
      </c>
    </row>
    <row r="170" spans="1:7">
      <c r="A170">
        <v>57</v>
      </c>
      <c r="B170" s="160" t="s">
        <v>309</v>
      </c>
      <c r="C170" s="162" t="s">
        <v>486</v>
      </c>
      <c r="D170" s="162" t="s">
        <v>488</v>
      </c>
      <c r="E170" s="160" t="s">
        <v>580</v>
      </c>
      <c r="F170" s="205" t="s">
        <v>581</v>
      </c>
      <c r="G170" s="199" t="s">
        <v>577</v>
      </c>
    </row>
    <row r="171" spans="1:7">
      <c r="A171">
        <v>58</v>
      </c>
      <c r="B171" s="160" t="s">
        <v>309</v>
      </c>
      <c r="C171" s="162" t="s">
        <v>486</v>
      </c>
      <c r="D171" s="162" t="s">
        <v>489</v>
      </c>
      <c r="E171" s="160" t="s">
        <v>580</v>
      </c>
      <c r="F171" s="205" t="s">
        <v>581</v>
      </c>
      <c r="G171" s="199" t="s">
        <v>577</v>
      </c>
    </row>
    <row r="172" spans="1:7">
      <c r="A172">
        <v>59</v>
      </c>
      <c r="B172" s="160" t="s">
        <v>309</v>
      </c>
      <c r="C172" s="162" t="s">
        <v>486</v>
      </c>
      <c r="D172" s="162" t="s">
        <v>490</v>
      </c>
      <c r="E172" s="160" t="s">
        <v>580</v>
      </c>
      <c r="F172" s="205" t="s">
        <v>581</v>
      </c>
      <c r="G172" s="199" t="s">
        <v>577</v>
      </c>
    </row>
    <row r="173" spans="1:7">
      <c r="A173">
        <v>60</v>
      </c>
      <c r="B173" s="160" t="s">
        <v>309</v>
      </c>
      <c r="C173" s="162" t="s">
        <v>486</v>
      </c>
      <c r="D173" s="162" t="s">
        <v>491</v>
      </c>
      <c r="E173" s="160" t="s">
        <v>580</v>
      </c>
      <c r="F173" s="205" t="s">
        <v>581</v>
      </c>
      <c r="G173" s="199" t="s">
        <v>577</v>
      </c>
    </row>
    <row r="174" spans="1:7">
      <c r="A174">
        <v>61</v>
      </c>
      <c r="B174" s="160" t="s">
        <v>309</v>
      </c>
      <c r="C174" s="162" t="s">
        <v>486</v>
      </c>
      <c r="D174" s="162" t="s">
        <v>492</v>
      </c>
      <c r="E174" s="160" t="s">
        <v>580</v>
      </c>
      <c r="F174" s="205" t="s">
        <v>581</v>
      </c>
      <c r="G174" s="199" t="s">
        <v>577</v>
      </c>
    </row>
    <row r="175" spans="1:7">
      <c r="A175">
        <v>62</v>
      </c>
      <c r="B175" s="160" t="s">
        <v>309</v>
      </c>
      <c r="C175" s="162" t="s">
        <v>557</v>
      </c>
      <c r="D175" s="162" t="s">
        <v>558</v>
      </c>
      <c r="E175" s="160" t="s">
        <v>580</v>
      </c>
      <c r="F175" s="205" t="s">
        <v>581</v>
      </c>
      <c r="G175" s="199" t="s">
        <v>577</v>
      </c>
    </row>
    <row r="176" spans="1:7">
      <c r="A176">
        <v>63</v>
      </c>
      <c r="B176" s="160" t="s">
        <v>309</v>
      </c>
      <c r="C176" s="173" t="s">
        <v>559</v>
      </c>
      <c r="D176" s="162" t="s">
        <v>560</v>
      </c>
      <c r="E176" s="160" t="s">
        <v>580</v>
      </c>
      <c r="F176" s="205" t="s">
        <v>581</v>
      </c>
      <c r="G176" s="199" t="s">
        <v>577</v>
      </c>
    </row>
    <row r="177" spans="1:7">
      <c r="B177" s="174"/>
      <c r="C177" s="175"/>
      <c r="D177" s="176"/>
      <c r="E177" s="174"/>
      <c r="F177" s="206"/>
      <c r="G177" s="200"/>
    </row>
    <row r="178" spans="1:7" ht="16.5" thickBot="1">
      <c r="B178" s="161" t="s">
        <v>493</v>
      </c>
    </row>
    <row r="179" spans="1:7" ht="24.75" thickBot="1">
      <c r="B179" s="166" t="s">
        <v>52</v>
      </c>
      <c r="C179" s="167" t="s">
        <v>81</v>
      </c>
      <c r="D179" s="167" t="s">
        <v>132</v>
      </c>
      <c r="E179" s="168" t="s">
        <v>129</v>
      </c>
      <c r="F179" s="207" t="s">
        <v>109</v>
      </c>
      <c r="G179" s="201" t="s">
        <v>110</v>
      </c>
    </row>
    <row r="180" spans="1:7">
      <c r="A180">
        <v>1</v>
      </c>
      <c r="B180" s="163" t="s">
        <v>222</v>
      </c>
      <c r="C180" s="172" t="s">
        <v>494</v>
      </c>
      <c r="D180" s="172" t="s">
        <v>496</v>
      </c>
      <c r="E180" s="163" t="s">
        <v>580</v>
      </c>
      <c r="F180" s="208" t="s">
        <v>582</v>
      </c>
      <c r="G180" s="202" t="s">
        <v>498</v>
      </c>
    </row>
    <row r="181" spans="1:7">
      <c r="A181">
        <v>2</v>
      </c>
      <c r="B181" s="163" t="s">
        <v>222</v>
      </c>
      <c r="C181" s="172" t="s">
        <v>495</v>
      </c>
      <c r="D181" s="172" t="s">
        <v>497</v>
      </c>
      <c r="E181" s="163" t="s">
        <v>580</v>
      </c>
      <c r="F181" s="208" t="s">
        <v>582</v>
      </c>
      <c r="G181" s="198" t="s">
        <v>499</v>
      </c>
    </row>
    <row r="183" spans="1:7" ht="16.5" thickBot="1">
      <c r="B183" s="161" t="s">
        <v>51</v>
      </c>
    </row>
    <row r="184" spans="1:7" ht="24">
      <c r="B184" s="169" t="s">
        <v>52</v>
      </c>
      <c r="C184" s="170" t="s">
        <v>81</v>
      </c>
      <c r="D184" s="170" t="s">
        <v>132</v>
      </c>
      <c r="E184" s="171" t="s">
        <v>129</v>
      </c>
      <c r="F184" s="204" t="s">
        <v>109</v>
      </c>
      <c r="G184" s="197" t="s">
        <v>110</v>
      </c>
    </row>
    <row r="185" spans="1:7">
      <c r="A185">
        <v>1</v>
      </c>
      <c r="B185" s="177" t="s">
        <v>222</v>
      </c>
      <c r="C185" s="178" t="s">
        <v>500</v>
      </c>
      <c r="D185" s="178" t="s">
        <v>501</v>
      </c>
      <c r="E185" s="177" t="s">
        <v>579</v>
      </c>
      <c r="F185" s="179" t="s">
        <v>582</v>
      </c>
      <c r="G185" s="198" t="s">
        <v>578</v>
      </c>
    </row>
    <row r="186" spans="1:7">
      <c r="A186">
        <v>2</v>
      </c>
      <c r="B186" s="177" t="s">
        <v>222</v>
      </c>
      <c r="C186" s="178" t="s">
        <v>502</v>
      </c>
      <c r="D186" s="178" t="s">
        <v>503</v>
      </c>
      <c r="E186" s="177" t="s">
        <v>579</v>
      </c>
      <c r="F186" s="179" t="s">
        <v>582</v>
      </c>
      <c r="G186" s="198" t="s">
        <v>578</v>
      </c>
    </row>
    <row r="187" spans="1:7">
      <c r="A187">
        <v>3</v>
      </c>
      <c r="B187" s="177" t="s">
        <v>222</v>
      </c>
      <c r="C187" s="178" t="s">
        <v>504</v>
      </c>
      <c r="D187" s="178" t="s">
        <v>505</v>
      </c>
      <c r="E187" s="177" t="s">
        <v>579</v>
      </c>
      <c r="F187" s="179" t="s">
        <v>582</v>
      </c>
      <c r="G187" s="198" t="s">
        <v>578</v>
      </c>
    </row>
    <row r="188" spans="1:7">
      <c r="A188">
        <v>4</v>
      </c>
      <c r="B188" s="177" t="s">
        <v>222</v>
      </c>
      <c r="C188" s="178" t="s">
        <v>506</v>
      </c>
      <c r="D188" s="178" t="s">
        <v>507</v>
      </c>
      <c r="E188" s="177" t="s">
        <v>579</v>
      </c>
      <c r="F188" s="179" t="s">
        <v>582</v>
      </c>
      <c r="G188" s="198" t="s">
        <v>578</v>
      </c>
    </row>
    <row r="189" spans="1:7">
      <c r="A189">
        <v>5</v>
      </c>
      <c r="B189" s="177" t="s">
        <v>222</v>
      </c>
      <c r="C189" s="178" t="s">
        <v>508</v>
      </c>
      <c r="D189" s="178" t="s">
        <v>509</v>
      </c>
      <c r="E189" s="177" t="s">
        <v>579</v>
      </c>
      <c r="F189" s="179" t="s">
        <v>582</v>
      </c>
      <c r="G189" s="198" t="s">
        <v>578</v>
      </c>
    </row>
    <row r="190" spans="1:7">
      <c r="A190">
        <v>6</v>
      </c>
      <c r="B190" s="177" t="s">
        <v>222</v>
      </c>
      <c r="C190" s="178" t="s">
        <v>510</v>
      </c>
      <c r="D190" s="178" t="s">
        <v>511</v>
      </c>
      <c r="E190" s="177" t="s">
        <v>579</v>
      </c>
      <c r="F190" s="179" t="s">
        <v>582</v>
      </c>
      <c r="G190" s="198" t="s">
        <v>578</v>
      </c>
    </row>
    <row r="191" spans="1:7">
      <c r="A191">
        <v>7</v>
      </c>
      <c r="B191" s="177" t="s">
        <v>222</v>
      </c>
      <c r="C191" s="178" t="s">
        <v>512</v>
      </c>
      <c r="D191" s="178" t="s">
        <v>513</v>
      </c>
      <c r="E191" s="177" t="s">
        <v>579</v>
      </c>
      <c r="F191" s="179" t="s">
        <v>582</v>
      </c>
      <c r="G191" s="198" t="s">
        <v>578</v>
      </c>
    </row>
    <row r="192" spans="1:7">
      <c r="A192">
        <v>8</v>
      </c>
      <c r="B192" s="177" t="s">
        <v>222</v>
      </c>
      <c r="C192" s="180" t="s">
        <v>514</v>
      </c>
      <c r="D192" s="178" t="s">
        <v>515</v>
      </c>
      <c r="E192" s="177" t="s">
        <v>579</v>
      </c>
      <c r="F192" s="179" t="s">
        <v>582</v>
      </c>
      <c r="G192" s="198" t="s">
        <v>578</v>
      </c>
    </row>
    <row r="193" spans="1:7">
      <c r="A193">
        <v>9</v>
      </c>
      <c r="B193" s="177" t="s">
        <v>222</v>
      </c>
      <c r="C193" s="178" t="s">
        <v>516</v>
      </c>
      <c r="D193" s="178" t="s">
        <v>517</v>
      </c>
      <c r="E193" s="177" t="s">
        <v>579</v>
      </c>
      <c r="F193" s="179" t="s">
        <v>582</v>
      </c>
      <c r="G193" s="198" t="s">
        <v>578</v>
      </c>
    </row>
    <row r="194" spans="1:7">
      <c r="A194">
        <v>10</v>
      </c>
      <c r="B194" s="181" t="s">
        <v>229</v>
      </c>
      <c r="C194" s="182" t="s">
        <v>518</v>
      </c>
      <c r="D194" s="182" t="s">
        <v>519</v>
      </c>
      <c r="E194" s="177" t="s">
        <v>579</v>
      </c>
      <c r="F194" s="179" t="s">
        <v>582</v>
      </c>
      <c r="G194" s="198" t="s">
        <v>578</v>
      </c>
    </row>
    <row r="195" spans="1:7">
      <c r="A195">
        <v>11</v>
      </c>
      <c r="B195" s="177" t="s">
        <v>229</v>
      </c>
      <c r="C195" s="178" t="s">
        <v>520</v>
      </c>
      <c r="D195" s="178" t="s">
        <v>521</v>
      </c>
      <c r="E195" s="177" t="s">
        <v>579</v>
      </c>
      <c r="F195" s="179" t="s">
        <v>582</v>
      </c>
      <c r="G195" s="198" t="s">
        <v>578</v>
      </c>
    </row>
    <row r="196" spans="1:7">
      <c r="A196">
        <v>12</v>
      </c>
      <c r="B196" s="177" t="s">
        <v>229</v>
      </c>
      <c r="C196" s="178" t="s">
        <v>522</v>
      </c>
      <c r="D196" s="178" t="s">
        <v>523</v>
      </c>
      <c r="E196" s="177" t="s">
        <v>579</v>
      </c>
      <c r="F196" s="179" t="s">
        <v>582</v>
      </c>
      <c r="G196" s="198" t="s">
        <v>578</v>
      </c>
    </row>
    <row r="197" spans="1:7">
      <c r="A197">
        <v>13</v>
      </c>
      <c r="B197" s="177" t="s">
        <v>229</v>
      </c>
      <c r="C197" s="178" t="s">
        <v>524</v>
      </c>
      <c r="D197" s="178" t="s">
        <v>525</v>
      </c>
      <c r="E197" s="177" t="s">
        <v>579</v>
      </c>
      <c r="F197" s="179" t="s">
        <v>582</v>
      </c>
      <c r="G197" s="198" t="s">
        <v>578</v>
      </c>
    </row>
    <row r="198" spans="1:7">
      <c r="A198">
        <v>14</v>
      </c>
      <c r="B198" s="177" t="s">
        <v>229</v>
      </c>
      <c r="C198" s="178" t="s">
        <v>526</v>
      </c>
      <c r="D198" s="178" t="s">
        <v>455</v>
      </c>
      <c r="E198" s="177" t="s">
        <v>579</v>
      </c>
      <c r="F198" s="179" t="s">
        <v>582</v>
      </c>
      <c r="G198" s="198" t="s">
        <v>578</v>
      </c>
    </row>
    <row r="199" spans="1:7">
      <c r="A199">
        <v>15</v>
      </c>
      <c r="B199" s="177" t="s">
        <v>229</v>
      </c>
      <c r="C199" s="178" t="s">
        <v>527</v>
      </c>
      <c r="D199" s="178" t="s">
        <v>457</v>
      </c>
      <c r="E199" s="177" t="s">
        <v>579</v>
      </c>
      <c r="F199" s="179" t="s">
        <v>582</v>
      </c>
      <c r="G199" s="198" t="s">
        <v>578</v>
      </c>
    </row>
    <row r="200" spans="1:7">
      <c r="A200">
        <v>16</v>
      </c>
      <c r="B200" s="177" t="s">
        <v>229</v>
      </c>
      <c r="C200" s="178" t="s">
        <v>528</v>
      </c>
      <c r="D200" s="178" t="s">
        <v>461</v>
      </c>
      <c r="E200" s="177" t="s">
        <v>579</v>
      </c>
      <c r="F200" s="179" t="s">
        <v>582</v>
      </c>
      <c r="G200" s="198" t="s">
        <v>578</v>
      </c>
    </row>
    <row r="201" spans="1:7">
      <c r="A201">
        <v>17</v>
      </c>
      <c r="B201" s="177" t="s">
        <v>229</v>
      </c>
      <c r="C201" s="178" t="s">
        <v>529</v>
      </c>
      <c r="D201" s="178" t="s">
        <v>530</v>
      </c>
      <c r="E201" s="177" t="s">
        <v>579</v>
      </c>
      <c r="F201" s="179" t="s">
        <v>582</v>
      </c>
      <c r="G201" s="198" t="s">
        <v>578</v>
      </c>
    </row>
    <row r="202" spans="1:7">
      <c r="A202">
        <v>18</v>
      </c>
      <c r="B202" s="177" t="s">
        <v>229</v>
      </c>
      <c r="C202" s="178" t="s">
        <v>531</v>
      </c>
      <c r="D202" s="178" t="s">
        <v>532</v>
      </c>
      <c r="E202" s="177" t="s">
        <v>579</v>
      </c>
      <c r="F202" s="179" t="s">
        <v>582</v>
      </c>
      <c r="G202" s="198" t="s">
        <v>578</v>
      </c>
    </row>
    <row r="203" spans="1:7">
      <c r="A203">
        <v>19</v>
      </c>
      <c r="B203" s="177" t="s">
        <v>229</v>
      </c>
      <c r="C203" s="178" t="s">
        <v>533</v>
      </c>
      <c r="D203" s="178" t="s">
        <v>534</v>
      </c>
      <c r="E203" s="177" t="s">
        <v>579</v>
      </c>
      <c r="F203" s="179" t="s">
        <v>582</v>
      </c>
      <c r="G203" s="198" t="s">
        <v>578</v>
      </c>
    </row>
    <row r="204" spans="1:7">
      <c r="A204">
        <v>20</v>
      </c>
      <c r="B204" s="177" t="s">
        <v>229</v>
      </c>
      <c r="C204" s="178" t="s">
        <v>535</v>
      </c>
      <c r="D204" s="178" t="s">
        <v>536</v>
      </c>
      <c r="E204" s="177" t="s">
        <v>579</v>
      </c>
      <c r="F204" s="179" t="s">
        <v>582</v>
      </c>
      <c r="G204" s="198" t="s">
        <v>578</v>
      </c>
    </row>
    <row r="205" spans="1:7">
      <c r="A205">
        <v>21</v>
      </c>
      <c r="B205" s="177" t="s">
        <v>229</v>
      </c>
      <c r="C205" s="178" t="s">
        <v>537</v>
      </c>
      <c r="D205" s="178" t="s">
        <v>538</v>
      </c>
      <c r="E205" s="177" t="s">
        <v>579</v>
      </c>
      <c r="F205" s="179" t="s">
        <v>582</v>
      </c>
      <c r="G205" s="198" t="s">
        <v>578</v>
      </c>
    </row>
    <row r="206" spans="1:7">
      <c r="A206">
        <v>22</v>
      </c>
      <c r="B206" s="177" t="s">
        <v>229</v>
      </c>
      <c r="C206" s="178" t="s">
        <v>539</v>
      </c>
      <c r="D206" s="178" t="s">
        <v>540</v>
      </c>
      <c r="E206" s="177" t="s">
        <v>579</v>
      </c>
      <c r="F206" s="179" t="s">
        <v>582</v>
      </c>
      <c r="G206" s="198" t="s">
        <v>578</v>
      </c>
    </row>
    <row r="207" spans="1:7">
      <c r="A207">
        <v>23</v>
      </c>
      <c r="B207" s="177" t="s">
        <v>229</v>
      </c>
      <c r="C207" s="178" t="s">
        <v>541</v>
      </c>
      <c r="D207" s="178" t="s">
        <v>542</v>
      </c>
      <c r="E207" s="177" t="s">
        <v>579</v>
      </c>
      <c r="F207" s="179" t="s">
        <v>582</v>
      </c>
      <c r="G207" s="198" t="s">
        <v>578</v>
      </c>
    </row>
    <row r="208" spans="1:7">
      <c r="A208">
        <v>24</v>
      </c>
      <c r="B208" s="177" t="s">
        <v>229</v>
      </c>
      <c r="C208" s="178" t="s">
        <v>543</v>
      </c>
      <c r="D208" s="178" t="s">
        <v>544</v>
      </c>
      <c r="E208" s="177" t="s">
        <v>579</v>
      </c>
      <c r="F208" s="179" t="s">
        <v>582</v>
      </c>
      <c r="G208" s="198" t="s">
        <v>578</v>
      </c>
    </row>
    <row r="209" spans="1:7">
      <c r="A209">
        <v>25</v>
      </c>
      <c r="B209" s="177" t="s">
        <v>229</v>
      </c>
      <c r="C209" s="178" t="s">
        <v>545</v>
      </c>
      <c r="D209" s="178" t="s">
        <v>275</v>
      </c>
      <c r="E209" s="177" t="s">
        <v>579</v>
      </c>
      <c r="F209" s="179" t="s">
        <v>582</v>
      </c>
      <c r="G209" s="198" t="s">
        <v>578</v>
      </c>
    </row>
    <row r="210" spans="1:7">
      <c r="A210">
        <v>26</v>
      </c>
      <c r="B210" s="177" t="s">
        <v>229</v>
      </c>
      <c r="C210" s="178" t="s">
        <v>475</v>
      </c>
      <c r="D210" s="178" t="s">
        <v>546</v>
      </c>
      <c r="E210" s="177" t="s">
        <v>579</v>
      </c>
      <c r="F210" s="179" t="s">
        <v>582</v>
      </c>
      <c r="G210" s="198" t="s">
        <v>578</v>
      </c>
    </row>
    <row r="211" spans="1:7">
      <c r="A211">
        <v>27</v>
      </c>
      <c r="B211" s="177" t="s">
        <v>229</v>
      </c>
      <c r="C211" s="164" t="s">
        <v>547</v>
      </c>
      <c r="D211" s="164" t="s">
        <v>548</v>
      </c>
      <c r="E211" s="177" t="s">
        <v>579</v>
      </c>
      <c r="F211" s="179" t="s">
        <v>582</v>
      </c>
      <c r="G211" s="198" t="s">
        <v>578</v>
      </c>
    </row>
    <row r="212" spans="1:7">
      <c r="A212">
        <v>28</v>
      </c>
      <c r="B212" s="177" t="s">
        <v>301</v>
      </c>
      <c r="C212" s="178" t="s">
        <v>549</v>
      </c>
      <c r="D212" s="178" t="s">
        <v>550</v>
      </c>
      <c r="E212" s="177" t="s">
        <v>579</v>
      </c>
      <c r="F212" s="179" t="s">
        <v>581</v>
      </c>
      <c r="G212" s="198" t="s">
        <v>578</v>
      </c>
    </row>
    <row r="213" spans="1:7">
      <c r="A213">
        <v>29</v>
      </c>
      <c r="B213" s="177" t="s">
        <v>301</v>
      </c>
      <c r="C213" s="178" t="s">
        <v>551</v>
      </c>
      <c r="D213" s="178" t="s">
        <v>552</v>
      </c>
      <c r="E213" s="177" t="s">
        <v>579</v>
      </c>
      <c r="F213" s="179" t="s">
        <v>581</v>
      </c>
      <c r="G213" s="198" t="s">
        <v>578</v>
      </c>
    </row>
    <row r="214" spans="1:7">
      <c r="A214">
        <v>30</v>
      </c>
      <c r="B214" s="177" t="s">
        <v>301</v>
      </c>
      <c r="C214" s="178" t="s">
        <v>553</v>
      </c>
      <c r="D214" s="178" t="s">
        <v>554</v>
      </c>
      <c r="E214" s="177" t="s">
        <v>579</v>
      </c>
      <c r="F214" s="179" t="s">
        <v>581</v>
      </c>
      <c r="G214" s="198" t="s">
        <v>578</v>
      </c>
    </row>
    <row r="215" spans="1:7">
      <c r="A215">
        <v>31</v>
      </c>
      <c r="B215" s="177" t="s">
        <v>301</v>
      </c>
      <c r="C215" s="178" t="s">
        <v>555</v>
      </c>
      <c r="D215" s="178" t="s">
        <v>556</v>
      </c>
      <c r="E215" s="177" t="s">
        <v>579</v>
      </c>
      <c r="F215" s="179" t="s">
        <v>581</v>
      </c>
      <c r="G215" s="198" t="s">
        <v>578</v>
      </c>
    </row>
    <row r="216" spans="1:7">
      <c r="A216">
        <v>32</v>
      </c>
      <c r="B216" s="177" t="s">
        <v>304</v>
      </c>
      <c r="C216" s="178" t="s">
        <v>305</v>
      </c>
      <c r="D216" s="178" t="s">
        <v>478</v>
      </c>
      <c r="E216" s="177" t="s">
        <v>579</v>
      </c>
      <c r="F216" s="179" t="s">
        <v>581</v>
      </c>
      <c r="G216" s="198" t="s">
        <v>578</v>
      </c>
    </row>
    <row r="217" spans="1:7">
      <c r="A217">
        <v>33</v>
      </c>
      <c r="B217" s="177" t="s">
        <v>309</v>
      </c>
      <c r="C217" s="178" t="s">
        <v>561</v>
      </c>
      <c r="D217" s="178" t="s">
        <v>562</v>
      </c>
      <c r="E217" s="177" t="s">
        <v>579</v>
      </c>
      <c r="F217" s="179" t="s">
        <v>581</v>
      </c>
      <c r="G217" s="198" t="s">
        <v>578</v>
      </c>
    </row>
    <row r="218" spans="1:7">
      <c r="A218">
        <v>34</v>
      </c>
      <c r="B218" s="177" t="s">
        <v>309</v>
      </c>
      <c r="C218" s="178" t="s">
        <v>563</v>
      </c>
      <c r="D218" s="178" t="s">
        <v>564</v>
      </c>
      <c r="E218" s="177" t="s">
        <v>579</v>
      </c>
      <c r="F218" s="179" t="s">
        <v>581</v>
      </c>
      <c r="G218" s="198" t="s">
        <v>578</v>
      </c>
    </row>
    <row r="219" spans="1:7">
      <c r="A219">
        <v>35</v>
      </c>
      <c r="B219" s="177" t="s">
        <v>309</v>
      </c>
      <c r="C219" s="178" t="s">
        <v>565</v>
      </c>
      <c r="D219" s="178" t="s">
        <v>566</v>
      </c>
      <c r="E219" s="177" t="s">
        <v>579</v>
      </c>
      <c r="F219" s="179" t="s">
        <v>582</v>
      </c>
      <c r="G219" s="198" t="s">
        <v>578</v>
      </c>
    </row>
    <row r="220" spans="1:7">
      <c r="A220">
        <v>36</v>
      </c>
      <c r="B220" s="177" t="s">
        <v>309</v>
      </c>
      <c r="C220" s="178" t="s">
        <v>567</v>
      </c>
      <c r="D220" s="178" t="s">
        <v>568</v>
      </c>
      <c r="E220" s="177" t="s">
        <v>579</v>
      </c>
      <c r="F220" s="179" t="s">
        <v>581</v>
      </c>
      <c r="G220" s="198" t="s">
        <v>578</v>
      </c>
    </row>
    <row r="221" spans="1:7">
      <c r="A221">
        <v>37</v>
      </c>
      <c r="B221" s="177" t="s">
        <v>309</v>
      </c>
      <c r="C221" s="178" t="s">
        <v>569</v>
      </c>
      <c r="D221" s="178" t="s">
        <v>570</v>
      </c>
      <c r="E221" s="177" t="s">
        <v>579</v>
      </c>
      <c r="F221" s="179" t="s">
        <v>581</v>
      </c>
      <c r="G221" s="198" t="s">
        <v>578</v>
      </c>
    </row>
    <row r="222" spans="1:7">
      <c r="A222">
        <v>38</v>
      </c>
      <c r="B222" s="177" t="s">
        <v>309</v>
      </c>
      <c r="C222" s="178" t="s">
        <v>571</v>
      </c>
      <c r="D222" s="178" t="s">
        <v>572</v>
      </c>
      <c r="E222" s="177" t="s">
        <v>579</v>
      </c>
      <c r="F222" s="179" t="s">
        <v>581</v>
      </c>
      <c r="G222" s="198" t="s">
        <v>578</v>
      </c>
    </row>
    <row r="223" spans="1:7">
      <c r="A223">
        <v>39</v>
      </c>
      <c r="B223" s="177" t="s">
        <v>309</v>
      </c>
      <c r="C223" s="178" t="s">
        <v>573</v>
      </c>
      <c r="D223" s="178" t="s">
        <v>574</v>
      </c>
      <c r="E223" s="177" t="s">
        <v>579</v>
      </c>
      <c r="F223" s="179" t="s">
        <v>581</v>
      </c>
      <c r="G223" s="198" t="s">
        <v>578</v>
      </c>
    </row>
  </sheetData>
  <mergeCells count="1">
    <mergeCell ref="B1:G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6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topLeftCell="A32" workbookViewId="0">
      <selection activeCell="A32" sqref="A32"/>
    </sheetView>
  </sheetViews>
  <sheetFormatPr defaultRowHeight="15.75"/>
  <cols>
    <col min="1" max="1" width="12" customWidth="1"/>
    <col min="2" max="6" width="10.625" customWidth="1"/>
    <col min="7" max="7" width="14.75" customWidth="1"/>
  </cols>
  <sheetData>
    <row r="1" spans="1:8" ht="21" thickBot="1">
      <c r="A1" s="383" t="s">
        <v>607</v>
      </c>
      <c r="B1" s="383"/>
      <c r="C1" s="383"/>
      <c r="D1" s="383"/>
      <c r="E1" s="383"/>
      <c r="F1" s="383"/>
      <c r="G1" s="383"/>
    </row>
    <row r="2" spans="1:8" s="30" customFormat="1">
      <c r="A2" s="387" t="s">
        <v>52</v>
      </c>
      <c r="B2" s="385" t="s">
        <v>53</v>
      </c>
      <c r="C2" s="384" t="s">
        <v>54</v>
      </c>
      <c r="D2" s="384"/>
      <c r="E2" s="384" t="s">
        <v>55</v>
      </c>
      <c r="F2" s="384"/>
      <c r="G2" s="381" t="s">
        <v>56</v>
      </c>
    </row>
    <row r="3" spans="1:8" s="30" customFormat="1" ht="16.5" thickBot="1">
      <c r="A3" s="388"/>
      <c r="B3" s="386"/>
      <c r="C3" s="108" t="s">
        <v>0</v>
      </c>
      <c r="D3" s="108" t="s">
        <v>1</v>
      </c>
      <c r="E3" s="108" t="s">
        <v>0</v>
      </c>
      <c r="F3" s="108" t="s">
        <v>1</v>
      </c>
      <c r="G3" s="382"/>
    </row>
    <row r="4" spans="1:8">
      <c r="A4" s="16" t="s">
        <v>203</v>
      </c>
      <c r="B4" s="107">
        <v>1</v>
      </c>
      <c r="C4" s="73">
        <v>104</v>
      </c>
      <c r="D4" s="73">
        <v>0</v>
      </c>
      <c r="E4" s="73">
        <v>0</v>
      </c>
      <c r="F4" s="73">
        <v>0</v>
      </c>
      <c r="G4" s="81">
        <f>SUM(C4:F4)</f>
        <v>104</v>
      </c>
    </row>
    <row r="5" spans="1:8">
      <c r="A5" s="16"/>
      <c r="B5" s="28">
        <v>2</v>
      </c>
      <c r="C5" s="18">
        <v>49</v>
      </c>
      <c r="D5" s="3">
        <v>2</v>
      </c>
      <c r="E5" s="3">
        <v>0</v>
      </c>
      <c r="F5" s="3">
        <v>0</v>
      </c>
      <c r="G5" s="53">
        <f t="shared" ref="G5:G37" si="0">SUM(C5:F5)</f>
        <v>51</v>
      </c>
    </row>
    <row r="6" spans="1:8">
      <c r="A6" s="16"/>
      <c r="B6" s="28" t="s">
        <v>3</v>
      </c>
      <c r="C6" s="3">
        <v>1528</v>
      </c>
      <c r="D6" s="3">
        <v>593</v>
      </c>
      <c r="E6" s="3">
        <v>0</v>
      </c>
      <c r="F6" s="3">
        <v>0</v>
      </c>
      <c r="G6" s="53">
        <f t="shared" si="0"/>
        <v>2121</v>
      </c>
    </row>
    <row r="7" spans="1:8">
      <c r="A7" s="16"/>
      <c r="B7" s="28">
        <v>3</v>
      </c>
      <c r="C7" s="3">
        <v>91</v>
      </c>
      <c r="D7" s="3">
        <v>1</v>
      </c>
      <c r="E7" s="3">
        <v>103</v>
      </c>
      <c r="F7" s="3">
        <v>4</v>
      </c>
      <c r="G7" s="53">
        <f t="shared" si="0"/>
        <v>199</v>
      </c>
    </row>
    <row r="8" spans="1:8" s="111" customFormat="1">
      <c r="A8" s="376" t="s">
        <v>209</v>
      </c>
      <c r="B8" s="377"/>
      <c r="C8" s="158">
        <f>+SUBTOTAL(9,C4:C7)</f>
        <v>1772</v>
      </c>
      <c r="D8" s="158">
        <f>+SUBTOTAL(9,D4:D7)</f>
        <v>596</v>
      </c>
      <c r="E8" s="158">
        <f>+SUBTOTAL(9,E4:E7)</f>
        <v>103</v>
      </c>
      <c r="F8" s="158">
        <f>+SUBTOTAL(9,F4:F7)</f>
        <v>4</v>
      </c>
      <c r="G8" s="158">
        <f t="shared" si="0"/>
        <v>2475</v>
      </c>
    </row>
    <row r="9" spans="1:8">
      <c r="A9" s="57" t="s">
        <v>204</v>
      </c>
      <c r="B9" s="28">
        <v>1</v>
      </c>
      <c r="C9" s="3">
        <v>762</v>
      </c>
      <c r="D9" s="3">
        <v>4</v>
      </c>
      <c r="E9" s="3">
        <v>11</v>
      </c>
      <c r="F9" s="3">
        <v>0</v>
      </c>
      <c r="G9" s="53">
        <f t="shared" si="0"/>
        <v>777</v>
      </c>
    </row>
    <row r="10" spans="1:8">
      <c r="A10" s="16"/>
      <c r="B10" s="28">
        <v>2</v>
      </c>
      <c r="C10" s="3">
        <v>346</v>
      </c>
      <c r="D10" s="3">
        <v>4</v>
      </c>
      <c r="E10" s="3">
        <v>0</v>
      </c>
      <c r="F10" s="3">
        <v>0</v>
      </c>
      <c r="G10" s="53">
        <f t="shared" si="0"/>
        <v>350</v>
      </c>
    </row>
    <row r="11" spans="1:8">
      <c r="A11" s="16"/>
      <c r="B11" s="28" t="s">
        <v>3</v>
      </c>
      <c r="C11" s="3">
        <v>0</v>
      </c>
      <c r="D11" s="3">
        <v>0</v>
      </c>
      <c r="E11" s="3">
        <v>0</v>
      </c>
      <c r="F11" s="3">
        <v>0</v>
      </c>
      <c r="G11" s="53">
        <f t="shared" si="0"/>
        <v>0</v>
      </c>
    </row>
    <row r="12" spans="1:8">
      <c r="A12" s="16"/>
      <c r="B12" s="28">
        <v>3</v>
      </c>
      <c r="C12" s="3">
        <v>180</v>
      </c>
      <c r="D12" s="3">
        <v>6</v>
      </c>
      <c r="E12" s="3">
        <v>18</v>
      </c>
      <c r="F12" s="3">
        <v>0</v>
      </c>
      <c r="G12" s="53">
        <f t="shared" si="0"/>
        <v>204</v>
      </c>
      <c r="H12" s="20"/>
    </row>
    <row r="13" spans="1:8" s="111" customFormat="1">
      <c r="A13" s="376" t="s">
        <v>210</v>
      </c>
      <c r="B13" s="377"/>
      <c r="C13" s="158">
        <f>+SUBTOTAL(9,C9:C12)</f>
        <v>1288</v>
      </c>
      <c r="D13" s="158">
        <f>+SUBTOTAL(9,D9:D12)</f>
        <v>14</v>
      </c>
      <c r="E13" s="158">
        <f>+SUBTOTAL(9,E9:E12)</f>
        <v>29</v>
      </c>
      <c r="F13" s="158">
        <f>+SUBTOTAL(9,F9:F12)</f>
        <v>0</v>
      </c>
      <c r="G13" s="158">
        <f t="shared" si="0"/>
        <v>1331</v>
      </c>
    </row>
    <row r="14" spans="1:8">
      <c r="A14" s="57" t="s">
        <v>205</v>
      </c>
      <c r="B14" s="28">
        <v>1</v>
      </c>
      <c r="C14" s="3">
        <v>728</v>
      </c>
      <c r="D14" s="3">
        <v>0</v>
      </c>
      <c r="E14" s="3">
        <v>187</v>
      </c>
      <c r="F14" s="3">
        <v>0</v>
      </c>
      <c r="G14" s="53">
        <f t="shared" si="0"/>
        <v>915</v>
      </c>
    </row>
    <row r="15" spans="1:8">
      <c r="A15" s="16"/>
      <c r="B15" s="28">
        <v>2</v>
      </c>
      <c r="C15" s="3">
        <v>260</v>
      </c>
      <c r="D15" s="3">
        <v>0</v>
      </c>
      <c r="E15" s="3">
        <v>56</v>
      </c>
      <c r="F15" s="3">
        <v>0</v>
      </c>
      <c r="G15" s="53">
        <f t="shared" si="0"/>
        <v>316</v>
      </c>
    </row>
    <row r="16" spans="1:8">
      <c r="A16" s="16"/>
      <c r="B16" s="28" t="s">
        <v>3</v>
      </c>
      <c r="C16" s="3">
        <v>0</v>
      </c>
      <c r="D16" s="3">
        <v>0</v>
      </c>
      <c r="E16" s="3">
        <v>0</v>
      </c>
      <c r="F16" s="3">
        <v>0</v>
      </c>
      <c r="G16" s="53">
        <f t="shared" si="0"/>
        <v>0</v>
      </c>
    </row>
    <row r="17" spans="1:7">
      <c r="A17" s="16"/>
      <c r="B17" s="28">
        <v>3</v>
      </c>
      <c r="C17" s="3">
        <v>44</v>
      </c>
      <c r="D17" s="3">
        <v>0</v>
      </c>
      <c r="E17" s="3">
        <v>73</v>
      </c>
      <c r="F17" s="3">
        <v>0</v>
      </c>
      <c r="G17" s="53">
        <f t="shared" si="0"/>
        <v>117</v>
      </c>
    </row>
    <row r="18" spans="1:7" s="111" customFormat="1">
      <c r="A18" s="376" t="s">
        <v>211</v>
      </c>
      <c r="B18" s="377"/>
      <c r="C18" s="158">
        <f>+SUBTOTAL(9,C14:C17)</f>
        <v>1032</v>
      </c>
      <c r="D18" s="158">
        <f>+SUBTOTAL(9,D14:D17)</f>
        <v>0</v>
      </c>
      <c r="E18" s="158">
        <f>+SUBTOTAL(9,E14:E17)</f>
        <v>316</v>
      </c>
      <c r="F18" s="158">
        <f>+SUBTOTAL(9,F14:F17)</f>
        <v>0</v>
      </c>
      <c r="G18" s="158">
        <f>SUM(C18:F18)</f>
        <v>1348</v>
      </c>
    </row>
    <row r="19" spans="1:7">
      <c r="A19" s="57" t="s">
        <v>206</v>
      </c>
      <c r="B19" s="28">
        <v>1</v>
      </c>
      <c r="C19" s="3">
        <v>469</v>
      </c>
      <c r="D19" s="3">
        <v>0</v>
      </c>
      <c r="E19" s="3">
        <v>93</v>
      </c>
      <c r="F19" s="3">
        <v>0</v>
      </c>
      <c r="G19" s="53">
        <f t="shared" si="0"/>
        <v>562</v>
      </c>
    </row>
    <row r="20" spans="1:7">
      <c r="A20" s="16"/>
      <c r="B20" s="28">
        <v>2</v>
      </c>
      <c r="C20" s="3">
        <v>238</v>
      </c>
      <c r="D20" s="3">
        <v>0</v>
      </c>
      <c r="E20" s="3">
        <v>88</v>
      </c>
      <c r="F20" s="3">
        <v>0</v>
      </c>
      <c r="G20" s="53">
        <f t="shared" si="0"/>
        <v>326</v>
      </c>
    </row>
    <row r="21" spans="1:7">
      <c r="A21" s="16"/>
      <c r="B21" s="28" t="s">
        <v>3</v>
      </c>
      <c r="C21" s="3">
        <v>0</v>
      </c>
      <c r="D21" s="3">
        <v>0</v>
      </c>
      <c r="E21" s="3">
        <v>0</v>
      </c>
      <c r="F21" s="3">
        <v>0</v>
      </c>
      <c r="G21" s="53">
        <f t="shared" si="0"/>
        <v>0</v>
      </c>
    </row>
    <row r="22" spans="1:7">
      <c r="A22" s="16"/>
      <c r="B22" s="28">
        <v>3</v>
      </c>
      <c r="C22" s="3">
        <v>4</v>
      </c>
      <c r="D22" s="3">
        <v>0</v>
      </c>
      <c r="E22" s="3">
        <v>4</v>
      </c>
      <c r="F22" s="3">
        <v>1</v>
      </c>
      <c r="G22" s="53">
        <f t="shared" si="0"/>
        <v>9</v>
      </c>
    </row>
    <row r="23" spans="1:7" s="111" customFormat="1">
      <c r="A23" s="376" t="s">
        <v>212</v>
      </c>
      <c r="B23" s="377"/>
      <c r="C23" s="158">
        <f>+SUBTOTAL(9,C19:C22)</f>
        <v>711</v>
      </c>
      <c r="D23" s="158">
        <f>+SUBTOTAL(9,D19:D22)</f>
        <v>0</v>
      </c>
      <c r="E23" s="158">
        <f>+SUBTOTAL(9,E19:E22)</f>
        <v>185</v>
      </c>
      <c r="F23" s="158">
        <f>+SUBTOTAL(9,F19:F22)</f>
        <v>1</v>
      </c>
      <c r="G23" s="158">
        <f t="shared" si="0"/>
        <v>897</v>
      </c>
    </row>
    <row r="24" spans="1:7">
      <c r="A24" s="57" t="s">
        <v>207</v>
      </c>
      <c r="B24" s="28">
        <v>1</v>
      </c>
      <c r="C24" s="3">
        <v>1257</v>
      </c>
      <c r="D24" s="3">
        <v>1</v>
      </c>
      <c r="E24" s="3">
        <v>282</v>
      </c>
      <c r="F24" s="3">
        <v>1</v>
      </c>
      <c r="G24" s="53">
        <f t="shared" si="0"/>
        <v>1541</v>
      </c>
    </row>
    <row r="25" spans="1:7">
      <c r="A25" s="16"/>
      <c r="B25" s="28">
        <v>2</v>
      </c>
      <c r="C25" s="3">
        <v>474</v>
      </c>
      <c r="D25" s="3">
        <v>2</v>
      </c>
      <c r="E25" s="3">
        <v>104</v>
      </c>
      <c r="F25" s="3">
        <v>1</v>
      </c>
      <c r="G25" s="53">
        <f t="shared" si="0"/>
        <v>581</v>
      </c>
    </row>
    <row r="26" spans="1:7">
      <c r="A26" s="16"/>
      <c r="B26" s="28" t="s">
        <v>3</v>
      </c>
      <c r="C26" s="3">
        <v>0</v>
      </c>
      <c r="D26" s="3">
        <v>0</v>
      </c>
      <c r="E26" s="3">
        <v>0</v>
      </c>
      <c r="F26" s="3">
        <v>0</v>
      </c>
      <c r="G26" s="53">
        <f t="shared" si="0"/>
        <v>0</v>
      </c>
    </row>
    <row r="27" spans="1:7">
      <c r="A27" s="16"/>
      <c r="B27" s="28">
        <v>3</v>
      </c>
      <c r="C27" s="3">
        <v>63</v>
      </c>
      <c r="D27" s="3">
        <v>1</v>
      </c>
      <c r="E27" s="3">
        <v>52</v>
      </c>
      <c r="F27" s="3">
        <v>7</v>
      </c>
      <c r="G27" s="53">
        <f t="shared" si="0"/>
        <v>123</v>
      </c>
    </row>
    <row r="28" spans="1:7" s="111" customFormat="1">
      <c r="A28" s="376" t="s">
        <v>213</v>
      </c>
      <c r="B28" s="377"/>
      <c r="C28" s="158">
        <f>+SUBTOTAL(9,C24:C27)</f>
        <v>1794</v>
      </c>
      <c r="D28" s="158">
        <f>+SUBTOTAL(9,D24:D27)</f>
        <v>4</v>
      </c>
      <c r="E28" s="158">
        <f>+SUBTOTAL(9,E24:E27)</f>
        <v>438</v>
      </c>
      <c r="F28" s="158">
        <f>+SUBTOTAL(9,F24:F27)</f>
        <v>9</v>
      </c>
      <c r="G28" s="158">
        <f>SUM(C28:F28)</f>
        <v>2245</v>
      </c>
    </row>
    <row r="29" spans="1:7">
      <c r="A29" s="57" t="s">
        <v>208</v>
      </c>
      <c r="B29" s="28">
        <v>1</v>
      </c>
      <c r="C29" s="3">
        <v>124</v>
      </c>
      <c r="D29" s="3">
        <v>1</v>
      </c>
      <c r="E29" s="3">
        <v>10</v>
      </c>
      <c r="F29" s="3">
        <v>0</v>
      </c>
      <c r="G29" s="53">
        <f t="shared" si="0"/>
        <v>135</v>
      </c>
    </row>
    <row r="30" spans="1:7">
      <c r="A30" s="16"/>
      <c r="B30" s="28">
        <v>2</v>
      </c>
      <c r="C30" s="3">
        <v>0</v>
      </c>
      <c r="D30" s="3">
        <v>0</v>
      </c>
      <c r="E30" s="3">
        <v>0</v>
      </c>
      <c r="F30" s="3">
        <v>0</v>
      </c>
      <c r="G30" s="53">
        <f t="shared" si="0"/>
        <v>0</v>
      </c>
    </row>
    <row r="31" spans="1:7">
      <c r="A31" s="16"/>
      <c r="B31" s="28" t="s">
        <v>3</v>
      </c>
      <c r="C31" s="3">
        <v>0</v>
      </c>
      <c r="D31" s="3">
        <v>0</v>
      </c>
      <c r="E31" s="3">
        <v>0</v>
      </c>
      <c r="F31" s="3">
        <v>0</v>
      </c>
      <c r="G31" s="53">
        <f t="shared" si="0"/>
        <v>0</v>
      </c>
    </row>
    <row r="32" spans="1:7">
      <c r="A32" s="16"/>
      <c r="B32" s="28">
        <v>3</v>
      </c>
      <c r="C32" s="3">
        <v>0</v>
      </c>
      <c r="D32" s="3">
        <v>0</v>
      </c>
      <c r="E32" s="3">
        <v>0</v>
      </c>
      <c r="F32" s="3">
        <v>0</v>
      </c>
      <c r="G32" s="53">
        <f t="shared" si="0"/>
        <v>0</v>
      </c>
    </row>
    <row r="33" spans="1:7" s="111" customFormat="1">
      <c r="A33" s="376" t="s">
        <v>214</v>
      </c>
      <c r="B33" s="377"/>
      <c r="C33" s="158">
        <f>+SUBTOTAL(9,C29:C32)</f>
        <v>124</v>
      </c>
      <c r="D33" s="158">
        <f>+SUBTOTAL(9,D29:D32)</f>
        <v>1</v>
      </c>
      <c r="E33" s="158">
        <f>+SUBTOTAL(9,E29:E32)</f>
        <v>10</v>
      </c>
      <c r="F33" s="158">
        <f>+SUBTOTAL(9,F29:F32)</f>
        <v>0</v>
      </c>
      <c r="G33" s="158">
        <f t="shared" si="0"/>
        <v>135</v>
      </c>
    </row>
    <row r="34" spans="1:7">
      <c r="A34" s="378" t="s">
        <v>155</v>
      </c>
      <c r="B34" s="125">
        <v>1</v>
      </c>
      <c r="C34" s="53">
        <f t="shared" ref="C34:F37" si="1">+C4+C9+C14+C19+C24+C29</f>
        <v>3444</v>
      </c>
      <c r="D34" s="53">
        <f t="shared" si="1"/>
        <v>6</v>
      </c>
      <c r="E34" s="53">
        <f t="shared" si="1"/>
        <v>583</v>
      </c>
      <c r="F34" s="53">
        <f t="shared" si="1"/>
        <v>1</v>
      </c>
      <c r="G34" s="53">
        <f t="shared" si="0"/>
        <v>4034</v>
      </c>
    </row>
    <row r="35" spans="1:7">
      <c r="A35" s="379"/>
      <c r="B35" s="125">
        <v>2</v>
      </c>
      <c r="C35" s="53">
        <f t="shared" si="1"/>
        <v>1367</v>
      </c>
      <c r="D35" s="53">
        <f t="shared" si="1"/>
        <v>8</v>
      </c>
      <c r="E35" s="53">
        <f t="shared" si="1"/>
        <v>248</v>
      </c>
      <c r="F35" s="53">
        <f t="shared" si="1"/>
        <v>1</v>
      </c>
      <c r="G35" s="53">
        <f t="shared" si="0"/>
        <v>1624</v>
      </c>
    </row>
    <row r="36" spans="1:7">
      <c r="A36" s="379"/>
      <c r="B36" s="125" t="s">
        <v>3</v>
      </c>
      <c r="C36" s="53">
        <f t="shared" si="1"/>
        <v>1528</v>
      </c>
      <c r="D36" s="53">
        <f t="shared" si="1"/>
        <v>593</v>
      </c>
      <c r="E36" s="53">
        <f t="shared" si="1"/>
        <v>0</v>
      </c>
      <c r="F36" s="53">
        <f t="shared" si="1"/>
        <v>0</v>
      </c>
      <c r="G36" s="53">
        <f t="shared" si="0"/>
        <v>2121</v>
      </c>
    </row>
    <row r="37" spans="1:7">
      <c r="A37" s="380"/>
      <c r="B37" s="125">
        <v>3</v>
      </c>
      <c r="C37" s="53">
        <f t="shared" si="1"/>
        <v>382</v>
      </c>
      <c r="D37" s="53">
        <f t="shared" si="1"/>
        <v>8</v>
      </c>
      <c r="E37" s="53">
        <f t="shared" si="1"/>
        <v>250</v>
      </c>
      <c r="F37" s="53">
        <f t="shared" si="1"/>
        <v>12</v>
      </c>
      <c r="G37" s="53">
        <f t="shared" si="0"/>
        <v>652</v>
      </c>
    </row>
    <row r="38" spans="1:7" s="111" customFormat="1">
      <c r="A38" s="376" t="s">
        <v>156</v>
      </c>
      <c r="B38" s="377"/>
      <c r="C38" s="158">
        <f>SUM(C34:C37)</f>
        <v>6721</v>
      </c>
      <c r="D38" s="158">
        <f>SUM(D34:D37)</f>
        <v>615</v>
      </c>
      <c r="E38" s="158">
        <f>SUM(E34:E37)</f>
        <v>1081</v>
      </c>
      <c r="F38" s="158">
        <f>SUM(F34:F37)</f>
        <v>14</v>
      </c>
      <c r="G38" s="158">
        <f>SUM(C38:F38)</f>
        <v>8431</v>
      </c>
    </row>
    <row r="39" spans="1:7" s="60" customFormat="1">
      <c r="A39" s="71"/>
      <c r="C39" s="58"/>
    </row>
    <row r="40" spans="1:7">
      <c r="A40" t="s">
        <v>57</v>
      </c>
    </row>
  </sheetData>
  <mergeCells count="14">
    <mergeCell ref="A38:B38"/>
    <mergeCell ref="A34:A37"/>
    <mergeCell ref="G2:G3"/>
    <mergeCell ref="A1:G1"/>
    <mergeCell ref="C2:D2"/>
    <mergeCell ref="E2:F2"/>
    <mergeCell ref="B2:B3"/>
    <mergeCell ref="A2:A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14"/>
  <sheetViews>
    <sheetView topLeftCell="A12" workbookViewId="0">
      <selection activeCell="D19" sqref="D19"/>
    </sheetView>
  </sheetViews>
  <sheetFormatPr defaultRowHeight="15.75"/>
  <cols>
    <col min="1" max="1" width="19.375" customWidth="1"/>
    <col min="2" max="2" width="11" customWidth="1"/>
    <col min="3" max="3" width="19.875" style="1" customWidth="1"/>
    <col min="4" max="4" width="21.5" style="1" customWidth="1"/>
    <col min="5" max="5" width="9.125" style="1" customWidth="1"/>
    <col min="6" max="6" width="9.5" style="1" customWidth="1"/>
    <col min="7" max="7" width="12" style="1" customWidth="1"/>
    <col min="8" max="8" width="12.875" style="1" customWidth="1"/>
    <col min="9" max="9" width="10.875" customWidth="1"/>
  </cols>
  <sheetData>
    <row r="1" spans="1:9" ht="45" customHeight="1">
      <c r="A1" s="405" t="s">
        <v>673</v>
      </c>
      <c r="B1" s="405"/>
      <c r="C1" s="405"/>
      <c r="D1" s="405"/>
      <c r="E1" s="405"/>
      <c r="F1" s="405"/>
      <c r="G1" s="405"/>
      <c r="H1" s="405"/>
      <c r="I1" s="41"/>
    </row>
    <row r="2" spans="1:9" ht="29.25" customHeight="1" thickBot="1">
      <c r="A2" s="56" t="s">
        <v>111</v>
      </c>
      <c r="B2" s="29"/>
      <c r="C2" s="250"/>
      <c r="D2" s="250"/>
      <c r="E2" s="250"/>
      <c r="F2" s="250"/>
      <c r="G2" s="250"/>
      <c r="H2" s="250"/>
      <c r="I2" s="29"/>
    </row>
    <row r="3" spans="1:9" ht="32.25" thickBot="1">
      <c r="A3" s="74" t="s">
        <v>52</v>
      </c>
      <c r="B3" s="87" t="s">
        <v>48</v>
      </c>
      <c r="C3" s="87" t="s">
        <v>81</v>
      </c>
      <c r="D3" s="87" t="s">
        <v>132</v>
      </c>
      <c r="E3" s="87" t="s">
        <v>129</v>
      </c>
      <c r="F3" s="87" t="s">
        <v>109</v>
      </c>
      <c r="G3" s="87" t="s">
        <v>110</v>
      </c>
      <c r="H3" s="88" t="s">
        <v>112</v>
      </c>
      <c r="I3" s="40"/>
    </row>
    <row r="4" spans="1:9">
      <c r="A4" s="55">
        <v>0</v>
      </c>
      <c r="B4" s="55">
        <v>0</v>
      </c>
      <c r="C4" s="55">
        <v>0</v>
      </c>
      <c r="D4" s="55">
        <v>0</v>
      </c>
      <c r="E4" s="55">
        <v>0</v>
      </c>
      <c r="F4" s="55">
        <v>0</v>
      </c>
      <c r="G4" s="55">
        <v>0</v>
      </c>
      <c r="H4" s="55">
        <v>0</v>
      </c>
      <c r="I4" s="40"/>
    </row>
    <row r="5" spans="1:9">
      <c r="A5" s="55"/>
      <c r="B5" s="55"/>
      <c r="C5" s="55"/>
      <c r="D5" s="55"/>
      <c r="E5" s="55"/>
      <c r="F5" s="55"/>
      <c r="G5" s="55"/>
      <c r="H5" s="55"/>
      <c r="I5" s="40"/>
    </row>
    <row r="6" spans="1:9">
      <c r="A6" s="55"/>
      <c r="B6" s="55"/>
      <c r="C6" s="55"/>
      <c r="D6" s="55"/>
      <c r="E6" s="55"/>
      <c r="F6" s="55"/>
      <c r="G6" s="55"/>
      <c r="H6" s="55"/>
      <c r="I6" s="40"/>
    </row>
    <row r="7" spans="1:9">
      <c r="A7" s="43"/>
      <c r="B7" s="43"/>
      <c r="C7" s="43"/>
      <c r="D7" s="43"/>
      <c r="E7" s="43"/>
      <c r="F7" s="43"/>
      <c r="G7" s="43"/>
      <c r="H7" s="43"/>
      <c r="I7" s="40"/>
    </row>
    <row r="8" spans="1:9">
      <c r="A8" s="3"/>
      <c r="B8" s="3"/>
      <c r="C8" s="54"/>
      <c r="D8" s="48"/>
      <c r="E8" s="48"/>
      <c r="F8" s="48"/>
      <c r="G8" s="54"/>
      <c r="H8" s="54"/>
      <c r="I8" s="9"/>
    </row>
    <row r="9" spans="1:9">
      <c r="I9" s="9"/>
    </row>
    <row r="10" spans="1:9">
      <c r="I10" s="9"/>
    </row>
    <row r="11" spans="1:9" ht="24.75" customHeight="1" thickBot="1">
      <c r="A11" s="111" t="s">
        <v>151</v>
      </c>
      <c r="I11" s="9"/>
    </row>
    <row r="12" spans="1:9" ht="48" thickBot="1">
      <c r="A12" s="74" t="s">
        <v>52</v>
      </c>
      <c r="B12" s="87" t="s">
        <v>48</v>
      </c>
      <c r="C12" s="87" t="s">
        <v>81</v>
      </c>
      <c r="D12" s="87" t="s">
        <v>132</v>
      </c>
      <c r="E12" s="87" t="s">
        <v>129</v>
      </c>
      <c r="F12" s="87" t="s">
        <v>109</v>
      </c>
      <c r="G12" s="87" t="s">
        <v>110</v>
      </c>
      <c r="H12" s="88" t="s">
        <v>598</v>
      </c>
      <c r="I12" s="34"/>
    </row>
    <row r="13" spans="1:9" ht="31.5">
      <c r="A13" s="55" t="s">
        <v>593</v>
      </c>
      <c r="B13" s="55">
        <v>2</v>
      </c>
      <c r="C13" s="1" t="s">
        <v>262</v>
      </c>
      <c r="D13" s="55" t="s">
        <v>464</v>
      </c>
      <c r="E13" s="55" t="s">
        <v>580</v>
      </c>
      <c r="F13" s="55" t="s">
        <v>581</v>
      </c>
      <c r="G13" s="55" t="s">
        <v>577</v>
      </c>
      <c r="H13" s="55" t="s">
        <v>594</v>
      </c>
      <c r="I13" s="34"/>
    </row>
    <row r="14" spans="1:9" ht="47.25">
      <c r="A14" s="43" t="s">
        <v>595</v>
      </c>
      <c r="B14" s="43">
        <v>2</v>
      </c>
      <c r="C14" s="43" t="s">
        <v>596</v>
      </c>
      <c r="D14" s="43" t="s">
        <v>597</v>
      </c>
      <c r="E14" s="55" t="s">
        <v>580</v>
      </c>
      <c r="F14" s="55" t="s">
        <v>581</v>
      </c>
      <c r="G14" s="55" t="s">
        <v>577</v>
      </c>
      <c r="H14" s="230">
        <v>41152</v>
      </c>
      <c r="I14" s="34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34"/>
  <sheetViews>
    <sheetView topLeftCell="A28" workbookViewId="0">
      <selection activeCell="A28" sqref="A28"/>
    </sheetView>
  </sheetViews>
  <sheetFormatPr defaultRowHeight="15.75"/>
  <cols>
    <col min="1" max="1" width="31.5" customWidth="1"/>
    <col min="2" max="2" width="48.125" customWidth="1"/>
  </cols>
  <sheetData>
    <row r="1" spans="1:2" ht="92.25" customHeight="1" thickBot="1">
      <c r="A1" s="409" t="s">
        <v>705</v>
      </c>
      <c r="B1" s="409"/>
    </row>
    <row r="2" spans="1:2" s="1" customFormat="1" ht="16.5" thickBot="1">
      <c r="A2" s="118" t="s">
        <v>52</v>
      </c>
      <c r="B2" s="119" t="s">
        <v>113</v>
      </c>
    </row>
    <row r="3" spans="1:2">
      <c r="A3" s="318" t="s">
        <v>674</v>
      </c>
      <c r="B3" s="318" t="s">
        <v>675</v>
      </c>
    </row>
    <row r="4" spans="1:2">
      <c r="A4" s="318" t="s">
        <v>674</v>
      </c>
      <c r="B4" s="318" t="s">
        <v>676</v>
      </c>
    </row>
    <row r="5" spans="1:2">
      <c r="A5" s="318" t="s">
        <v>674</v>
      </c>
      <c r="B5" s="318" t="s">
        <v>677</v>
      </c>
    </row>
    <row r="6" spans="1:2">
      <c r="A6" s="318" t="s">
        <v>674</v>
      </c>
      <c r="B6" s="318" t="s">
        <v>678</v>
      </c>
    </row>
    <row r="7" spans="1:2">
      <c r="A7" s="318" t="s">
        <v>674</v>
      </c>
      <c r="B7" s="318" t="s">
        <v>679</v>
      </c>
    </row>
    <row r="8" spans="1:2">
      <c r="A8" s="318" t="s">
        <v>674</v>
      </c>
      <c r="B8" s="318" t="s">
        <v>680</v>
      </c>
    </row>
    <row r="9" spans="1:2">
      <c r="A9" s="318" t="s">
        <v>674</v>
      </c>
      <c r="B9" s="318" t="s">
        <v>681</v>
      </c>
    </row>
    <row r="10" spans="1:2">
      <c r="A10" s="318" t="s">
        <v>674</v>
      </c>
      <c r="B10" s="318" t="s">
        <v>682</v>
      </c>
    </row>
    <row r="11" spans="1:2">
      <c r="A11" s="318" t="s">
        <v>674</v>
      </c>
      <c r="B11" s="318" t="s">
        <v>683</v>
      </c>
    </row>
    <row r="12" spans="1:2">
      <c r="A12" s="318" t="s">
        <v>684</v>
      </c>
      <c r="B12" s="318" t="s">
        <v>685</v>
      </c>
    </row>
    <row r="13" spans="1:2">
      <c r="A13" s="318" t="s">
        <v>684</v>
      </c>
      <c r="B13" s="318" t="s">
        <v>626</v>
      </c>
    </row>
    <row r="14" spans="1:2">
      <c r="A14" s="318" t="s">
        <v>684</v>
      </c>
      <c r="B14" s="318" t="s">
        <v>686</v>
      </c>
    </row>
    <row r="15" spans="1:2">
      <c r="A15" s="318" t="s">
        <v>684</v>
      </c>
      <c r="B15" s="318" t="s">
        <v>524</v>
      </c>
    </row>
    <row r="16" spans="1:2">
      <c r="A16" s="318" t="s">
        <v>684</v>
      </c>
      <c r="B16" s="318" t="s">
        <v>687</v>
      </c>
    </row>
    <row r="17" spans="1:2">
      <c r="A17" s="318" t="s">
        <v>684</v>
      </c>
      <c r="B17" s="318" t="s">
        <v>688</v>
      </c>
    </row>
    <row r="18" spans="1:2">
      <c r="A18" s="318" t="s">
        <v>684</v>
      </c>
      <c r="B18" s="318" t="s">
        <v>527</v>
      </c>
    </row>
    <row r="19" spans="1:2">
      <c r="A19" s="318" t="s">
        <v>684</v>
      </c>
      <c r="B19" s="318" t="s">
        <v>689</v>
      </c>
    </row>
    <row r="20" spans="1:2">
      <c r="A20" s="318" t="s">
        <v>684</v>
      </c>
      <c r="B20" s="318" t="s">
        <v>690</v>
      </c>
    </row>
    <row r="21" spans="1:2">
      <c r="A21" s="318" t="s">
        <v>684</v>
      </c>
      <c r="B21" s="318" t="s">
        <v>691</v>
      </c>
    </row>
    <row r="22" spans="1:2">
      <c r="A22" s="318" t="s">
        <v>684</v>
      </c>
      <c r="B22" s="318" t="s">
        <v>692</v>
      </c>
    </row>
    <row r="23" spans="1:2">
      <c r="A23" s="318" t="s">
        <v>684</v>
      </c>
      <c r="B23" s="318" t="s">
        <v>693</v>
      </c>
    </row>
    <row r="24" spans="1:2">
      <c r="A24" s="318" t="s">
        <v>684</v>
      </c>
      <c r="B24" s="318" t="s">
        <v>694</v>
      </c>
    </row>
    <row r="25" spans="1:2">
      <c r="A25" s="318" t="s">
        <v>684</v>
      </c>
      <c r="B25" s="318" t="s">
        <v>695</v>
      </c>
    </row>
    <row r="26" spans="1:2">
      <c r="A26" s="318" t="s">
        <v>684</v>
      </c>
      <c r="B26" s="318" t="s">
        <v>696</v>
      </c>
    </row>
    <row r="27" spans="1:2">
      <c r="A27" s="318" t="s">
        <v>697</v>
      </c>
      <c r="B27" s="319" t="s">
        <v>698</v>
      </c>
    </row>
    <row r="28" spans="1:2">
      <c r="A28" s="318" t="s">
        <v>697</v>
      </c>
      <c r="B28" s="319" t="s">
        <v>646</v>
      </c>
    </row>
    <row r="29" spans="1:2">
      <c r="A29" s="318" t="s">
        <v>697</v>
      </c>
      <c r="B29" s="319" t="s">
        <v>699</v>
      </c>
    </row>
    <row r="30" spans="1:2">
      <c r="A30" s="318" t="s">
        <v>697</v>
      </c>
      <c r="B30" s="319" t="s">
        <v>700</v>
      </c>
    </row>
    <row r="31" spans="1:2">
      <c r="A31" s="318" t="s">
        <v>668</v>
      </c>
      <c r="B31" s="319" t="s">
        <v>701</v>
      </c>
    </row>
    <row r="32" spans="1:2">
      <c r="A32" s="318" t="s">
        <v>668</v>
      </c>
      <c r="B32" s="319" t="s">
        <v>702</v>
      </c>
    </row>
    <row r="33" spans="1:2">
      <c r="A33" s="318" t="s">
        <v>668</v>
      </c>
      <c r="B33" s="319" t="s">
        <v>703</v>
      </c>
    </row>
    <row r="34" spans="1:2">
      <c r="A34" s="318" t="s">
        <v>668</v>
      </c>
      <c r="B34" s="319" t="s">
        <v>704</v>
      </c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18"/>
  <sheetViews>
    <sheetView topLeftCell="A4" workbookViewId="0">
      <selection sqref="A1:C1"/>
    </sheetView>
  </sheetViews>
  <sheetFormatPr defaultRowHeight="15.7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>
      <c r="A1" s="409" t="s">
        <v>707</v>
      </c>
      <c r="B1" s="409"/>
      <c r="C1" s="409"/>
    </row>
    <row r="2" spans="1:3" ht="24" customHeight="1" thickBot="1">
      <c r="A2" s="120" t="s">
        <v>111</v>
      </c>
      <c r="B2" s="42"/>
      <c r="C2" s="42"/>
    </row>
    <row r="3" spans="1:3" ht="16.5" thickBot="1">
      <c r="A3" s="121" t="s">
        <v>52</v>
      </c>
      <c r="B3" s="85" t="s">
        <v>113</v>
      </c>
      <c r="C3" s="86" t="s">
        <v>112</v>
      </c>
    </row>
    <row r="4" spans="1:3">
      <c r="A4" s="73"/>
      <c r="B4" s="73"/>
      <c r="C4" s="73"/>
    </row>
    <row r="5" spans="1:3">
      <c r="A5" s="73"/>
      <c r="B5" s="73"/>
      <c r="C5" s="73"/>
    </row>
    <row r="6" spans="1:3">
      <c r="A6" s="73"/>
      <c r="B6" s="73"/>
      <c r="C6" s="73"/>
    </row>
    <row r="7" spans="1:3">
      <c r="A7" s="3"/>
      <c r="B7" s="3"/>
      <c r="C7" s="3"/>
    </row>
    <row r="8" spans="1:3">
      <c r="A8" s="3"/>
      <c r="B8" s="3"/>
      <c r="C8" s="3"/>
    </row>
    <row r="9" spans="1:3">
      <c r="A9" s="3"/>
      <c r="B9" s="3"/>
      <c r="C9" s="3"/>
    </row>
    <row r="10" spans="1:3">
      <c r="C10" s="20"/>
    </row>
    <row r="11" spans="1:3" ht="16.5" thickBot="1">
      <c r="A11" s="111" t="s">
        <v>151</v>
      </c>
    </row>
    <row r="12" spans="1:3" ht="16.5" thickBot="1">
      <c r="A12" s="121" t="s">
        <v>52</v>
      </c>
      <c r="B12" s="85" t="s">
        <v>113</v>
      </c>
      <c r="C12" s="86" t="s">
        <v>133</v>
      </c>
    </row>
    <row r="13" spans="1:3">
      <c r="A13" s="320" t="s">
        <v>674</v>
      </c>
      <c r="B13" s="320" t="s">
        <v>679</v>
      </c>
      <c r="C13" s="321" t="s">
        <v>706</v>
      </c>
    </row>
    <row r="14" spans="1:3">
      <c r="A14" s="318" t="s">
        <v>674</v>
      </c>
      <c r="B14" s="318" t="s">
        <v>681</v>
      </c>
      <c r="C14" s="321" t="s">
        <v>706</v>
      </c>
    </row>
    <row r="15" spans="1:3">
      <c r="A15" s="318" t="s">
        <v>684</v>
      </c>
      <c r="B15" s="318" t="s">
        <v>692</v>
      </c>
      <c r="C15" s="321" t="s">
        <v>706</v>
      </c>
    </row>
    <row r="16" spans="1:3">
      <c r="A16" s="318" t="s">
        <v>684</v>
      </c>
      <c r="B16" s="318" t="s">
        <v>696</v>
      </c>
      <c r="C16" s="321" t="s">
        <v>706</v>
      </c>
    </row>
    <row r="17" spans="1:3">
      <c r="A17" s="318" t="s">
        <v>668</v>
      </c>
      <c r="B17" s="319" t="s">
        <v>702</v>
      </c>
      <c r="C17" s="321" t="s">
        <v>706</v>
      </c>
    </row>
    <row r="18" spans="1:3">
      <c r="C18" s="20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187"/>
  <sheetViews>
    <sheetView topLeftCell="A185" workbookViewId="0">
      <selection activeCell="A9" sqref="A9"/>
    </sheetView>
  </sheetViews>
  <sheetFormatPr defaultRowHeight="15.7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5.5" customWidth="1"/>
  </cols>
  <sheetData>
    <row r="1" spans="1:12" ht="21" thickBot="1">
      <c r="A1" s="397" t="s">
        <v>1296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</row>
    <row r="2" spans="1:12" ht="138" customHeight="1" thickBot="1">
      <c r="A2" s="153" t="s">
        <v>134</v>
      </c>
      <c r="B2" s="154" t="s">
        <v>52</v>
      </c>
      <c r="C2" s="154" t="s">
        <v>186</v>
      </c>
      <c r="D2" s="154" t="s">
        <v>189</v>
      </c>
      <c r="E2" s="154" t="s">
        <v>188</v>
      </c>
      <c r="F2" s="154" t="s">
        <v>135</v>
      </c>
      <c r="G2" s="154" t="s">
        <v>136</v>
      </c>
      <c r="H2" s="154" t="s">
        <v>123</v>
      </c>
      <c r="I2" s="154" t="s">
        <v>137</v>
      </c>
      <c r="J2" s="154" t="s">
        <v>138</v>
      </c>
      <c r="K2" s="154" t="s">
        <v>139</v>
      </c>
      <c r="L2" s="155" t="s">
        <v>140</v>
      </c>
    </row>
    <row r="3" spans="1:12" ht="127.5">
      <c r="A3" s="73"/>
      <c r="B3" s="288" t="s">
        <v>674</v>
      </c>
      <c r="C3" s="322" t="s">
        <v>708</v>
      </c>
      <c r="D3" s="322" t="s">
        <v>709</v>
      </c>
      <c r="E3" s="322" t="s">
        <v>580</v>
      </c>
      <c r="F3" s="299" t="s">
        <v>710</v>
      </c>
      <c r="G3" s="288" t="s">
        <v>711</v>
      </c>
      <c r="H3" s="288" t="s">
        <v>712</v>
      </c>
      <c r="I3" s="288" t="s">
        <v>713</v>
      </c>
      <c r="J3" s="323">
        <v>4218</v>
      </c>
      <c r="K3" s="323">
        <v>0</v>
      </c>
      <c r="L3" s="73"/>
    </row>
    <row r="4" spans="1:12" ht="76.5">
      <c r="A4" s="3"/>
      <c r="B4" s="288" t="s">
        <v>674</v>
      </c>
      <c r="C4" s="322" t="s">
        <v>708</v>
      </c>
      <c r="D4" s="322" t="s">
        <v>709</v>
      </c>
      <c r="E4" s="322" t="s">
        <v>580</v>
      </c>
      <c r="F4" s="299" t="s">
        <v>714</v>
      </c>
      <c r="G4" s="288" t="s">
        <v>715</v>
      </c>
      <c r="H4" s="288" t="s">
        <v>716</v>
      </c>
      <c r="I4" s="288" t="s">
        <v>713</v>
      </c>
      <c r="J4" s="324">
        <v>6782</v>
      </c>
      <c r="K4" s="324">
        <v>1859</v>
      </c>
      <c r="L4" s="3"/>
    </row>
    <row r="5" spans="1:12" ht="204">
      <c r="A5" s="3"/>
      <c r="B5" s="288" t="s">
        <v>674</v>
      </c>
      <c r="C5" s="322" t="s">
        <v>708</v>
      </c>
      <c r="D5" s="322" t="s">
        <v>709</v>
      </c>
      <c r="E5" s="322" t="s">
        <v>580</v>
      </c>
      <c r="F5" s="299" t="s">
        <v>717</v>
      </c>
      <c r="G5" s="288" t="s">
        <v>718</v>
      </c>
      <c r="H5" s="288" t="s">
        <v>719</v>
      </c>
      <c r="I5" s="288" t="s">
        <v>713</v>
      </c>
      <c r="J5" s="324">
        <v>14735</v>
      </c>
      <c r="K5" s="324">
        <v>0</v>
      </c>
      <c r="L5" s="3"/>
    </row>
    <row r="6" spans="1:12" ht="102">
      <c r="A6" s="3"/>
      <c r="B6" s="288" t="s">
        <v>674</v>
      </c>
      <c r="C6" s="322" t="s">
        <v>708</v>
      </c>
      <c r="D6" s="322" t="s">
        <v>709</v>
      </c>
      <c r="E6" s="322" t="s">
        <v>580</v>
      </c>
      <c r="F6" s="299" t="s">
        <v>720</v>
      </c>
      <c r="G6" s="288" t="s">
        <v>721</v>
      </c>
      <c r="H6" s="288" t="s">
        <v>722</v>
      </c>
      <c r="I6" s="288" t="s">
        <v>723</v>
      </c>
      <c r="J6" s="324">
        <v>3393</v>
      </c>
      <c r="K6" s="324">
        <v>3601</v>
      </c>
      <c r="L6" s="3"/>
    </row>
    <row r="7" spans="1:12" ht="165.75">
      <c r="A7" s="3"/>
      <c r="B7" s="288" t="s">
        <v>674</v>
      </c>
      <c r="C7" s="322" t="s">
        <v>708</v>
      </c>
      <c r="D7" s="322" t="s">
        <v>709</v>
      </c>
      <c r="E7" s="322" t="s">
        <v>580</v>
      </c>
      <c r="F7" s="299" t="s">
        <v>724</v>
      </c>
      <c r="G7" s="288" t="s">
        <v>725</v>
      </c>
      <c r="H7" s="288" t="s">
        <v>726</v>
      </c>
      <c r="I7" s="288" t="s">
        <v>723</v>
      </c>
      <c r="J7" s="324">
        <v>10069</v>
      </c>
      <c r="K7" s="324">
        <v>0</v>
      </c>
      <c r="L7" s="18"/>
    </row>
    <row r="8" spans="1:12" ht="127.5">
      <c r="A8" s="3"/>
      <c r="B8" s="288" t="s">
        <v>674</v>
      </c>
      <c r="C8" s="322" t="s">
        <v>708</v>
      </c>
      <c r="D8" s="322" t="s">
        <v>709</v>
      </c>
      <c r="E8" s="322" t="s">
        <v>580</v>
      </c>
      <c r="F8" s="299" t="s">
        <v>727</v>
      </c>
      <c r="G8" s="288" t="s">
        <v>728</v>
      </c>
      <c r="H8" s="288" t="s">
        <v>729</v>
      </c>
      <c r="I8" s="288" t="s">
        <v>730</v>
      </c>
      <c r="J8" s="324">
        <v>11021</v>
      </c>
      <c r="K8" s="324">
        <v>0</v>
      </c>
      <c r="L8" s="3"/>
    </row>
    <row r="9" spans="1:12" ht="229.5">
      <c r="A9" s="3"/>
      <c r="B9" s="288" t="s">
        <v>674</v>
      </c>
      <c r="C9" s="322" t="s">
        <v>708</v>
      </c>
      <c r="D9" s="322" t="s">
        <v>709</v>
      </c>
      <c r="E9" s="322" t="s">
        <v>580</v>
      </c>
      <c r="F9" s="299" t="s">
        <v>731</v>
      </c>
      <c r="G9" s="288" t="s">
        <v>732</v>
      </c>
      <c r="H9" s="288" t="s">
        <v>733</v>
      </c>
      <c r="I9" s="288" t="s">
        <v>723</v>
      </c>
      <c r="J9" s="324">
        <v>2742</v>
      </c>
      <c r="K9" s="324">
        <v>0</v>
      </c>
      <c r="L9" s="3"/>
    </row>
    <row r="10" spans="1:12" ht="165.75">
      <c r="A10" s="3"/>
      <c r="B10" s="288" t="s">
        <v>674</v>
      </c>
      <c r="C10" s="322" t="s">
        <v>708</v>
      </c>
      <c r="D10" s="322" t="s">
        <v>709</v>
      </c>
      <c r="E10" s="322" t="s">
        <v>580</v>
      </c>
      <c r="F10" s="299" t="s">
        <v>734</v>
      </c>
      <c r="G10" s="288" t="s">
        <v>735</v>
      </c>
      <c r="H10" s="288" t="s">
        <v>736</v>
      </c>
      <c r="I10" s="288" t="s">
        <v>723</v>
      </c>
      <c r="J10" s="324">
        <v>3898</v>
      </c>
      <c r="K10" s="324">
        <v>0</v>
      </c>
      <c r="L10" s="3"/>
    </row>
    <row r="11" spans="1:12" ht="114.75">
      <c r="A11" s="3"/>
      <c r="B11" s="288" t="s">
        <v>674</v>
      </c>
      <c r="C11" s="322" t="s">
        <v>708</v>
      </c>
      <c r="D11" s="322" t="s">
        <v>709</v>
      </c>
      <c r="E11" s="322" t="s">
        <v>580</v>
      </c>
      <c r="F11" s="299" t="s">
        <v>737</v>
      </c>
      <c r="G11" s="288" t="s">
        <v>738</v>
      </c>
      <c r="H11" s="288" t="s">
        <v>739</v>
      </c>
      <c r="I11" s="288" t="s">
        <v>723</v>
      </c>
      <c r="J11" s="324">
        <v>1567</v>
      </c>
      <c r="K11" s="324">
        <v>0</v>
      </c>
      <c r="L11" s="3"/>
    </row>
    <row r="12" spans="1:12" ht="178.5">
      <c r="A12" s="3"/>
      <c r="B12" s="288" t="s">
        <v>674</v>
      </c>
      <c r="C12" s="322" t="s">
        <v>708</v>
      </c>
      <c r="D12" s="322" t="s">
        <v>709</v>
      </c>
      <c r="E12" s="322" t="s">
        <v>580</v>
      </c>
      <c r="F12" s="299" t="s">
        <v>740</v>
      </c>
      <c r="G12" s="288" t="s">
        <v>741</v>
      </c>
      <c r="H12" s="288" t="s">
        <v>742</v>
      </c>
      <c r="I12" s="288" t="s">
        <v>723</v>
      </c>
      <c r="J12" s="324">
        <v>9682</v>
      </c>
      <c r="K12" s="324">
        <v>0</v>
      </c>
      <c r="L12" s="3"/>
    </row>
    <row r="13" spans="1:12" ht="76.5">
      <c r="A13" s="3"/>
      <c r="B13" s="288" t="s">
        <v>674</v>
      </c>
      <c r="C13" s="322" t="s">
        <v>708</v>
      </c>
      <c r="D13" s="322" t="s">
        <v>709</v>
      </c>
      <c r="E13" s="322" t="s">
        <v>580</v>
      </c>
      <c r="F13" s="299" t="s">
        <v>743</v>
      </c>
      <c r="G13" s="288" t="s">
        <v>744</v>
      </c>
      <c r="H13" s="288" t="s">
        <v>745</v>
      </c>
      <c r="I13" s="288" t="s">
        <v>723</v>
      </c>
      <c r="J13" s="324">
        <v>6039</v>
      </c>
      <c r="K13" s="324">
        <v>0</v>
      </c>
      <c r="L13" s="3"/>
    </row>
    <row r="14" spans="1:12" ht="76.5">
      <c r="A14" s="3"/>
      <c r="B14" s="288" t="s">
        <v>674</v>
      </c>
      <c r="C14" s="322" t="s">
        <v>708</v>
      </c>
      <c r="D14" s="322" t="s">
        <v>709</v>
      </c>
      <c r="E14" s="322" t="s">
        <v>580</v>
      </c>
      <c r="F14" s="299" t="s">
        <v>746</v>
      </c>
      <c r="G14" s="288" t="s">
        <v>747</v>
      </c>
      <c r="H14" s="288" t="s">
        <v>748</v>
      </c>
      <c r="I14" s="288" t="s">
        <v>723</v>
      </c>
      <c r="J14" s="324">
        <v>4106</v>
      </c>
      <c r="K14" s="324">
        <v>0</v>
      </c>
      <c r="L14" s="3"/>
    </row>
    <row r="15" spans="1:12" ht="114.75">
      <c r="A15" s="3"/>
      <c r="B15" s="288" t="s">
        <v>674</v>
      </c>
      <c r="C15" s="322" t="s">
        <v>708</v>
      </c>
      <c r="D15" s="322" t="s">
        <v>709</v>
      </c>
      <c r="E15" s="322" t="s">
        <v>580</v>
      </c>
      <c r="F15" s="299" t="s">
        <v>749</v>
      </c>
      <c r="G15" s="288" t="s">
        <v>750</v>
      </c>
      <c r="H15" s="288" t="s">
        <v>751</v>
      </c>
      <c r="I15" s="288" t="s">
        <v>723</v>
      </c>
      <c r="J15" s="324">
        <v>2700</v>
      </c>
      <c r="K15" s="324">
        <v>0</v>
      </c>
      <c r="L15" s="3"/>
    </row>
    <row r="16" spans="1:12" ht="178.5">
      <c r="B16" s="288" t="s">
        <v>674</v>
      </c>
      <c r="C16" s="322" t="s">
        <v>708</v>
      </c>
      <c r="D16" s="322" t="s">
        <v>709</v>
      </c>
      <c r="E16" s="322" t="s">
        <v>580</v>
      </c>
      <c r="F16" s="299" t="s">
        <v>752</v>
      </c>
      <c r="G16" s="288" t="s">
        <v>753</v>
      </c>
      <c r="H16" s="288" t="s">
        <v>754</v>
      </c>
      <c r="I16" s="288" t="s">
        <v>723</v>
      </c>
      <c r="J16" s="324">
        <v>2708</v>
      </c>
      <c r="K16" s="324">
        <v>0</v>
      </c>
    </row>
    <row r="17" spans="2:11" ht="153">
      <c r="B17" s="288" t="s">
        <v>674</v>
      </c>
      <c r="C17" s="322" t="s">
        <v>708</v>
      </c>
      <c r="D17" s="322" t="s">
        <v>709</v>
      </c>
      <c r="E17" s="322" t="s">
        <v>580</v>
      </c>
      <c r="F17" s="299" t="s">
        <v>755</v>
      </c>
      <c r="G17" s="288" t="s">
        <v>756</v>
      </c>
      <c r="H17" s="288" t="s">
        <v>757</v>
      </c>
      <c r="I17" s="288" t="s">
        <v>723</v>
      </c>
      <c r="J17" s="324">
        <v>2178</v>
      </c>
      <c r="K17" s="324">
        <v>0</v>
      </c>
    </row>
    <row r="18" spans="2:11" ht="204">
      <c r="B18" s="288" t="s">
        <v>674</v>
      </c>
      <c r="C18" s="322" t="s">
        <v>708</v>
      </c>
      <c r="D18" s="322" t="s">
        <v>709</v>
      </c>
      <c r="E18" s="322" t="s">
        <v>580</v>
      </c>
      <c r="F18" s="299" t="s">
        <v>758</v>
      </c>
      <c r="G18" s="288" t="s">
        <v>759</v>
      </c>
      <c r="H18" s="288" t="s">
        <v>760</v>
      </c>
      <c r="I18" s="288" t="s">
        <v>761</v>
      </c>
      <c r="J18" s="324">
        <v>5312</v>
      </c>
      <c r="K18" s="324">
        <v>0</v>
      </c>
    </row>
    <row r="19" spans="2:11" ht="153">
      <c r="B19" s="288" t="s">
        <v>674</v>
      </c>
      <c r="C19" s="322" t="s">
        <v>708</v>
      </c>
      <c r="D19" s="322" t="s">
        <v>709</v>
      </c>
      <c r="E19" s="322" t="s">
        <v>580</v>
      </c>
      <c r="F19" s="299" t="s">
        <v>762</v>
      </c>
      <c r="G19" s="288" t="s">
        <v>763</v>
      </c>
      <c r="H19" s="288" t="s">
        <v>764</v>
      </c>
      <c r="I19" s="288" t="s">
        <v>761</v>
      </c>
      <c r="J19" s="324">
        <v>5181</v>
      </c>
      <c r="K19" s="324">
        <v>0</v>
      </c>
    </row>
    <row r="20" spans="2:11" ht="153">
      <c r="B20" s="293" t="s">
        <v>674</v>
      </c>
      <c r="C20" s="299" t="s">
        <v>708</v>
      </c>
      <c r="D20" s="299" t="s">
        <v>709</v>
      </c>
      <c r="E20" s="299" t="s">
        <v>580</v>
      </c>
      <c r="F20" s="299" t="s">
        <v>765</v>
      </c>
      <c r="G20" s="293" t="s">
        <v>766</v>
      </c>
      <c r="H20" s="293" t="s">
        <v>767</v>
      </c>
      <c r="I20" s="293" t="s">
        <v>761</v>
      </c>
      <c r="J20" s="324">
        <v>2135</v>
      </c>
      <c r="K20" s="324">
        <v>0</v>
      </c>
    </row>
    <row r="21" spans="2:11" ht="191.25">
      <c r="B21" s="288" t="s">
        <v>674</v>
      </c>
      <c r="C21" s="322" t="s">
        <v>708</v>
      </c>
      <c r="D21" s="322" t="s">
        <v>709</v>
      </c>
      <c r="E21" s="322" t="s">
        <v>580</v>
      </c>
      <c r="F21" s="299" t="s">
        <v>768</v>
      </c>
      <c r="G21" s="288" t="s">
        <v>769</v>
      </c>
      <c r="H21" s="288" t="s">
        <v>770</v>
      </c>
      <c r="I21" s="288" t="s">
        <v>761</v>
      </c>
      <c r="J21" s="324">
        <v>17640</v>
      </c>
      <c r="K21" s="324">
        <v>7958</v>
      </c>
    </row>
    <row r="22" spans="2:11" ht="178.5">
      <c r="B22" s="288" t="s">
        <v>674</v>
      </c>
      <c r="C22" s="322" t="s">
        <v>708</v>
      </c>
      <c r="D22" s="322" t="s">
        <v>709</v>
      </c>
      <c r="E22" s="322" t="s">
        <v>580</v>
      </c>
      <c r="F22" s="299" t="s">
        <v>771</v>
      </c>
      <c r="G22" s="288" t="s">
        <v>772</v>
      </c>
      <c r="H22" s="288" t="s">
        <v>773</v>
      </c>
      <c r="I22" s="288" t="s">
        <v>761</v>
      </c>
      <c r="J22" s="324">
        <v>11341</v>
      </c>
      <c r="K22" s="324">
        <v>7958</v>
      </c>
    </row>
    <row r="23" spans="2:11" ht="153">
      <c r="B23" s="288" t="s">
        <v>674</v>
      </c>
      <c r="C23" s="322" t="s">
        <v>708</v>
      </c>
      <c r="D23" s="322" t="s">
        <v>709</v>
      </c>
      <c r="E23" s="322" t="s">
        <v>580</v>
      </c>
      <c r="F23" s="299" t="s">
        <v>774</v>
      </c>
      <c r="G23" s="288" t="s">
        <v>775</v>
      </c>
      <c r="H23" s="288" t="s">
        <v>776</v>
      </c>
      <c r="I23" s="288" t="s">
        <v>761</v>
      </c>
      <c r="J23" s="324">
        <v>3639</v>
      </c>
      <c r="K23" s="324">
        <v>0</v>
      </c>
    </row>
    <row r="24" spans="2:11" ht="76.5">
      <c r="B24" s="288" t="s">
        <v>674</v>
      </c>
      <c r="C24" s="322" t="s">
        <v>708</v>
      </c>
      <c r="D24" s="322" t="s">
        <v>709</v>
      </c>
      <c r="E24" s="322" t="s">
        <v>580</v>
      </c>
      <c r="F24" s="299" t="s">
        <v>777</v>
      </c>
      <c r="G24" s="288" t="s">
        <v>778</v>
      </c>
      <c r="H24" s="288" t="s">
        <v>779</v>
      </c>
      <c r="I24" s="288" t="s">
        <v>761</v>
      </c>
      <c r="J24" s="324">
        <v>12085</v>
      </c>
      <c r="K24" s="324">
        <v>8049</v>
      </c>
    </row>
    <row r="25" spans="2:11" ht="63.75">
      <c r="B25" s="288" t="s">
        <v>674</v>
      </c>
      <c r="C25" s="322" t="s">
        <v>708</v>
      </c>
      <c r="D25" s="322" t="s">
        <v>709</v>
      </c>
      <c r="E25" s="322" t="s">
        <v>580</v>
      </c>
      <c r="F25" s="299" t="s">
        <v>780</v>
      </c>
      <c r="G25" s="288" t="s">
        <v>781</v>
      </c>
      <c r="H25" s="288" t="s">
        <v>782</v>
      </c>
      <c r="I25" s="288" t="s">
        <v>761</v>
      </c>
      <c r="J25" s="324">
        <v>6469</v>
      </c>
      <c r="K25" s="324">
        <v>0</v>
      </c>
    </row>
    <row r="26" spans="2:11" ht="114.75">
      <c r="B26" s="288" t="s">
        <v>674</v>
      </c>
      <c r="C26" s="322" t="s">
        <v>708</v>
      </c>
      <c r="D26" s="322" t="s">
        <v>709</v>
      </c>
      <c r="E26" s="322" t="s">
        <v>580</v>
      </c>
      <c r="F26" s="299" t="s">
        <v>783</v>
      </c>
      <c r="G26" s="288" t="s">
        <v>784</v>
      </c>
      <c r="H26" s="288" t="s">
        <v>785</v>
      </c>
      <c r="I26" s="288" t="s">
        <v>761</v>
      </c>
      <c r="J26" s="324">
        <v>2736</v>
      </c>
      <c r="K26" s="324">
        <v>0</v>
      </c>
    </row>
    <row r="27" spans="2:11" ht="127.5">
      <c r="B27" s="288" t="s">
        <v>674</v>
      </c>
      <c r="C27" s="322" t="s">
        <v>708</v>
      </c>
      <c r="D27" s="322" t="s">
        <v>709</v>
      </c>
      <c r="E27" s="322" t="s">
        <v>580</v>
      </c>
      <c r="F27" s="299" t="s">
        <v>786</v>
      </c>
      <c r="G27" s="288" t="s">
        <v>787</v>
      </c>
      <c r="H27" s="288" t="s">
        <v>788</v>
      </c>
      <c r="I27" s="288" t="s">
        <v>761</v>
      </c>
      <c r="J27" s="324">
        <v>8044</v>
      </c>
      <c r="K27" s="324">
        <v>0</v>
      </c>
    </row>
    <row r="28" spans="2:11" ht="76.5">
      <c r="B28" s="288" t="s">
        <v>674</v>
      </c>
      <c r="C28" s="322" t="s">
        <v>708</v>
      </c>
      <c r="D28" s="322" t="s">
        <v>709</v>
      </c>
      <c r="E28" s="322" t="s">
        <v>580</v>
      </c>
      <c r="F28" s="299" t="s">
        <v>789</v>
      </c>
      <c r="G28" s="288" t="s">
        <v>790</v>
      </c>
      <c r="H28" s="288" t="s">
        <v>791</v>
      </c>
      <c r="I28" s="288" t="s">
        <v>761</v>
      </c>
      <c r="J28" s="324">
        <v>6757</v>
      </c>
      <c r="K28" s="324">
        <v>0</v>
      </c>
    </row>
    <row r="29" spans="2:11" ht="76.5">
      <c r="B29" s="288" t="s">
        <v>674</v>
      </c>
      <c r="C29" s="322" t="s">
        <v>708</v>
      </c>
      <c r="D29" s="322" t="s">
        <v>709</v>
      </c>
      <c r="E29" s="322" t="s">
        <v>580</v>
      </c>
      <c r="F29" s="299" t="s">
        <v>792</v>
      </c>
      <c r="G29" s="288" t="s">
        <v>793</v>
      </c>
      <c r="H29" s="288" t="s">
        <v>794</v>
      </c>
      <c r="I29" s="288" t="s">
        <v>761</v>
      </c>
      <c r="J29" s="324">
        <v>1900</v>
      </c>
      <c r="K29" s="324">
        <v>0</v>
      </c>
    </row>
    <row r="30" spans="2:11" ht="165.75">
      <c r="B30" s="288" t="s">
        <v>684</v>
      </c>
      <c r="C30" s="322" t="s">
        <v>708</v>
      </c>
      <c r="D30" s="322" t="s">
        <v>709</v>
      </c>
      <c r="E30" s="322" t="s">
        <v>580</v>
      </c>
      <c r="F30" s="299" t="s">
        <v>795</v>
      </c>
      <c r="G30" s="288" t="s">
        <v>796</v>
      </c>
      <c r="H30" s="288" t="s">
        <v>797</v>
      </c>
      <c r="I30" s="293" t="s">
        <v>798</v>
      </c>
      <c r="J30" s="324">
        <v>3709</v>
      </c>
      <c r="K30" s="324">
        <v>0</v>
      </c>
    </row>
    <row r="31" spans="2:11" ht="51">
      <c r="B31" s="288" t="s">
        <v>684</v>
      </c>
      <c r="C31" s="322" t="s">
        <v>708</v>
      </c>
      <c r="D31" s="322" t="s">
        <v>709</v>
      </c>
      <c r="E31" s="322" t="s">
        <v>580</v>
      </c>
      <c r="F31" s="299" t="s">
        <v>799</v>
      </c>
      <c r="G31" s="288" t="s">
        <v>800</v>
      </c>
      <c r="H31" s="288" t="s">
        <v>801</v>
      </c>
      <c r="I31" s="293" t="s">
        <v>798</v>
      </c>
      <c r="J31" s="324">
        <v>3843</v>
      </c>
      <c r="K31" s="324">
        <v>0</v>
      </c>
    </row>
    <row r="32" spans="2:11" ht="140.25">
      <c r="B32" s="288" t="s">
        <v>684</v>
      </c>
      <c r="C32" s="322" t="s">
        <v>708</v>
      </c>
      <c r="D32" s="322" t="s">
        <v>709</v>
      </c>
      <c r="E32" s="322" t="s">
        <v>580</v>
      </c>
      <c r="F32" s="299" t="s">
        <v>802</v>
      </c>
      <c r="G32" s="288" t="s">
        <v>803</v>
      </c>
      <c r="H32" s="288" t="s">
        <v>804</v>
      </c>
      <c r="I32" s="293" t="s">
        <v>798</v>
      </c>
      <c r="J32" s="324">
        <v>14637</v>
      </c>
      <c r="K32" s="324">
        <v>10380</v>
      </c>
    </row>
    <row r="33" spans="2:11" ht="76.5">
      <c r="B33" s="288" t="s">
        <v>684</v>
      </c>
      <c r="C33" s="322" t="s">
        <v>708</v>
      </c>
      <c r="D33" s="322" t="s">
        <v>709</v>
      </c>
      <c r="E33" s="322" t="s">
        <v>580</v>
      </c>
      <c r="F33" s="299" t="s">
        <v>805</v>
      </c>
      <c r="G33" s="288" t="s">
        <v>806</v>
      </c>
      <c r="H33" s="288" t="s">
        <v>807</v>
      </c>
      <c r="I33" s="293" t="s">
        <v>808</v>
      </c>
      <c r="J33" s="324">
        <v>7381</v>
      </c>
      <c r="K33" s="324">
        <v>3767</v>
      </c>
    </row>
    <row r="34" spans="2:11" ht="153">
      <c r="B34" s="288" t="s">
        <v>684</v>
      </c>
      <c r="C34" s="322" t="s">
        <v>708</v>
      </c>
      <c r="D34" s="322" t="s">
        <v>709</v>
      </c>
      <c r="E34" s="322" t="s">
        <v>580</v>
      </c>
      <c r="F34" s="299" t="s">
        <v>809</v>
      </c>
      <c r="G34" s="288" t="s">
        <v>810</v>
      </c>
      <c r="H34" s="288" t="s">
        <v>811</v>
      </c>
      <c r="I34" s="293" t="s">
        <v>798</v>
      </c>
      <c r="J34" s="324">
        <v>10708</v>
      </c>
      <c r="K34" s="324">
        <v>0</v>
      </c>
    </row>
    <row r="35" spans="2:11" ht="76.5">
      <c r="B35" s="288" t="s">
        <v>684</v>
      </c>
      <c r="C35" s="322" t="s">
        <v>708</v>
      </c>
      <c r="D35" s="322" t="s">
        <v>709</v>
      </c>
      <c r="E35" s="322" t="s">
        <v>580</v>
      </c>
      <c r="F35" s="299" t="s">
        <v>812</v>
      </c>
      <c r="G35" s="288" t="s">
        <v>813</v>
      </c>
      <c r="H35" s="288" t="s">
        <v>814</v>
      </c>
      <c r="I35" s="293" t="s">
        <v>798</v>
      </c>
      <c r="J35" s="324">
        <v>1621</v>
      </c>
      <c r="K35" s="324">
        <v>0</v>
      </c>
    </row>
    <row r="36" spans="2:11" ht="204">
      <c r="B36" s="288" t="s">
        <v>684</v>
      </c>
      <c r="C36" s="322" t="s">
        <v>708</v>
      </c>
      <c r="D36" s="322" t="s">
        <v>709</v>
      </c>
      <c r="E36" s="322" t="s">
        <v>580</v>
      </c>
      <c r="F36" s="299" t="s">
        <v>815</v>
      </c>
      <c r="G36" s="288" t="s">
        <v>816</v>
      </c>
      <c r="H36" s="288" t="s">
        <v>817</v>
      </c>
      <c r="I36" s="293" t="s">
        <v>808</v>
      </c>
      <c r="J36" s="324">
        <v>17352</v>
      </c>
      <c r="K36" s="324">
        <v>8125</v>
      </c>
    </row>
    <row r="37" spans="2:11" ht="165.75">
      <c r="B37" s="288" t="s">
        <v>684</v>
      </c>
      <c r="C37" s="322" t="s">
        <v>708</v>
      </c>
      <c r="D37" s="322" t="s">
        <v>709</v>
      </c>
      <c r="E37" s="322" t="s">
        <v>580</v>
      </c>
      <c r="F37" s="299" t="s">
        <v>818</v>
      </c>
      <c r="G37" s="288" t="s">
        <v>819</v>
      </c>
      <c r="H37" s="288" t="s">
        <v>820</v>
      </c>
      <c r="I37" s="293" t="s">
        <v>798</v>
      </c>
      <c r="J37" s="324">
        <v>5353</v>
      </c>
      <c r="K37" s="324">
        <v>0</v>
      </c>
    </row>
    <row r="38" spans="2:11" ht="127.5">
      <c r="B38" s="288" t="s">
        <v>684</v>
      </c>
      <c r="C38" s="322" t="s">
        <v>708</v>
      </c>
      <c r="D38" s="322" t="s">
        <v>709</v>
      </c>
      <c r="E38" s="322" t="s">
        <v>580</v>
      </c>
      <c r="F38" s="299" t="s">
        <v>821</v>
      </c>
      <c r="G38" s="288" t="s">
        <v>822</v>
      </c>
      <c r="H38" s="288" t="s">
        <v>823</v>
      </c>
      <c r="I38" s="293" t="s">
        <v>798</v>
      </c>
      <c r="J38" s="324">
        <v>10541</v>
      </c>
      <c r="K38" s="324">
        <v>0</v>
      </c>
    </row>
    <row r="39" spans="2:11" ht="89.25">
      <c r="B39" s="288" t="s">
        <v>684</v>
      </c>
      <c r="C39" s="322" t="s">
        <v>708</v>
      </c>
      <c r="D39" s="322" t="s">
        <v>709</v>
      </c>
      <c r="E39" s="322" t="s">
        <v>580</v>
      </c>
      <c r="F39" s="299" t="s">
        <v>824</v>
      </c>
      <c r="G39" s="288" t="s">
        <v>825</v>
      </c>
      <c r="H39" s="288" t="s">
        <v>826</v>
      </c>
      <c r="I39" s="293" t="s">
        <v>808</v>
      </c>
      <c r="J39" s="324">
        <v>4450</v>
      </c>
      <c r="K39" s="324">
        <v>0</v>
      </c>
    </row>
    <row r="40" spans="2:11" ht="102">
      <c r="B40" s="288" t="s">
        <v>684</v>
      </c>
      <c r="C40" s="322" t="s">
        <v>708</v>
      </c>
      <c r="D40" s="322" t="s">
        <v>709</v>
      </c>
      <c r="E40" s="322" t="s">
        <v>580</v>
      </c>
      <c r="F40" s="299" t="s">
        <v>827</v>
      </c>
      <c r="G40" s="288" t="s">
        <v>828</v>
      </c>
      <c r="H40" s="288" t="s">
        <v>829</v>
      </c>
      <c r="I40" s="293" t="s">
        <v>808</v>
      </c>
      <c r="J40" s="324">
        <v>7585</v>
      </c>
      <c r="K40" s="324">
        <v>0</v>
      </c>
    </row>
    <row r="41" spans="2:11" ht="127.5">
      <c r="B41" s="288" t="s">
        <v>684</v>
      </c>
      <c r="C41" s="322" t="s">
        <v>708</v>
      </c>
      <c r="D41" s="322" t="s">
        <v>709</v>
      </c>
      <c r="E41" s="322" t="s">
        <v>580</v>
      </c>
      <c r="F41" s="299" t="s">
        <v>830</v>
      </c>
      <c r="G41" s="288" t="s">
        <v>831</v>
      </c>
      <c r="H41" s="288" t="s">
        <v>832</v>
      </c>
      <c r="I41" s="293" t="s">
        <v>833</v>
      </c>
      <c r="J41" s="324">
        <v>5177</v>
      </c>
      <c r="K41" s="324">
        <v>4291</v>
      </c>
    </row>
    <row r="42" spans="2:11" ht="102">
      <c r="B42" s="288" t="s">
        <v>684</v>
      </c>
      <c r="C42" s="322" t="s">
        <v>708</v>
      </c>
      <c r="D42" s="322" t="s">
        <v>709</v>
      </c>
      <c r="E42" s="322" t="s">
        <v>580</v>
      </c>
      <c r="F42" s="299" t="s">
        <v>834</v>
      </c>
      <c r="G42" s="288" t="s">
        <v>835</v>
      </c>
      <c r="H42" s="288" t="s">
        <v>836</v>
      </c>
      <c r="I42" s="293" t="s">
        <v>833</v>
      </c>
      <c r="J42" s="324">
        <v>11504</v>
      </c>
      <c r="K42" s="324">
        <v>9447</v>
      </c>
    </row>
    <row r="43" spans="2:11" ht="140.25">
      <c r="B43" s="288" t="s">
        <v>684</v>
      </c>
      <c r="C43" s="322" t="s">
        <v>708</v>
      </c>
      <c r="D43" s="322" t="s">
        <v>709</v>
      </c>
      <c r="E43" s="322" t="s">
        <v>580</v>
      </c>
      <c r="F43" s="299" t="s">
        <v>837</v>
      </c>
      <c r="G43" s="288" t="s">
        <v>838</v>
      </c>
      <c r="H43" s="288" t="s">
        <v>839</v>
      </c>
      <c r="I43" s="293" t="s">
        <v>833</v>
      </c>
      <c r="J43" s="324">
        <v>6483</v>
      </c>
      <c r="K43" s="324">
        <v>6377</v>
      </c>
    </row>
    <row r="44" spans="2:11" ht="63.75">
      <c r="B44" s="288" t="s">
        <v>684</v>
      </c>
      <c r="C44" s="322" t="s">
        <v>708</v>
      </c>
      <c r="D44" s="322" t="s">
        <v>709</v>
      </c>
      <c r="E44" s="322" t="s">
        <v>580</v>
      </c>
      <c r="F44" s="299" t="s">
        <v>840</v>
      </c>
      <c r="G44" s="288" t="s">
        <v>841</v>
      </c>
      <c r="H44" s="288" t="s">
        <v>842</v>
      </c>
      <c r="I44" s="293" t="s">
        <v>833</v>
      </c>
      <c r="J44" s="324">
        <v>4671</v>
      </c>
      <c r="K44" s="324">
        <v>3933</v>
      </c>
    </row>
    <row r="45" spans="2:11" ht="76.5">
      <c r="B45" s="288" t="s">
        <v>684</v>
      </c>
      <c r="C45" s="322" t="s">
        <v>708</v>
      </c>
      <c r="D45" s="322" t="s">
        <v>709</v>
      </c>
      <c r="E45" s="322" t="s">
        <v>580</v>
      </c>
      <c r="F45" s="299" t="s">
        <v>843</v>
      </c>
      <c r="G45" s="288" t="s">
        <v>844</v>
      </c>
      <c r="H45" s="288" t="s">
        <v>845</v>
      </c>
      <c r="I45" s="293" t="s">
        <v>833</v>
      </c>
      <c r="J45" s="324">
        <v>6163</v>
      </c>
      <c r="K45" s="324">
        <v>4483</v>
      </c>
    </row>
    <row r="46" spans="2:11" ht="89.25">
      <c r="B46" s="288" t="s">
        <v>684</v>
      </c>
      <c r="C46" s="322" t="s">
        <v>708</v>
      </c>
      <c r="D46" s="322" t="s">
        <v>709</v>
      </c>
      <c r="E46" s="322" t="s">
        <v>580</v>
      </c>
      <c r="F46" s="299" t="s">
        <v>846</v>
      </c>
      <c r="G46" s="288" t="s">
        <v>847</v>
      </c>
      <c r="H46" s="288" t="s">
        <v>848</v>
      </c>
      <c r="I46" s="293" t="s">
        <v>833</v>
      </c>
      <c r="J46" s="324">
        <v>4006</v>
      </c>
      <c r="K46" s="324">
        <v>0</v>
      </c>
    </row>
    <row r="47" spans="2:11" ht="51">
      <c r="B47" s="288" t="s">
        <v>684</v>
      </c>
      <c r="C47" s="322" t="s">
        <v>708</v>
      </c>
      <c r="D47" s="322" t="s">
        <v>709</v>
      </c>
      <c r="E47" s="322" t="s">
        <v>580</v>
      </c>
      <c r="F47" s="299" t="s">
        <v>849</v>
      </c>
      <c r="G47" s="288" t="s">
        <v>850</v>
      </c>
      <c r="H47" s="288" t="s">
        <v>851</v>
      </c>
      <c r="I47" s="288" t="s">
        <v>761</v>
      </c>
      <c r="J47" s="324">
        <v>10889</v>
      </c>
      <c r="K47" s="324">
        <v>4039</v>
      </c>
    </row>
    <row r="48" spans="2:11" ht="102">
      <c r="B48" s="288" t="s">
        <v>684</v>
      </c>
      <c r="C48" s="322" t="s">
        <v>708</v>
      </c>
      <c r="D48" s="322" t="s">
        <v>709</v>
      </c>
      <c r="E48" s="322" t="s">
        <v>580</v>
      </c>
      <c r="F48" s="299" t="s">
        <v>852</v>
      </c>
      <c r="G48" s="288" t="s">
        <v>853</v>
      </c>
      <c r="H48" s="288" t="s">
        <v>854</v>
      </c>
      <c r="I48" s="288" t="s">
        <v>761</v>
      </c>
      <c r="J48" s="324">
        <v>7934</v>
      </c>
      <c r="K48" s="324">
        <v>5502</v>
      </c>
    </row>
    <row r="49" spans="2:11" ht="89.25">
      <c r="B49" s="288" t="s">
        <v>684</v>
      </c>
      <c r="C49" s="322" t="s">
        <v>708</v>
      </c>
      <c r="D49" s="322" t="s">
        <v>709</v>
      </c>
      <c r="E49" s="322" t="s">
        <v>580</v>
      </c>
      <c r="F49" s="299" t="s">
        <v>855</v>
      </c>
      <c r="G49" s="288" t="s">
        <v>856</v>
      </c>
      <c r="H49" s="288" t="s">
        <v>857</v>
      </c>
      <c r="I49" s="288" t="s">
        <v>761</v>
      </c>
      <c r="J49" s="324">
        <v>5751</v>
      </c>
      <c r="K49" s="324">
        <v>3744</v>
      </c>
    </row>
    <row r="50" spans="2:11" ht="140.25">
      <c r="B50" s="288" t="s">
        <v>684</v>
      </c>
      <c r="C50" s="322" t="s">
        <v>708</v>
      </c>
      <c r="D50" s="322" t="s">
        <v>709</v>
      </c>
      <c r="E50" s="322" t="s">
        <v>580</v>
      </c>
      <c r="F50" s="299" t="s">
        <v>858</v>
      </c>
      <c r="G50" s="288" t="s">
        <v>859</v>
      </c>
      <c r="H50" s="288" t="s">
        <v>860</v>
      </c>
      <c r="I50" s="288" t="s">
        <v>761</v>
      </c>
      <c r="J50" s="324">
        <v>8084</v>
      </c>
      <c r="K50" s="324">
        <v>1123</v>
      </c>
    </row>
    <row r="51" spans="2:11" ht="114.75">
      <c r="B51" s="288" t="s">
        <v>684</v>
      </c>
      <c r="C51" s="322" t="s">
        <v>708</v>
      </c>
      <c r="D51" s="322" t="s">
        <v>709</v>
      </c>
      <c r="E51" s="322" t="s">
        <v>580</v>
      </c>
      <c r="F51" s="299" t="s">
        <v>861</v>
      </c>
      <c r="G51" s="320" t="s">
        <v>862</v>
      </c>
      <c r="H51" s="320" t="s">
        <v>863</v>
      </c>
      <c r="I51" s="320" t="s">
        <v>761</v>
      </c>
      <c r="J51" s="325">
        <v>4616</v>
      </c>
      <c r="K51" s="325">
        <v>4789</v>
      </c>
    </row>
    <row r="52" spans="2:11" ht="63.75">
      <c r="B52" s="288" t="s">
        <v>684</v>
      </c>
      <c r="C52" s="322" t="s">
        <v>708</v>
      </c>
      <c r="D52" s="322" t="s">
        <v>709</v>
      </c>
      <c r="E52" s="322" t="s">
        <v>580</v>
      </c>
      <c r="F52" s="299" t="s">
        <v>864</v>
      </c>
      <c r="G52" s="320" t="s">
        <v>865</v>
      </c>
      <c r="H52" s="320" t="s">
        <v>866</v>
      </c>
      <c r="I52" s="320" t="s">
        <v>761</v>
      </c>
      <c r="J52" s="325">
        <v>1824</v>
      </c>
      <c r="K52" s="325">
        <v>0</v>
      </c>
    </row>
    <row r="53" spans="2:11" ht="63.75">
      <c r="B53" s="288" t="s">
        <v>684</v>
      </c>
      <c r="C53" s="322" t="s">
        <v>708</v>
      </c>
      <c r="D53" s="322" t="s">
        <v>709</v>
      </c>
      <c r="E53" s="322" t="s">
        <v>580</v>
      </c>
      <c r="F53" s="299" t="s">
        <v>867</v>
      </c>
      <c r="G53" s="320" t="s">
        <v>868</v>
      </c>
      <c r="H53" s="320" t="s">
        <v>869</v>
      </c>
      <c r="I53" s="320" t="s">
        <v>761</v>
      </c>
      <c r="J53" s="325">
        <v>1394</v>
      </c>
      <c r="K53" s="325">
        <v>0</v>
      </c>
    </row>
    <row r="54" spans="2:11" ht="51">
      <c r="B54" s="288" t="s">
        <v>684</v>
      </c>
      <c r="C54" s="322" t="s">
        <v>708</v>
      </c>
      <c r="D54" s="322" t="s">
        <v>709</v>
      </c>
      <c r="E54" s="322" t="s">
        <v>580</v>
      </c>
      <c r="F54" s="299" t="s">
        <v>870</v>
      </c>
      <c r="G54" s="320" t="s">
        <v>871</v>
      </c>
      <c r="H54" s="320" t="s">
        <v>872</v>
      </c>
      <c r="I54" s="320" t="s">
        <v>761</v>
      </c>
      <c r="J54" s="325">
        <v>8890</v>
      </c>
      <c r="K54" s="325">
        <v>0</v>
      </c>
    </row>
    <row r="55" spans="2:11" ht="89.25">
      <c r="B55" s="288" t="s">
        <v>684</v>
      </c>
      <c r="C55" s="322" t="s">
        <v>708</v>
      </c>
      <c r="D55" s="322" t="s">
        <v>709</v>
      </c>
      <c r="E55" s="322" t="s">
        <v>580</v>
      </c>
      <c r="F55" s="299" t="s">
        <v>873</v>
      </c>
      <c r="G55" s="320" t="s">
        <v>874</v>
      </c>
      <c r="H55" s="320" t="s">
        <v>875</v>
      </c>
      <c r="I55" s="320" t="s">
        <v>761</v>
      </c>
      <c r="J55" s="325">
        <v>1849</v>
      </c>
      <c r="K55" s="325">
        <v>0</v>
      </c>
    </row>
    <row r="56" spans="2:11" ht="114.75">
      <c r="B56" s="288" t="s">
        <v>684</v>
      </c>
      <c r="C56" s="322" t="s">
        <v>708</v>
      </c>
      <c r="D56" s="322" t="s">
        <v>709</v>
      </c>
      <c r="E56" s="322" t="s">
        <v>580</v>
      </c>
      <c r="F56" s="297" t="s">
        <v>876</v>
      </c>
      <c r="G56" s="320" t="s">
        <v>877</v>
      </c>
      <c r="H56" s="320" t="s">
        <v>878</v>
      </c>
      <c r="I56" s="320" t="s">
        <v>761</v>
      </c>
      <c r="J56" s="324">
        <v>1741</v>
      </c>
      <c r="K56" s="324">
        <v>0</v>
      </c>
    </row>
    <row r="57" spans="2:11" ht="89.25">
      <c r="B57" s="288" t="s">
        <v>684</v>
      </c>
      <c r="C57" s="322" t="s">
        <v>708</v>
      </c>
      <c r="D57" s="322" t="s">
        <v>709</v>
      </c>
      <c r="E57" s="322" t="s">
        <v>580</v>
      </c>
      <c r="F57" s="297" t="s">
        <v>879</v>
      </c>
      <c r="G57" s="320" t="s">
        <v>880</v>
      </c>
      <c r="H57" s="320" t="s">
        <v>881</v>
      </c>
      <c r="I57" s="320" t="s">
        <v>761</v>
      </c>
      <c r="J57" s="324">
        <v>6694</v>
      </c>
      <c r="K57" s="324">
        <v>1429</v>
      </c>
    </row>
    <row r="58" spans="2:11" ht="114.75">
      <c r="B58" s="288" t="s">
        <v>684</v>
      </c>
      <c r="C58" s="322" t="s">
        <v>708</v>
      </c>
      <c r="D58" s="322" t="s">
        <v>709</v>
      </c>
      <c r="E58" s="322" t="s">
        <v>580</v>
      </c>
      <c r="F58" s="297" t="s">
        <v>882</v>
      </c>
      <c r="G58" s="320" t="s">
        <v>883</v>
      </c>
      <c r="H58" s="320" t="s">
        <v>884</v>
      </c>
      <c r="I58" s="320" t="s">
        <v>761</v>
      </c>
      <c r="J58" s="324">
        <v>8538</v>
      </c>
      <c r="K58" s="324">
        <v>5540</v>
      </c>
    </row>
    <row r="59" spans="2:11" ht="127.5">
      <c r="B59" s="288" t="s">
        <v>684</v>
      </c>
      <c r="C59" s="322" t="s">
        <v>708</v>
      </c>
      <c r="D59" s="322" t="s">
        <v>709</v>
      </c>
      <c r="E59" s="322" t="s">
        <v>580</v>
      </c>
      <c r="F59" s="297" t="s">
        <v>885</v>
      </c>
      <c r="G59" s="320" t="s">
        <v>886</v>
      </c>
      <c r="H59" s="320" t="s">
        <v>887</v>
      </c>
      <c r="I59" s="320" t="s">
        <v>761</v>
      </c>
      <c r="J59" s="324">
        <v>8752</v>
      </c>
      <c r="K59" s="324">
        <v>0</v>
      </c>
    </row>
    <row r="60" spans="2:11" ht="89.25">
      <c r="B60" s="288" t="s">
        <v>684</v>
      </c>
      <c r="C60" s="322" t="s">
        <v>708</v>
      </c>
      <c r="D60" s="322" t="s">
        <v>709</v>
      </c>
      <c r="E60" s="322" t="s">
        <v>580</v>
      </c>
      <c r="F60" s="297" t="s">
        <v>888</v>
      </c>
      <c r="G60" s="288" t="s">
        <v>889</v>
      </c>
      <c r="H60" s="288" t="s">
        <v>890</v>
      </c>
      <c r="I60" s="320" t="s">
        <v>761</v>
      </c>
      <c r="J60" s="324">
        <v>4467</v>
      </c>
      <c r="K60" s="324">
        <v>0</v>
      </c>
    </row>
    <row r="61" spans="2:11" ht="102">
      <c r="B61" s="288" t="s">
        <v>684</v>
      </c>
      <c r="C61" s="322" t="s">
        <v>708</v>
      </c>
      <c r="D61" s="322" t="s">
        <v>709</v>
      </c>
      <c r="E61" s="322" t="s">
        <v>580</v>
      </c>
      <c r="F61" s="297" t="s">
        <v>891</v>
      </c>
      <c r="G61" s="288" t="s">
        <v>892</v>
      </c>
      <c r="H61" s="288" t="s">
        <v>893</v>
      </c>
      <c r="I61" s="320" t="s">
        <v>761</v>
      </c>
      <c r="J61" s="324">
        <v>2362</v>
      </c>
      <c r="K61" s="324">
        <v>0</v>
      </c>
    </row>
    <row r="62" spans="2:11" ht="89.25">
      <c r="B62" s="288" t="s">
        <v>684</v>
      </c>
      <c r="C62" s="322" t="s">
        <v>708</v>
      </c>
      <c r="D62" s="322" t="s">
        <v>709</v>
      </c>
      <c r="E62" s="322" t="s">
        <v>580</v>
      </c>
      <c r="F62" s="297" t="s">
        <v>894</v>
      </c>
      <c r="G62" s="288" t="s">
        <v>895</v>
      </c>
      <c r="H62" s="288" t="s">
        <v>896</v>
      </c>
      <c r="I62" s="320" t="s">
        <v>761</v>
      </c>
      <c r="J62" s="324">
        <v>17440</v>
      </c>
      <c r="K62" s="324">
        <v>9740</v>
      </c>
    </row>
    <row r="63" spans="2:11" ht="51">
      <c r="B63" s="288" t="s">
        <v>684</v>
      </c>
      <c r="C63" s="322" t="s">
        <v>708</v>
      </c>
      <c r="D63" s="322" t="s">
        <v>709</v>
      </c>
      <c r="E63" s="322" t="s">
        <v>580</v>
      </c>
      <c r="F63" s="297" t="s">
        <v>897</v>
      </c>
      <c r="G63" s="288" t="s">
        <v>898</v>
      </c>
      <c r="H63" s="288" t="s">
        <v>899</v>
      </c>
      <c r="I63" s="320" t="s">
        <v>761</v>
      </c>
      <c r="J63" s="324">
        <v>10146</v>
      </c>
      <c r="K63" s="324">
        <v>7088</v>
      </c>
    </row>
    <row r="64" spans="2:11" ht="114.75">
      <c r="B64" s="288" t="s">
        <v>684</v>
      </c>
      <c r="C64" s="322" t="s">
        <v>708</v>
      </c>
      <c r="D64" s="322" t="s">
        <v>709</v>
      </c>
      <c r="E64" s="322" t="s">
        <v>580</v>
      </c>
      <c r="F64" s="297" t="s">
        <v>900</v>
      </c>
      <c r="G64" s="288" t="s">
        <v>901</v>
      </c>
      <c r="H64" s="288" t="s">
        <v>902</v>
      </c>
      <c r="I64" s="320" t="s">
        <v>761</v>
      </c>
      <c r="J64" s="324">
        <v>8642</v>
      </c>
      <c r="K64" s="324">
        <v>5140</v>
      </c>
    </row>
    <row r="65" spans="2:11" ht="165.75">
      <c r="B65" s="288" t="s">
        <v>684</v>
      </c>
      <c r="C65" s="322" t="s">
        <v>708</v>
      </c>
      <c r="D65" s="322" t="s">
        <v>709</v>
      </c>
      <c r="E65" s="322" t="s">
        <v>580</v>
      </c>
      <c r="F65" s="297" t="s">
        <v>903</v>
      </c>
      <c r="G65" s="288" t="s">
        <v>904</v>
      </c>
      <c r="H65" s="288" t="s">
        <v>905</v>
      </c>
      <c r="I65" s="320" t="s">
        <v>761</v>
      </c>
      <c r="J65" s="324">
        <v>11712</v>
      </c>
      <c r="K65" s="324">
        <v>8274</v>
      </c>
    </row>
    <row r="66" spans="2:11" ht="127.5">
      <c r="B66" s="288" t="s">
        <v>684</v>
      </c>
      <c r="C66" s="322" t="s">
        <v>708</v>
      </c>
      <c r="D66" s="322" t="s">
        <v>709</v>
      </c>
      <c r="E66" s="322" t="s">
        <v>580</v>
      </c>
      <c r="F66" s="297" t="s">
        <v>906</v>
      </c>
      <c r="G66" s="288" t="s">
        <v>907</v>
      </c>
      <c r="H66" s="288" t="s">
        <v>908</v>
      </c>
      <c r="I66" s="320" t="s">
        <v>761</v>
      </c>
      <c r="J66" s="324">
        <v>12938</v>
      </c>
      <c r="K66" s="324">
        <v>7393</v>
      </c>
    </row>
    <row r="67" spans="2:11" ht="127.5">
      <c r="B67" s="288" t="s">
        <v>684</v>
      </c>
      <c r="C67" s="322" t="s">
        <v>708</v>
      </c>
      <c r="D67" s="322" t="s">
        <v>709</v>
      </c>
      <c r="E67" s="322" t="s">
        <v>580</v>
      </c>
      <c r="F67" s="297" t="s">
        <v>909</v>
      </c>
      <c r="G67" s="288" t="s">
        <v>910</v>
      </c>
      <c r="H67" s="288" t="s">
        <v>911</v>
      </c>
      <c r="I67" s="320" t="s">
        <v>761</v>
      </c>
      <c r="J67" s="324">
        <v>3534</v>
      </c>
      <c r="K67" s="324">
        <v>0</v>
      </c>
    </row>
    <row r="68" spans="2:11" ht="140.25">
      <c r="B68" s="288" t="s">
        <v>684</v>
      </c>
      <c r="C68" s="322" t="s">
        <v>708</v>
      </c>
      <c r="D68" s="322" t="s">
        <v>709</v>
      </c>
      <c r="E68" s="322" t="s">
        <v>580</v>
      </c>
      <c r="F68" s="297" t="s">
        <v>912</v>
      </c>
      <c r="G68" s="288" t="s">
        <v>913</v>
      </c>
      <c r="H68" s="288" t="s">
        <v>914</v>
      </c>
      <c r="I68" s="320" t="s">
        <v>761</v>
      </c>
      <c r="J68" s="324">
        <v>2316</v>
      </c>
      <c r="K68" s="324">
        <v>0</v>
      </c>
    </row>
    <row r="69" spans="2:11" ht="51">
      <c r="B69" s="288" t="s">
        <v>684</v>
      </c>
      <c r="C69" s="322" t="s">
        <v>708</v>
      </c>
      <c r="D69" s="322" t="s">
        <v>709</v>
      </c>
      <c r="E69" s="322" t="s">
        <v>580</v>
      </c>
      <c r="F69" s="297" t="s">
        <v>915</v>
      </c>
      <c r="G69" s="288" t="s">
        <v>916</v>
      </c>
      <c r="H69" s="288" t="s">
        <v>917</v>
      </c>
      <c r="I69" s="320" t="s">
        <v>761</v>
      </c>
      <c r="J69" s="324">
        <v>12433</v>
      </c>
      <c r="K69" s="324">
        <v>4151</v>
      </c>
    </row>
    <row r="70" spans="2:11" ht="140.25">
      <c r="B70" s="288" t="s">
        <v>684</v>
      </c>
      <c r="C70" s="322" t="s">
        <v>708</v>
      </c>
      <c r="D70" s="322" t="s">
        <v>709</v>
      </c>
      <c r="E70" s="322" t="s">
        <v>580</v>
      </c>
      <c r="F70" s="297" t="s">
        <v>918</v>
      </c>
      <c r="G70" s="288" t="s">
        <v>919</v>
      </c>
      <c r="H70" s="288" t="s">
        <v>920</v>
      </c>
      <c r="I70" s="320" t="s">
        <v>761</v>
      </c>
      <c r="J70" s="324">
        <v>3034</v>
      </c>
      <c r="K70" s="324">
        <v>0</v>
      </c>
    </row>
    <row r="71" spans="2:11" ht="102">
      <c r="B71" s="288" t="s">
        <v>684</v>
      </c>
      <c r="C71" s="322" t="s">
        <v>708</v>
      </c>
      <c r="D71" s="322" t="s">
        <v>709</v>
      </c>
      <c r="E71" s="322" t="s">
        <v>580</v>
      </c>
      <c r="F71" s="297" t="s">
        <v>921</v>
      </c>
      <c r="G71" s="288" t="s">
        <v>922</v>
      </c>
      <c r="H71" s="288" t="s">
        <v>923</v>
      </c>
      <c r="I71" s="320" t="s">
        <v>761</v>
      </c>
      <c r="J71" s="324">
        <v>6405</v>
      </c>
      <c r="K71" s="324">
        <v>0</v>
      </c>
    </row>
    <row r="72" spans="2:11" ht="114.75">
      <c r="B72" s="288" t="s">
        <v>684</v>
      </c>
      <c r="C72" s="322" t="s">
        <v>708</v>
      </c>
      <c r="D72" s="322" t="s">
        <v>709</v>
      </c>
      <c r="E72" s="322" t="s">
        <v>580</v>
      </c>
      <c r="F72" s="297" t="s">
        <v>924</v>
      </c>
      <c r="G72" s="277" t="s">
        <v>925</v>
      </c>
      <c r="H72" s="277" t="s">
        <v>926</v>
      </c>
      <c r="I72" s="320" t="s">
        <v>761</v>
      </c>
      <c r="J72" s="324">
        <v>8978</v>
      </c>
      <c r="K72" s="324">
        <v>0</v>
      </c>
    </row>
    <row r="73" spans="2:11" ht="76.5">
      <c r="B73" s="288" t="s">
        <v>684</v>
      </c>
      <c r="C73" s="322" t="s">
        <v>708</v>
      </c>
      <c r="D73" s="322" t="s">
        <v>709</v>
      </c>
      <c r="E73" s="322" t="s">
        <v>580</v>
      </c>
      <c r="F73" s="297" t="s">
        <v>927</v>
      </c>
      <c r="G73" s="277" t="s">
        <v>928</v>
      </c>
      <c r="H73" s="277" t="s">
        <v>929</v>
      </c>
      <c r="I73" s="320" t="s">
        <v>761</v>
      </c>
      <c r="J73" s="324">
        <v>3030</v>
      </c>
      <c r="K73" s="324">
        <v>0</v>
      </c>
    </row>
    <row r="74" spans="2:11" ht="76.5">
      <c r="B74" s="288" t="s">
        <v>684</v>
      </c>
      <c r="C74" s="322" t="s">
        <v>708</v>
      </c>
      <c r="D74" s="322" t="s">
        <v>709</v>
      </c>
      <c r="E74" s="322" t="s">
        <v>580</v>
      </c>
      <c r="F74" s="297" t="s">
        <v>930</v>
      </c>
      <c r="G74" s="277" t="s">
        <v>931</v>
      </c>
      <c r="H74" s="277" t="s">
        <v>932</v>
      </c>
      <c r="I74" s="320" t="s">
        <v>761</v>
      </c>
      <c r="J74" s="324">
        <v>2141</v>
      </c>
      <c r="K74" s="324">
        <v>0</v>
      </c>
    </row>
    <row r="75" spans="2:11" ht="51">
      <c r="B75" s="288" t="s">
        <v>684</v>
      </c>
      <c r="C75" s="322" t="s">
        <v>708</v>
      </c>
      <c r="D75" s="322" t="s">
        <v>709</v>
      </c>
      <c r="E75" s="322" t="s">
        <v>580</v>
      </c>
      <c r="F75" s="297" t="s">
        <v>933</v>
      </c>
      <c r="G75" s="277" t="s">
        <v>934</v>
      </c>
      <c r="H75" s="277" t="s">
        <v>935</v>
      </c>
      <c r="I75" s="320" t="s">
        <v>761</v>
      </c>
      <c r="J75" s="324">
        <v>4455.96</v>
      </c>
      <c r="K75" s="324">
        <v>0</v>
      </c>
    </row>
    <row r="76" spans="2:11" ht="63.75">
      <c r="B76" s="288" t="s">
        <v>697</v>
      </c>
      <c r="C76" s="322" t="s">
        <v>708</v>
      </c>
      <c r="D76" s="322" t="s">
        <v>709</v>
      </c>
      <c r="E76" s="322" t="s">
        <v>580</v>
      </c>
      <c r="F76" s="299" t="s">
        <v>936</v>
      </c>
      <c r="G76" s="288" t="s">
        <v>937</v>
      </c>
      <c r="H76" s="288" t="s">
        <v>938</v>
      </c>
      <c r="I76" s="288" t="s">
        <v>798</v>
      </c>
      <c r="J76" s="324">
        <v>1842</v>
      </c>
      <c r="K76" s="324">
        <v>0</v>
      </c>
    </row>
    <row r="77" spans="2:11" ht="89.25">
      <c r="B77" s="288" t="s">
        <v>697</v>
      </c>
      <c r="C77" s="322" t="s">
        <v>708</v>
      </c>
      <c r="D77" s="322" t="s">
        <v>709</v>
      </c>
      <c r="E77" s="322" t="s">
        <v>580</v>
      </c>
      <c r="F77" s="299" t="s">
        <v>939</v>
      </c>
      <c r="G77" s="288" t="s">
        <v>940</v>
      </c>
      <c r="H77" s="288" t="s">
        <v>941</v>
      </c>
      <c r="I77" s="288" t="s">
        <v>798</v>
      </c>
      <c r="J77" s="324">
        <v>3517</v>
      </c>
      <c r="K77" s="324">
        <v>0</v>
      </c>
    </row>
    <row r="78" spans="2:11" ht="102">
      <c r="B78" s="288" t="s">
        <v>697</v>
      </c>
      <c r="C78" s="322" t="s">
        <v>708</v>
      </c>
      <c r="D78" s="322" t="s">
        <v>709</v>
      </c>
      <c r="E78" s="322" t="s">
        <v>580</v>
      </c>
      <c r="F78" s="299" t="s">
        <v>942</v>
      </c>
      <c r="G78" s="288" t="s">
        <v>943</v>
      </c>
      <c r="H78" s="288" t="s">
        <v>944</v>
      </c>
      <c r="I78" s="288" t="s">
        <v>798</v>
      </c>
      <c r="J78" s="324">
        <v>4111</v>
      </c>
      <c r="K78" s="324">
        <v>0</v>
      </c>
    </row>
    <row r="79" spans="2:11" ht="63.75">
      <c r="B79" s="277" t="s">
        <v>697</v>
      </c>
      <c r="C79" s="322" t="s">
        <v>708</v>
      </c>
      <c r="D79" s="322" t="s">
        <v>709</v>
      </c>
      <c r="E79" s="322" t="s">
        <v>580</v>
      </c>
      <c r="F79" s="297" t="s">
        <v>945</v>
      </c>
      <c r="G79" s="277" t="s">
        <v>946</v>
      </c>
      <c r="H79" s="277" t="s">
        <v>947</v>
      </c>
      <c r="I79" s="320" t="s">
        <v>761</v>
      </c>
      <c r="J79" s="324">
        <v>11159</v>
      </c>
      <c r="K79" s="324">
        <v>0</v>
      </c>
    </row>
    <row r="80" spans="2:11" ht="102">
      <c r="B80" s="277" t="s">
        <v>697</v>
      </c>
      <c r="C80" s="322" t="s">
        <v>708</v>
      </c>
      <c r="D80" s="322" t="s">
        <v>709</v>
      </c>
      <c r="E80" s="322" t="s">
        <v>580</v>
      </c>
      <c r="F80" s="297" t="s">
        <v>948</v>
      </c>
      <c r="G80" s="277" t="s">
        <v>949</v>
      </c>
      <c r="H80" s="277" t="s">
        <v>950</v>
      </c>
      <c r="I80" s="320" t="s">
        <v>761</v>
      </c>
      <c r="J80" s="324">
        <v>2650</v>
      </c>
      <c r="K80" s="324">
        <v>0</v>
      </c>
    </row>
    <row r="81" spans="2:11" ht="89.25">
      <c r="B81" s="277" t="s">
        <v>697</v>
      </c>
      <c r="C81" s="322" t="s">
        <v>708</v>
      </c>
      <c r="D81" s="322" t="s">
        <v>709</v>
      </c>
      <c r="E81" s="322" t="s">
        <v>580</v>
      </c>
      <c r="F81" s="297" t="s">
        <v>951</v>
      </c>
      <c r="G81" s="277" t="s">
        <v>952</v>
      </c>
      <c r="H81" s="277" t="s">
        <v>953</v>
      </c>
      <c r="I81" s="320" t="s">
        <v>761</v>
      </c>
      <c r="J81" s="324">
        <v>9226</v>
      </c>
      <c r="K81" s="324">
        <v>1018</v>
      </c>
    </row>
    <row r="82" spans="2:11" ht="63.75">
      <c r="B82" s="288" t="s">
        <v>954</v>
      </c>
      <c r="C82" s="322" t="s">
        <v>708</v>
      </c>
      <c r="D82" s="322" t="s">
        <v>709</v>
      </c>
      <c r="E82" s="322" t="s">
        <v>580</v>
      </c>
      <c r="F82" s="299" t="s">
        <v>955</v>
      </c>
      <c r="G82" s="288" t="s">
        <v>956</v>
      </c>
      <c r="H82" s="288" t="s">
        <v>957</v>
      </c>
      <c r="I82" s="320" t="s">
        <v>761</v>
      </c>
      <c r="J82" s="325">
        <v>5061</v>
      </c>
      <c r="K82" s="325">
        <v>0</v>
      </c>
    </row>
    <row r="83" spans="2:11" ht="114.75">
      <c r="B83" s="288" t="s">
        <v>668</v>
      </c>
      <c r="C83" s="322" t="s">
        <v>708</v>
      </c>
      <c r="D83" s="322" t="s">
        <v>709</v>
      </c>
      <c r="E83" s="322" t="s">
        <v>580</v>
      </c>
      <c r="F83" s="297" t="s">
        <v>958</v>
      </c>
      <c r="G83" s="288" t="s">
        <v>959</v>
      </c>
      <c r="H83" s="288" t="s">
        <v>960</v>
      </c>
      <c r="I83" s="320" t="s">
        <v>761</v>
      </c>
      <c r="J83" s="324">
        <v>5192</v>
      </c>
      <c r="K83" s="324">
        <v>0</v>
      </c>
    </row>
    <row r="84" spans="2:11" ht="114.75">
      <c r="B84" s="288" t="s">
        <v>668</v>
      </c>
      <c r="C84" s="322" t="s">
        <v>708</v>
      </c>
      <c r="D84" s="322" t="s">
        <v>709</v>
      </c>
      <c r="E84" s="322" t="s">
        <v>580</v>
      </c>
      <c r="F84" s="297" t="s">
        <v>961</v>
      </c>
      <c r="G84" s="288" t="s">
        <v>962</v>
      </c>
      <c r="H84" s="288" t="s">
        <v>963</v>
      </c>
      <c r="I84" s="320" t="s">
        <v>761</v>
      </c>
      <c r="J84" s="324">
        <v>3747</v>
      </c>
      <c r="K84" s="324">
        <v>0</v>
      </c>
    </row>
    <row r="85" spans="2:11" ht="63.75">
      <c r="B85" s="288" t="s">
        <v>668</v>
      </c>
      <c r="C85" s="322" t="s">
        <v>708</v>
      </c>
      <c r="D85" s="322" t="s">
        <v>709</v>
      </c>
      <c r="E85" s="322" t="s">
        <v>580</v>
      </c>
      <c r="F85" s="297" t="s">
        <v>964</v>
      </c>
      <c r="G85" s="288" t="s">
        <v>965</v>
      </c>
      <c r="H85" s="288" t="s">
        <v>966</v>
      </c>
      <c r="I85" s="320" t="s">
        <v>761</v>
      </c>
      <c r="J85" s="324">
        <v>9630</v>
      </c>
      <c r="K85" s="324">
        <v>0</v>
      </c>
    </row>
    <row r="86" spans="2:11" ht="51">
      <c r="B86" s="288" t="s">
        <v>668</v>
      </c>
      <c r="C86" s="322" t="s">
        <v>708</v>
      </c>
      <c r="D86" s="322" t="s">
        <v>709</v>
      </c>
      <c r="E86" s="322" t="s">
        <v>580</v>
      </c>
      <c r="F86" s="297" t="s">
        <v>967</v>
      </c>
      <c r="G86" s="288" t="s">
        <v>968</v>
      </c>
      <c r="H86" s="288" t="s">
        <v>969</v>
      </c>
      <c r="I86" s="320" t="s">
        <v>761</v>
      </c>
      <c r="J86" s="324">
        <v>3206</v>
      </c>
      <c r="K86" s="324">
        <v>0</v>
      </c>
    </row>
    <row r="87" spans="2:11" ht="140.25">
      <c r="B87" s="288" t="s">
        <v>668</v>
      </c>
      <c r="C87" s="322" t="s">
        <v>708</v>
      </c>
      <c r="D87" s="322" t="s">
        <v>709</v>
      </c>
      <c r="E87" s="322" t="s">
        <v>580</v>
      </c>
      <c r="F87" s="297" t="s">
        <v>970</v>
      </c>
      <c r="G87" s="288" t="s">
        <v>971</v>
      </c>
      <c r="H87" s="288" t="s">
        <v>972</v>
      </c>
      <c r="I87" s="320" t="s">
        <v>761</v>
      </c>
      <c r="J87" s="324">
        <v>1435</v>
      </c>
      <c r="K87" s="324">
        <v>0</v>
      </c>
    </row>
    <row r="88" spans="2:11" ht="102">
      <c r="B88" s="288" t="s">
        <v>668</v>
      </c>
      <c r="C88" s="322" t="s">
        <v>708</v>
      </c>
      <c r="D88" s="322" t="s">
        <v>709</v>
      </c>
      <c r="E88" s="322" t="s">
        <v>580</v>
      </c>
      <c r="F88" s="297" t="s">
        <v>973</v>
      </c>
      <c r="G88" s="288" t="s">
        <v>974</v>
      </c>
      <c r="H88" s="288" t="s">
        <v>975</v>
      </c>
      <c r="I88" s="320" t="s">
        <v>761</v>
      </c>
      <c r="J88" s="324">
        <v>2634</v>
      </c>
      <c r="K88" s="324">
        <v>0</v>
      </c>
    </row>
    <row r="89" spans="2:11" ht="76.5">
      <c r="B89" s="288" t="s">
        <v>668</v>
      </c>
      <c r="C89" s="322" t="s">
        <v>708</v>
      </c>
      <c r="D89" s="322" t="s">
        <v>709</v>
      </c>
      <c r="E89" s="322" t="s">
        <v>580</v>
      </c>
      <c r="F89" s="297" t="s">
        <v>976</v>
      </c>
      <c r="G89" s="288" t="s">
        <v>977</v>
      </c>
      <c r="H89" s="288" t="s">
        <v>978</v>
      </c>
      <c r="I89" s="320" t="s">
        <v>761</v>
      </c>
      <c r="J89" s="324">
        <v>4120</v>
      </c>
      <c r="K89" s="324">
        <v>0</v>
      </c>
    </row>
    <row r="90" spans="2:11" ht="267.75">
      <c r="B90" s="288" t="s">
        <v>668</v>
      </c>
      <c r="C90" s="322" t="s">
        <v>708</v>
      </c>
      <c r="D90" s="322" t="s">
        <v>709</v>
      </c>
      <c r="E90" s="322" t="s">
        <v>580</v>
      </c>
      <c r="F90" s="297" t="s">
        <v>979</v>
      </c>
      <c r="G90" s="288" t="s">
        <v>980</v>
      </c>
      <c r="H90" s="288" t="s">
        <v>981</v>
      </c>
      <c r="I90" s="320" t="s">
        <v>761</v>
      </c>
      <c r="J90" s="324">
        <v>3409</v>
      </c>
      <c r="K90" s="324">
        <v>0</v>
      </c>
    </row>
    <row r="91" spans="2:11" ht="165.75">
      <c r="B91" s="288" t="s">
        <v>668</v>
      </c>
      <c r="C91" s="322" t="s">
        <v>708</v>
      </c>
      <c r="D91" s="322" t="s">
        <v>709</v>
      </c>
      <c r="E91" s="322" t="s">
        <v>580</v>
      </c>
      <c r="F91" s="297" t="s">
        <v>982</v>
      </c>
      <c r="G91" s="288" t="s">
        <v>983</v>
      </c>
      <c r="H91" s="288" t="s">
        <v>984</v>
      </c>
      <c r="I91" s="320" t="s">
        <v>761</v>
      </c>
      <c r="J91" s="324">
        <v>2562</v>
      </c>
      <c r="K91" s="324">
        <v>0</v>
      </c>
    </row>
    <row r="92" spans="2:11" ht="51">
      <c r="B92" s="288" t="s">
        <v>668</v>
      </c>
      <c r="C92" s="322" t="s">
        <v>708</v>
      </c>
      <c r="D92" s="322" t="s">
        <v>709</v>
      </c>
      <c r="E92" s="322" t="s">
        <v>580</v>
      </c>
      <c r="F92" s="297" t="s">
        <v>985</v>
      </c>
      <c r="G92" s="288" t="s">
        <v>986</v>
      </c>
      <c r="H92" s="288" t="s">
        <v>987</v>
      </c>
      <c r="I92" s="320" t="s">
        <v>761</v>
      </c>
      <c r="J92" s="324">
        <v>2603</v>
      </c>
      <c r="K92" s="324">
        <v>0</v>
      </c>
    </row>
    <row r="93" spans="2:11" ht="76.5">
      <c r="B93" s="288" t="s">
        <v>668</v>
      </c>
      <c r="C93" s="322" t="s">
        <v>708</v>
      </c>
      <c r="D93" s="322" t="s">
        <v>709</v>
      </c>
      <c r="E93" s="322" t="s">
        <v>580</v>
      </c>
      <c r="F93" s="297" t="s">
        <v>988</v>
      </c>
      <c r="G93" s="288" t="s">
        <v>989</v>
      </c>
      <c r="H93" s="288" t="s">
        <v>990</v>
      </c>
      <c r="I93" s="320" t="s">
        <v>761</v>
      </c>
      <c r="J93" s="324">
        <v>2891</v>
      </c>
      <c r="K93" s="324">
        <v>3271</v>
      </c>
    </row>
    <row r="94" spans="2:11" ht="114.75">
      <c r="B94" s="288" t="s">
        <v>668</v>
      </c>
      <c r="C94" s="322" t="s">
        <v>708</v>
      </c>
      <c r="D94" s="322" t="s">
        <v>709</v>
      </c>
      <c r="E94" s="322" t="s">
        <v>580</v>
      </c>
      <c r="F94" s="297" t="s">
        <v>991</v>
      </c>
      <c r="G94" s="288" t="s">
        <v>992</v>
      </c>
      <c r="H94" s="288" t="s">
        <v>993</v>
      </c>
      <c r="I94" s="320" t="s">
        <v>761</v>
      </c>
      <c r="J94" s="324">
        <v>4495</v>
      </c>
      <c r="K94" s="324">
        <v>1299</v>
      </c>
    </row>
    <row r="95" spans="2:11" ht="127.5">
      <c r="B95" s="288" t="s">
        <v>668</v>
      </c>
      <c r="C95" s="322" t="s">
        <v>708</v>
      </c>
      <c r="D95" s="322" t="s">
        <v>709</v>
      </c>
      <c r="E95" s="322" t="s">
        <v>580</v>
      </c>
      <c r="F95" s="297" t="s">
        <v>994</v>
      </c>
      <c r="G95" s="288" t="s">
        <v>995</v>
      </c>
      <c r="H95" s="288" t="s">
        <v>996</v>
      </c>
      <c r="I95" s="320" t="s">
        <v>761</v>
      </c>
      <c r="J95" s="324">
        <v>3251</v>
      </c>
      <c r="K95" s="324">
        <v>0</v>
      </c>
    </row>
    <row r="96" spans="2:11" ht="63.75">
      <c r="B96" s="288" t="s">
        <v>668</v>
      </c>
      <c r="C96" s="322" t="s">
        <v>708</v>
      </c>
      <c r="D96" s="322" t="s">
        <v>709</v>
      </c>
      <c r="E96" s="322" t="s">
        <v>580</v>
      </c>
      <c r="F96" s="297" t="s">
        <v>997</v>
      </c>
      <c r="G96" s="288" t="s">
        <v>998</v>
      </c>
      <c r="H96" s="288" t="s">
        <v>999</v>
      </c>
      <c r="I96" s="320" t="s">
        <v>761</v>
      </c>
      <c r="J96" s="324">
        <v>1151</v>
      </c>
      <c r="K96" s="324">
        <v>0</v>
      </c>
    </row>
    <row r="97" spans="2:11" ht="140.25">
      <c r="B97" s="288" t="s">
        <v>668</v>
      </c>
      <c r="C97" s="322" t="s">
        <v>708</v>
      </c>
      <c r="D97" s="322" t="s">
        <v>709</v>
      </c>
      <c r="E97" s="322" t="s">
        <v>580</v>
      </c>
      <c r="F97" s="297" t="s">
        <v>1000</v>
      </c>
      <c r="G97" s="288" t="s">
        <v>1001</v>
      </c>
      <c r="H97" s="288" t="s">
        <v>1002</v>
      </c>
      <c r="I97" s="320" t="s">
        <v>761</v>
      </c>
      <c r="J97" s="324">
        <v>2699</v>
      </c>
      <c r="K97" s="324">
        <v>0</v>
      </c>
    </row>
    <row r="98" spans="2:11" ht="89.25">
      <c r="B98" s="277" t="s">
        <v>1003</v>
      </c>
      <c r="C98" s="322" t="s">
        <v>708</v>
      </c>
      <c r="D98" s="322" t="s">
        <v>709</v>
      </c>
      <c r="E98" s="322" t="s">
        <v>580</v>
      </c>
      <c r="F98" s="299" t="s">
        <v>1004</v>
      </c>
      <c r="G98" s="288" t="s">
        <v>1005</v>
      </c>
      <c r="H98" s="288" t="s">
        <v>1006</v>
      </c>
      <c r="I98" s="277" t="s">
        <v>1007</v>
      </c>
      <c r="J98" s="325">
        <v>6110</v>
      </c>
      <c r="K98" s="325">
        <v>0</v>
      </c>
    </row>
    <row r="99" spans="2:11" ht="140.25">
      <c r="B99" s="288" t="s">
        <v>674</v>
      </c>
      <c r="C99" s="322" t="s">
        <v>1008</v>
      </c>
      <c r="D99" s="322" t="s">
        <v>709</v>
      </c>
      <c r="E99" s="322" t="s">
        <v>580</v>
      </c>
      <c r="F99" s="299" t="s">
        <v>1009</v>
      </c>
      <c r="G99" s="326" t="s">
        <v>1010</v>
      </c>
      <c r="H99" s="288" t="s">
        <v>1011</v>
      </c>
      <c r="I99" s="320" t="s">
        <v>798</v>
      </c>
      <c r="J99" s="324">
        <v>10233</v>
      </c>
      <c r="K99" s="324">
        <v>0</v>
      </c>
    </row>
    <row r="100" spans="2:11" ht="191.25">
      <c r="B100" s="288" t="s">
        <v>674</v>
      </c>
      <c r="C100" s="322" t="s">
        <v>1008</v>
      </c>
      <c r="D100" s="322" t="s">
        <v>709</v>
      </c>
      <c r="E100" s="322" t="s">
        <v>580</v>
      </c>
      <c r="F100" s="299" t="s">
        <v>1012</v>
      </c>
      <c r="G100" s="326" t="s">
        <v>1013</v>
      </c>
      <c r="H100" s="288" t="s">
        <v>1014</v>
      </c>
      <c r="I100" s="320" t="s">
        <v>798</v>
      </c>
      <c r="J100" s="324">
        <v>8081</v>
      </c>
      <c r="K100" s="324">
        <v>0</v>
      </c>
    </row>
    <row r="101" spans="2:11" ht="153">
      <c r="B101" s="288" t="s">
        <v>674</v>
      </c>
      <c r="C101" s="322" t="s">
        <v>1008</v>
      </c>
      <c r="D101" s="322" t="s">
        <v>709</v>
      </c>
      <c r="E101" s="322" t="s">
        <v>580</v>
      </c>
      <c r="F101" s="299" t="s">
        <v>1015</v>
      </c>
      <c r="G101" s="326" t="s">
        <v>1016</v>
      </c>
      <c r="H101" s="288" t="s">
        <v>1017</v>
      </c>
      <c r="I101" s="320" t="s">
        <v>798</v>
      </c>
      <c r="J101" s="324">
        <v>4124</v>
      </c>
      <c r="K101" s="324">
        <v>0</v>
      </c>
    </row>
    <row r="102" spans="2:11" ht="51">
      <c r="B102" s="288" t="s">
        <v>674</v>
      </c>
      <c r="C102" s="322" t="s">
        <v>1008</v>
      </c>
      <c r="D102" s="322" t="s">
        <v>709</v>
      </c>
      <c r="E102" s="322" t="s">
        <v>580</v>
      </c>
      <c r="F102" s="299" t="s">
        <v>1018</v>
      </c>
      <c r="G102" s="326" t="s">
        <v>1019</v>
      </c>
      <c r="H102" s="288" t="s">
        <v>1020</v>
      </c>
      <c r="I102" s="320" t="s">
        <v>798</v>
      </c>
      <c r="J102" s="324">
        <v>4658</v>
      </c>
      <c r="K102" s="324">
        <v>0</v>
      </c>
    </row>
    <row r="103" spans="2:11" ht="140.25">
      <c r="B103" s="288" t="s">
        <v>674</v>
      </c>
      <c r="C103" s="322" t="s">
        <v>1008</v>
      </c>
      <c r="D103" s="322" t="s">
        <v>709</v>
      </c>
      <c r="E103" s="322" t="s">
        <v>580</v>
      </c>
      <c r="F103" s="299" t="s">
        <v>1021</v>
      </c>
      <c r="G103" s="326" t="s">
        <v>1022</v>
      </c>
      <c r="H103" s="288" t="s">
        <v>1023</v>
      </c>
      <c r="I103" s="320" t="s">
        <v>1024</v>
      </c>
      <c r="J103" s="324">
        <v>918</v>
      </c>
      <c r="K103" s="324">
        <v>0</v>
      </c>
    </row>
    <row r="104" spans="2:11" ht="63.75">
      <c r="B104" s="288" t="s">
        <v>674</v>
      </c>
      <c r="C104" s="322" t="s">
        <v>1008</v>
      </c>
      <c r="D104" s="322" t="s">
        <v>709</v>
      </c>
      <c r="E104" s="322" t="s">
        <v>580</v>
      </c>
      <c r="F104" s="299" t="s">
        <v>1025</v>
      </c>
      <c r="G104" s="326" t="s">
        <v>1026</v>
      </c>
      <c r="H104" s="288" t="s">
        <v>1027</v>
      </c>
      <c r="I104" s="320" t="s">
        <v>798</v>
      </c>
      <c r="J104" s="324">
        <v>20131</v>
      </c>
      <c r="K104" s="324">
        <v>0</v>
      </c>
    </row>
    <row r="105" spans="2:11" ht="114.75">
      <c r="B105" s="288" t="s">
        <v>674</v>
      </c>
      <c r="C105" s="322" t="s">
        <v>1008</v>
      </c>
      <c r="D105" s="322" t="s">
        <v>709</v>
      </c>
      <c r="E105" s="322" t="s">
        <v>580</v>
      </c>
      <c r="F105" s="299" t="s">
        <v>1028</v>
      </c>
      <c r="G105" s="326" t="s">
        <v>1029</v>
      </c>
      <c r="H105" s="288" t="s">
        <v>1030</v>
      </c>
      <c r="I105" s="320" t="s">
        <v>1007</v>
      </c>
      <c r="J105" s="324">
        <v>21275</v>
      </c>
      <c r="K105" s="324">
        <v>0</v>
      </c>
    </row>
    <row r="106" spans="2:11" ht="63.75">
      <c r="B106" s="288" t="s">
        <v>674</v>
      </c>
      <c r="C106" s="322" t="s">
        <v>1008</v>
      </c>
      <c r="D106" s="322" t="s">
        <v>709</v>
      </c>
      <c r="E106" s="322" t="s">
        <v>580</v>
      </c>
      <c r="F106" s="299" t="s">
        <v>1031</v>
      </c>
      <c r="G106" s="326" t="s">
        <v>778</v>
      </c>
      <c r="H106" s="288" t="s">
        <v>1032</v>
      </c>
      <c r="I106" s="320" t="s">
        <v>1007</v>
      </c>
      <c r="J106" s="324">
        <v>12143</v>
      </c>
      <c r="K106" s="324">
        <v>0</v>
      </c>
    </row>
    <row r="107" spans="2:11" ht="204">
      <c r="B107" s="288" t="s">
        <v>674</v>
      </c>
      <c r="C107" s="322" t="s">
        <v>1008</v>
      </c>
      <c r="D107" s="322" t="s">
        <v>709</v>
      </c>
      <c r="E107" s="322" t="s">
        <v>580</v>
      </c>
      <c r="F107" s="299" t="s">
        <v>1033</v>
      </c>
      <c r="G107" s="326" t="s">
        <v>1034</v>
      </c>
      <c r="H107" s="288" t="s">
        <v>1035</v>
      </c>
      <c r="I107" s="320" t="s">
        <v>1007</v>
      </c>
      <c r="J107" s="324">
        <v>16038</v>
      </c>
      <c r="K107" s="324">
        <v>0</v>
      </c>
    </row>
    <row r="108" spans="2:11" ht="114.75">
      <c r="B108" s="288" t="s">
        <v>684</v>
      </c>
      <c r="C108" s="322" t="s">
        <v>1008</v>
      </c>
      <c r="D108" s="322" t="s">
        <v>709</v>
      </c>
      <c r="E108" s="322" t="s">
        <v>580</v>
      </c>
      <c r="F108" s="299" t="s">
        <v>1036</v>
      </c>
      <c r="G108" s="326" t="s">
        <v>1037</v>
      </c>
      <c r="H108" s="288" t="s">
        <v>1038</v>
      </c>
      <c r="I108" s="320" t="s">
        <v>798</v>
      </c>
      <c r="J108" s="324">
        <v>5816</v>
      </c>
      <c r="K108" s="324">
        <v>0</v>
      </c>
    </row>
    <row r="109" spans="2:11" ht="89.25">
      <c r="B109" s="288" t="s">
        <v>684</v>
      </c>
      <c r="C109" s="322" t="s">
        <v>1008</v>
      </c>
      <c r="D109" s="322" t="s">
        <v>709</v>
      </c>
      <c r="E109" s="322" t="s">
        <v>580</v>
      </c>
      <c r="F109" s="299" t="s">
        <v>1039</v>
      </c>
      <c r="G109" s="326" t="s">
        <v>934</v>
      </c>
      <c r="H109" s="288" t="s">
        <v>1040</v>
      </c>
      <c r="I109" s="277" t="s">
        <v>1007</v>
      </c>
      <c r="J109" s="324">
        <v>4780</v>
      </c>
      <c r="K109" s="324">
        <v>0</v>
      </c>
    </row>
    <row r="110" spans="2:11" ht="127.5">
      <c r="B110" s="288" t="s">
        <v>668</v>
      </c>
      <c r="C110" s="322" t="s">
        <v>1008</v>
      </c>
      <c r="D110" s="322" t="s">
        <v>709</v>
      </c>
      <c r="E110" s="322" t="s">
        <v>580</v>
      </c>
      <c r="F110" s="299" t="s">
        <v>1041</v>
      </c>
      <c r="G110" s="326" t="s">
        <v>1042</v>
      </c>
      <c r="H110" s="288" t="s">
        <v>1043</v>
      </c>
      <c r="I110" s="320" t="s">
        <v>1044</v>
      </c>
      <c r="J110" s="324">
        <v>350</v>
      </c>
      <c r="K110" s="324">
        <v>0</v>
      </c>
    </row>
    <row r="111" spans="2:11" ht="51">
      <c r="B111" s="288" t="s">
        <v>668</v>
      </c>
      <c r="C111" s="322" t="s">
        <v>1008</v>
      </c>
      <c r="D111" s="322" t="s">
        <v>709</v>
      </c>
      <c r="E111" s="322" t="s">
        <v>580</v>
      </c>
      <c r="F111" s="299" t="s">
        <v>1045</v>
      </c>
      <c r="G111" s="289" t="s">
        <v>1046</v>
      </c>
      <c r="H111" s="288" t="s">
        <v>1047</v>
      </c>
      <c r="I111" s="277" t="s">
        <v>1024</v>
      </c>
      <c r="J111" s="324">
        <v>14887</v>
      </c>
      <c r="K111" s="324">
        <v>0</v>
      </c>
    </row>
    <row r="112" spans="2:11" ht="127.5">
      <c r="B112" s="288" t="s">
        <v>1003</v>
      </c>
      <c r="C112" s="322" t="s">
        <v>1008</v>
      </c>
      <c r="D112" s="322" t="s">
        <v>709</v>
      </c>
      <c r="E112" s="322" t="s">
        <v>580</v>
      </c>
      <c r="F112" s="299" t="s">
        <v>1048</v>
      </c>
      <c r="G112" s="289" t="s">
        <v>1049</v>
      </c>
      <c r="H112" s="288" t="s">
        <v>1050</v>
      </c>
      <c r="I112" s="320" t="s">
        <v>798</v>
      </c>
      <c r="J112" s="325">
        <v>682</v>
      </c>
      <c r="K112" s="325">
        <v>0</v>
      </c>
    </row>
    <row r="113" spans="2:11" ht="63.75">
      <c r="B113" s="288" t="s">
        <v>674</v>
      </c>
      <c r="C113" s="322" t="s">
        <v>1051</v>
      </c>
      <c r="D113" s="322" t="s">
        <v>709</v>
      </c>
      <c r="E113" s="322" t="s">
        <v>580</v>
      </c>
      <c r="F113" s="288" t="s">
        <v>1052</v>
      </c>
      <c r="G113" s="327" t="s">
        <v>1053</v>
      </c>
      <c r="H113" s="288" t="s">
        <v>1054</v>
      </c>
      <c r="I113" s="328" t="s">
        <v>1055</v>
      </c>
      <c r="J113" s="329">
        <v>64855</v>
      </c>
      <c r="K113" s="329">
        <v>0</v>
      </c>
    </row>
    <row r="114" spans="2:11" ht="51">
      <c r="B114" s="288" t="s">
        <v>674</v>
      </c>
      <c r="C114" s="322" t="s">
        <v>1051</v>
      </c>
      <c r="D114" s="322" t="s">
        <v>709</v>
      </c>
      <c r="E114" s="322" t="s">
        <v>580</v>
      </c>
      <c r="F114" s="288" t="s">
        <v>1056</v>
      </c>
      <c r="G114" s="327" t="s">
        <v>1057</v>
      </c>
      <c r="H114" s="293" t="s">
        <v>1058</v>
      </c>
      <c r="I114" s="330" t="s">
        <v>1059</v>
      </c>
      <c r="J114" s="331">
        <v>28124</v>
      </c>
      <c r="K114" s="329">
        <v>0</v>
      </c>
    </row>
    <row r="115" spans="2:11" ht="165.75">
      <c r="B115" s="288" t="s">
        <v>674</v>
      </c>
      <c r="C115" s="322" t="s">
        <v>1051</v>
      </c>
      <c r="D115" s="322" t="s">
        <v>709</v>
      </c>
      <c r="E115" s="322" t="s">
        <v>580</v>
      </c>
      <c r="F115" s="288" t="s">
        <v>1060</v>
      </c>
      <c r="G115" s="327" t="s">
        <v>772</v>
      </c>
      <c r="H115" s="293" t="s">
        <v>1061</v>
      </c>
      <c r="I115" s="330" t="s">
        <v>1059</v>
      </c>
      <c r="J115" s="331">
        <v>28703</v>
      </c>
      <c r="K115" s="329">
        <v>0</v>
      </c>
    </row>
    <row r="116" spans="2:11" ht="63.75">
      <c r="B116" s="288" t="s">
        <v>674</v>
      </c>
      <c r="C116" s="322" t="s">
        <v>1051</v>
      </c>
      <c r="D116" s="322" t="s">
        <v>709</v>
      </c>
      <c r="E116" s="322" t="s">
        <v>580</v>
      </c>
      <c r="F116" s="288" t="s">
        <v>1062</v>
      </c>
      <c r="G116" s="327" t="s">
        <v>1057</v>
      </c>
      <c r="H116" s="293" t="s">
        <v>1063</v>
      </c>
      <c r="I116" s="330" t="s">
        <v>1064</v>
      </c>
      <c r="J116" s="329">
        <v>18546</v>
      </c>
      <c r="K116" s="329">
        <v>0</v>
      </c>
    </row>
    <row r="117" spans="2:11" ht="51">
      <c r="B117" s="288" t="s">
        <v>684</v>
      </c>
      <c r="C117" s="322" t="s">
        <v>1051</v>
      </c>
      <c r="D117" s="322" t="s">
        <v>709</v>
      </c>
      <c r="E117" s="322" t="s">
        <v>580</v>
      </c>
      <c r="F117" s="288" t="s">
        <v>1065</v>
      </c>
      <c r="G117" s="327" t="s">
        <v>1066</v>
      </c>
      <c r="H117" s="288" t="s">
        <v>1067</v>
      </c>
      <c r="I117" s="328" t="s">
        <v>1055</v>
      </c>
      <c r="J117" s="329">
        <v>53000</v>
      </c>
      <c r="K117" s="329">
        <v>0</v>
      </c>
    </row>
    <row r="118" spans="2:11" ht="63.75">
      <c r="B118" s="288" t="s">
        <v>684</v>
      </c>
      <c r="C118" s="322" t="s">
        <v>1051</v>
      </c>
      <c r="D118" s="322" t="s">
        <v>709</v>
      </c>
      <c r="E118" s="322" t="s">
        <v>580</v>
      </c>
      <c r="F118" s="288" t="s">
        <v>1068</v>
      </c>
      <c r="G118" s="327" t="s">
        <v>1069</v>
      </c>
      <c r="H118" s="288" t="s">
        <v>1070</v>
      </c>
      <c r="I118" s="328" t="s">
        <v>1055</v>
      </c>
      <c r="J118" s="329">
        <v>82938</v>
      </c>
      <c r="K118" s="329">
        <v>0</v>
      </c>
    </row>
    <row r="119" spans="2:11" ht="63.75">
      <c r="B119" s="288" t="s">
        <v>684</v>
      </c>
      <c r="C119" s="322" t="s">
        <v>1051</v>
      </c>
      <c r="D119" s="322" t="s">
        <v>709</v>
      </c>
      <c r="E119" s="322" t="s">
        <v>580</v>
      </c>
      <c r="F119" s="288" t="s">
        <v>1071</v>
      </c>
      <c r="G119" s="327" t="s">
        <v>1072</v>
      </c>
      <c r="H119" s="288" t="s">
        <v>1073</v>
      </c>
      <c r="I119" s="328" t="s">
        <v>1055</v>
      </c>
      <c r="J119" s="329">
        <v>17580</v>
      </c>
      <c r="K119" s="329">
        <v>0</v>
      </c>
    </row>
    <row r="120" spans="2:11" ht="153">
      <c r="B120" s="288" t="s">
        <v>684</v>
      </c>
      <c r="C120" s="322" t="s">
        <v>1051</v>
      </c>
      <c r="D120" s="322" t="s">
        <v>709</v>
      </c>
      <c r="E120" s="322" t="s">
        <v>580</v>
      </c>
      <c r="F120" s="288" t="s">
        <v>1074</v>
      </c>
      <c r="G120" s="327" t="s">
        <v>1075</v>
      </c>
      <c r="H120" s="293" t="s">
        <v>1076</v>
      </c>
      <c r="I120" s="330" t="s">
        <v>1059</v>
      </c>
      <c r="J120" s="331">
        <v>20978</v>
      </c>
      <c r="K120" s="329">
        <v>0</v>
      </c>
    </row>
    <row r="121" spans="2:11" ht="102">
      <c r="B121" s="288" t="s">
        <v>684</v>
      </c>
      <c r="C121" s="322" t="s">
        <v>1051</v>
      </c>
      <c r="D121" s="322" t="s">
        <v>709</v>
      </c>
      <c r="E121" s="299" t="s">
        <v>580</v>
      </c>
      <c r="F121" s="293" t="s">
        <v>1077</v>
      </c>
      <c r="G121" s="332" t="s">
        <v>1078</v>
      </c>
      <c r="H121" s="293" t="s">
        <v>1079</v>
      </c>
      <c r="I121" s="330" t="s">
        <v>1059</v>
      </c>
      <c r="J121" s="331">
        <v>28677</v>
      </c>
      <c r="K121" s="329">
        <v>0</v>
      </c>
    </row>
    <row r="122" spans="2:11" ht="76.5">
      <c r="B122" s="288" t="s">
        <v>684</v>
      </c>
      <c r="C122" s="322" t="s">
        <v>1051</v>
      </c>
      <c r="D122" s="322" t="s">
        <v>709</v>
      </c>
      <c r="E122" s="299" t="s">
        <v>580</v>
      </c>
      <c r="F122" s="293" t="s">
        <v>1080</v>
      </c>
      <c r="G122" s="332" t="s">
        <v>1081</v>
      </c>
      <c r="H122" s="293" t="s">
        <v>1082</v>
      </c>
      <c r="I122" s="330" t="s">
        <v>1059</v>
      </c>
      <c r="J122" s="331">
        <v>30976</v>
      </c>
      <c r="K122" s="329">
        <v>0</v>
      </c>
    </row>
    <row r="123" spans="2:11" ht="89.25">
      <c r="B123" s="288" t="s">
        <v>684</v>
      </c>
      <c r="C123" s="322" t="s">
        <v>1051</v>
      </c>
      <c r="D123" s="322" t="s">
        <v>709</v>
      </c>
      <c r="E123" s="299" t="s">
        <v>580</v>
      </c>
      <c r="F123" s="293" t="s">
        <v>1083</v>
      </c>
      <c r="G123" s="332" t="s">
        <v>838</v>
      </c>
      <c r="H123" s="293" t="s">
        <v>1084</v>
      </c>
      <c r="I123" s="330" t="s">
        <v>1059</v>
      </c>
      <c r="J123" s="331">
        <v>26802</v>
      </c>
      <c r="K123" s="329">
        <v>0</v>
      </c>
    </row>
    <row r="124" spans="2:11" ht="140.25">
      <c r="B124" s="288" t="s">
        <v>684</v>
      </c>
      <c r="C124" s="322" t="s">
        <v>1051</v>
      </c>
      <c r="D124" s="322" t="s">
        <v>709</v>
      </c>
      <c r="E124" s="322" t="s">
        <v>580</v>
      </c>
      <c r="F124" s="288" t="s">
        <v>1085</v>
      </c>
      <c r="G124" s="327" t="s">
        <v>1086</v>
      </c>
      <c r="H124" s="288" t="s">
        <v>1087</v>
      </c>
      <c r="I124" s="328" t="s">
        <v>1088</v>
      </c>
      <c r="J124" s="329">
        <v>29210.65</v>
      </c>
      <c r="K124" s="329">
        <v>0</v>
      </c>
    </row>
    <row r="125" spans="2:11" ht="89.25">
      <c r="B125" s="288" t="s">
        <v>684</v>
      </c>
      <c r="C125" s="322" t="s">
        <v>1051</v>
      </c>
      <c r="D125" s="322" t="s">
        <v>709</v>
      </c>
      <c r="E125" s="322" t="s">
        <v>580</v>
      </c>
      <c r="F125" s="333" t="s">
        <v>1089</v>
      </c>
      <c r="G125" s="327" t="s">
        <v>1090</v>
      </c>
      <c r="H125" s="333" t="s">
        <v>1091</v>
      </c>
      <c r="I125" s="328" t="s">
        <v>1092</v>
      </c>
      <c r="J125" s="329">
        <v>11401</v>
      </c>
      <c r="K125" s="329">
        <v>0</v>
      </c>
    </row>
    <row r="126" spans="2:11" ht="102">
      <c r="B126" s="288" t="s">
        <v>684</v>
      </c>
      <c r="C126" s="322" t="s">
        <v>1051</v>
      </c>
      <c r="D126" s="322" t="s">
        <v>709</v>
      </c>
      <c r="E126" s="322" t="s">
        <v>580</v>
      </c>
      <c r="F126" s="333" t="s">
        <v>1093</v>
      </c>
      <c r="G126" s="332" t="s">
        <v>1094</v>
      </c>
      <c r="H126" s="333" t="s">
        <v>1095</v>
      </c>
      <c r="I126" s="328" t="s">
        <v>1096</v>
      </c>
      <c r="J126" s="329">
        <v>31490</v>
      </c>
      <c r="K126" s="329">
        <v>0</v>
      </c>
    </row>
    <row r="127" spans="2:11" ht="89.25">
      <c r="B127" s="288" t="s">
        <v>684</v>
      </c>
      <c r="C127" s="322" t="s">
        <v>1051</v>
      </c>
      <c r="D127" s="322" t="s">
        <v>709</v>
      </c>
      <c r="E127" s="322" t="s">
        <v>580</v>
      </c>
      <c r="F127" s="334" t="s">
        <v>1097</v>
      </c>
      <c r="G127" s="327" t="s">
        <v>1098</v>
      </c>
      <c r="H127" s="334" t="s">
        <v>1099</v>
      </c>
      <c r="I127" s="330" t="s">
        <v>1096</v>
      </c>
      <c r="J127" s="329">
        <v>42128</v>
      </c>
      <c r="K127" s="329">
        <v>0</v>
      </c>
    </row>
    <row r="128" spans="2:11" ht="51">
      <c r="B128" s="288" t="s">
        <v>684</v>
      </c>
      <c r="C128" s="322" t="s">
        <v>1051</v>
      </c>
      <c r="D128" s="322" t="s">
        <v>709</v>
      </c>
      <c r="E128" s="322" t="s">
        <v>580</v>
      </c>
      <c r="F128" s="333" t="s">
        <v>1100</v>
      </c>
      <c r="G128" s="332" t="s">
        <v>1101</v>
      </c>
      <c r="H128" s="333" t="s">
        <v>1102</v>
      </c>
      <c r="I128" s="330" t="s">
        <v>1092</v>
      </c>
      <c r="J128" s="329">
        <v>10645</v>
      </c>
      <c r="K128" s="329">
        <v>0</v>
      </c>
    </row>
    <row r="129" spans="2:11" ht="102">
      <c r="B129" s="288" t="s">
        <v>684</v>
      </c>
      <c r="C129" s="322" t="s">
        <v>1051</v>
      </c>
      <c r="D129" s="322" t="s">
        <v>709</v>
      </c>
      <c r="E129" s="322" t="s">
        <v>580</v>
      </c>
      <c r="F129" s="333" t="s">
        <v>1103</v>
      </c>
      <c r="G129" s="332" t="s">
        <v>1104</v>
      </c>
      <c r="H129" s="333" t="s">
        <v>1105</v>
      </c>
      <c r="I129" s="330" t="s">
        <v>1092</v>
      </c>
      <c r="J129" s="329">
        <v>13518</v>
      </c>
      <c r="K129" s="329">
        <v>0</v>
      </c>
    </row>
    <row r="130" spans="2:11" ht="51">
      <c r="B130" s="288" t="s">
        <v>684</v>
      </c>
      <c r="C130" s="322" t="s">
        <v>1051</v>
      </c>
      <c r="D130" s="322" t="s">
        <v>709</v>
      </c>
      <c r="E130" s="322" t="s">
        <v>580</v>
      </c>
      <c r="F130" s="333" t="s">
        <v>1106</v>
      </c>
      <c r="G130" s="332" t="s">
        <v>1107</v>
      </c>
      <c r="H130" s="333" t="s">
        <v>1108</v>
      </c>
      <c r="I130" s="330" t="s">
        <v>1096</v>
      </c>
      <c r="J130" s="329">
        <v>33165</v>
      </c>
      <c r="K130" s="329">
        <v>0</v>
      </c>
    </row>
    <row r="131" spans="2:11" ht="89.25">
      <c r="B131" s="288" t="s">
        <v>684</v>
      </c>
      <c r="C131" s="322" t="s">
        <v>1051</v>
      </c>
      <c r="D131" s="322" t="s">
        <v>709</v>
      </c>
      <c r="E131" s="322" t="s">
        <v>580</v>
      </c>
      <c r="F131" s="333" t="s">
        <v>1109</v>
      </c>
      <c r="G131" s="332" t="s">
        <v>1110</v>
      </c>
      <c r="H131" s="333" t="s">
        <v>1111</v>
      </c>
      <c r="I131" s="330" t="s">
        <v>1092</v>
      </c>
      <c r="J131" s="329">
        <v>22471</v>
      </c>
      <c r="K131" s="329">
        <v>0</v>
      </c>
    </row>
    <row r="132" spans="2:11" ht="89.25">
      <c r="B132" s="288" t="s">
        <v>684</v>
      </c>
      <c r="C132" s="322" t="s">
        <v>1051</v>
      </c>
      <c r="D132" s="322" t="s">
        <v>709</v>
      </c>
      <c r="E132" s="322" t="s">
        <v>580</v>
      </c>
      <c r="F132" s="334" t="s">
        <v>1112</v>
      </c>
      <c r="G132" s="332" t="s">
        <v>835</v>
      </c>
      <c r="H132" s="334" t="s">
        <v>1113</v>
      </c>
      <c r="I132" s="330" t="s">
        <v>1096</v>
      </c>
      <c r="J132" s="329">
        <v>20750</v>
      </c>
      <c r="K132" s="329">
        <v>0</v>
      </c>
    </row>
    <row r="133" spans="2:11" ht="89.25">
      <c r="B133" s="288" t="s">
        <v>684</v>
      </c>
      <c r="C133" s="322" t="s">
        <v>1051</v>
      </c>
      <c r="D133" s="322" t="s">
        <v>709</v>
      </c>
      <c r="E133" s="322" t="s">
        <v>580</v>
      </c>
      <c r="F133" s="333" t="s">
        <v>1114</v>
      </c>
      <c r="G133" s="332" t="s">
        <v>1115</v>
      </c>
      <c r="H133" s="333" t="s">
        <v>1116</v>
      </c>
      <c r="I133" s="330" t="s">
        <v>1092</v>
      </c>
      <c r="J133" s="329">
        <v>25716</v>
      </c>
      <c r="K133" s="329">
        <v>0</v>
      </c>
    </row>
    <row r="134" spans="2:11" ht="140.25">
      <c r="B134" s="288" t="s">
        <v>684</v>
      </c>
      <c r="C134" s="322" t="s">
        <v>1051</v>
      </c>
      <c r="D134" s="322" t="s">
        <v>709</v>
      </c>
      <c r="E134" s="322" t="s">
        <v>580</v>
      </c>
      <c r="F134" s="333" t="s">
        <v>1117</v>
      </c>
      <c r="G134" s="332" t="s">
        <v>1118</v>
      </c>
      <c r="H134" s="333" t="s">
        <v>1119</v>
      </c>
      <c r="I134" s="330" t="s">
        <v>1092</v>
      </c>
      <c r="J134" s="329">
        <v>8041</v>
      </c>
      <c r="K134" s="329">
        <v>0</v>
      </c>
    </row>
    <row r="135" spans="2:11" ht="153">
      <c r="B135" s="288" t="s">
        <v>684</v>
      </c>
      <c r="C135" s="322" t="s">
        <v>1051</v>
      </c>
      <c r="D135" s="322" t="s">
        <v>709</v>
      </c>
      <c r="E135" s="322" t="s">
        <v>580</v>
      </c>
      <c r="F135" s="334" t="s">
        <v>1120</v>
      </c>
      <c r="G135" s="332" t="s">
        <v>1075</v>
      </c>
      <c r="H135" s="334" t="s">
        <v>1121</v>
      </c>
      <c r="I135" s="330" t="s">
        <v>1096</v>
      </c>
      <c r="J135" s="329">
        <v>22131</v>
      </c>
      <c r="K135" s="329">
        <v>0</v>
      </c>
    </row>
    <row r="136" spans="2:11" ht="127.5">
      <c r="B136" s="288" t="s">
        <v>697</v>
      </c>
      <c r="C136" s="322" t="s">
        <v>1051</v>
      </c>
      <c r="D136" s="322" t="s">
        <v>709</v>
      </c>
      <c r="E136" s="322" t="s">
        <v>580</v>
      </c>
      <c r="F136" s="288" t="s">
        <v>1122</v>
      </c>
      <c r="G136" s="327" t="s">
        <v>1123</v>
      </c>
      <c r="H136" s="288" t="s">
        <v>1124</v>
      </c>
      <c r="I136" s="330" t="s">
        <v>1125</v>
      </c>
      <c r="J136" s="329">
        <v>75816</v>
      </c>
      <c r="K136" s="329">
        <v>0</v>
      </c>
    </row>
    <row r="137" spans="2:11" ht="63.75">
      <c r="B137" s="288" t="s">
        <v>697</v>
      </c>
      <c r="C137" s="322" t="s">
        <v>1051</v>
      </c>
      <c r="D137" s="322" t="s">
        <v>709</v>
      </c>
      <c r="E137" s="322" t="s">
        <v>580</v>
      </c>
      <c r="F137" s="288" t="s">
        <v>1126</v>
      </c>
      <c r="G137" s="327" t="s">
        <v>1127</v>
      </c>
      <c r="H137" s="293" t="s">
        <v>1128</v>
      </c>
      <c r="I137" s="330" t="s">
        <v>1059</v>
      </c>
      <c r="J137" s="331">
        <v>29435</v>
      </c>
      <c r="K137" s="329">
        <v>0</v>
      </c>
    </row>
    <row r="138" spans="2:11" ht="63.75">
      <c r="B138" s="288" t="s">
        <v>697</v>
      </c>
      <c r="C138" s="322" t="s">
        <v>1051</v>
      </c>
      <c r="D138" s="322" t="s">
        <v>709</v>
      </c>
      <c r="E138" s="322" t="s">
        <v>580</v>
      </c>
      <c r="F138" s="333" t="s">
        <v>1129</v>
      </c>
      <c r="G138" s="327" t="s">
        <v>1123</v>
      </c>
      <c r="H138" s="333" t="s">
        <v>1130</v>
      </c>
      <c r="I138" s="330" t="s">
        <v>1092</v>
      </c>
      <c r="J138" s="329">
        <v>10806</v>
      </c>
      <c r="K138" s="329">
        <v>0</v>
      </c>
    </row>
    <row r="139" spans="2:11" ht="114.75">
      <c r="B139" s="288" t="s">
        <v>697</v>
      </c>
      <c r="C139" s="322" t="s">
        <v>1051</v>
      </c>
      <c r="D139" s="322" t="s">
        <v>709</v>
      </c>
      <c r="E139" s="322" t="s">
        <v>580</v>
      </c>
      <c r="F139" s="333" t="s">
        <v>1131</v>
      </c>
      <c r="G139" s="327" t="s">
        <v>1132</v>
      </c>
      <c r="H139" s="333" t="s">
        <v>1133</v>
      </c>
      <c r="I139" s="330" t="s">
        <v>1092</v>
      </c>
      <c r="J139" s="329">
        <v>11681</v>
      </c>
      <c r="K139" s="329">
        <v>0</v>
      </c>
    </row>
    <row r="140" spans="2:11" ht="51">
      <c r="B140" s="277" t="s">
        <v>668</v>
      </c>
      <c r="C140" s="322" t="s">
        <v>1051</v>
      </c>
      <c r="D140" s="322" t="s">
        <v>709</v>
      </c>
      <c r="E140" s="322" t="s">
        <v>580</v>
      </c>
      <c r="F140" s="333" t="s">
        <v>1134</v>
      </c>
      <c r="G140" s="327" t="s">
        <v>1135</v>
      </c>
      <c r="H140" s="333" t="s">
        <v>1136</v>
      </c>
      <c r="I140" s="330" t="s">
        <v>1059</v>
      </c>
      <c r="J140" s="331">
        <v>29382</v>
      </c>
      <c r="K140" s="329">
        <v>0</v>
      </c>
    </row>
    <row r="141" spans="2:11" ht="63.75">
      <c r="B141" s="277" t="s">
        <v>668</v>
      </c>
      <c r="C141" s="322" t="s">
        <v>1051</v>
      </c>
      <c r="D141" s="322" t="s">
        <v>709</v>
      </c>
      <c r="E141" s="322" t="s">
        <v>580</v>
      </c>
      <c r="F141" s="333" t="s">
        <v>1137</v>
      </c>
      <c r="G141" s="327" t="s">
        <v>1138</v>
      </c>
      <c r="H141" s="333" t="s">
        <v>1139</v>
      </c>
      <c r="I141" s="330" t="s">
        <v>1059</v>
      </c>
      <c r="J141" s="331">
        <v>28544</v>
      </c>
      <c r="K141" s="329">
        <v>0</v>
      </c>
    </row>
    <row r="142" spans="2:11" ht="140.25">
      <c r="B142" s="277" t="s">
        <v>668</v>
      </c>
      <c r="C142" s="322" t="s">
        <v>1051</v>
      </c>
      <c r="D142" s="322" t="s">
        <v>709</v>
      </c>
      <c r="E142" s="322" t="s">
        <v>580</v>
      </c>
      <c r="F142" s="333" t="s">
        <v>1140</v>
      </c>
      <c r="G142" s="327" t="s">
        <v>1141</v>
      </c>
      <c r="H142" s="333" t="s">
        <v>1142</v>
      </c>
      <c r="I142" s="330" t="s">
        <v>1059</v>
      </c>
      <c r="J142" s="331">
        <v>55000</v>
      </c>
      <c r="K142" s="329">
        <v>0</v>
      </c>
    </row>
    <row r="143" spans="2:11" ht="76.5">
      <c r="B143" s="277" t="s">
        <v>668</v>
      </c>
      <c r="C143" s="322" t="s">
        <v>1051</v>
      </c>
      <c r="D143" s="322" t="s">
        <v>709</v>
      </c>
      <c r="E143" s="322" t="s">
        <v>580</v>
      </c>
      <c r="F143" s="334" t="s">
        <v>1143</v>
      </c>
      <c r="G143" s="327" t="s">
        <v>1144</v>
      </c>
      <c r="H143" s="334" t="s">
        <v>1145</v>
      </c>
      <c r="I143" s="330" t="s">
        <v>1092</v>
      </c>
      <c r="J143" s="329">
        <v>7733</v>
      </c>
      <c r="K143" s="329">
        <v>0</v>
      </c>
    </row>
    <row r="144" spans="2:11" ht="89.25">
      <c r="B144" s="277" t="s">
        <v>1003</v>
      </c>
      <c r="C144" s="322" t="s">
        <v>1051</v>
      </c>
      <c r="D144" s="322" t="s">
        <v>709</v>
      </c>
      <c r="E144" s="322" t="s">
        <v>580</v>
      </c>
      <c r="F144" s="333" t="s">
        <v>1146</v>
      </c>
      <c r="G144" s="327" t="s">
        <v>1147</v>
      </c>
      <c r="H144" s="277" t="s">
        <v>1148</v>
      </c>
      <c r="I144" s="330" t="s">
        <v>1149</v>
      </c>
      <c r="J144" s="329">
        <v>15168.01</v>
      </c>
      <c r="K144" s="329">
        <v>0</v>
      </c>
    </row>
    <row r="145" spans="2:11" ht="63.75">
      <c r="B145" s="288" t="s">
        <v>684</v>
      </c>
      <c r="C145" s="299" t="s">
        <v>1150</v>
      </c>
      <c r="D145" s="322" t="s">
        <v>709</v>
      </c>
      <c r="E145" s="322" t="s">
        <v>580</v>
      </c>
      <c r="F145" s="333" t="s">
        <v>1151</v>
      </c>
      <c r="G145" s="332" t="s">
        <v>838</v>
      </c>
      <c r="H145" s="277" t="s">
        <v>1152</v>
      </c>
      <c r="I145" s="330" t="s">
        <v>1059</v>
      </c>
      <c r="J145" s="329">
        <v>7304</v>
      </c>
      <c r="K145" s="329">
        <v>0</v>
      </c>
    </row>
    <row r="146" spans="2:11" ht="89.25">
      <c r="B146" s="288" t="s">
        <v>684</v>
      </c>
      <c r="C146" s="299" t="s">
        <v>1153</v>
      </c>
      <c r="D146" s="322" t="s">
        <v>709</v>
      </c>
      <c r="E146" s="322" t="s">
        <v>580</v>
      </c>
      <c r="F146" s="333" t="s">
        <v>1154</v>
      </c>
      <c r="G146" s="327" t="s">
        <v>841</v>
      </c>
      <c r="H146" s="277" t="s">
        <v>1155</v>
      </c>
      <c r="I146" s="330" t="s">
        <v>1059</v>
      </c>
      <c r="J146" s="329">
        <v>8000</v>
      </c>
      <c r="K146" s="329">
        <v>0</v>
      </c>
    </row>
    <row r="147" spans="2:11" ht="51">
      <c r="B147" s="288" t="s">
        <v>684</v>
      </c>
      <c r="C147" s="299" t="s">
        <v>1150</v>
      </c>
      <c r="D147" s="322" t="s">
        <v>709</v>
      </c>
      <c r="E147" s="322" t="s">
        <v>580</v>
      </c>
      <c r="F147" s="333" t="s">
        <v>1156</v>
      </c>
      <c r="G147" s="327" t="s">
        <v>1157</v>
      </c>
      <c r="H147" s="277" t="s">
        <v>1158</v>
      </c>
      <c r="I147" s="330" t="s">
        <v>1059</v>
      </c>
      <c r="J147" s="329">
        <v>1412</v>
      </c>
      <c r="K147" s="329">
        <v>0</v>
      </c>
    </row>
    <row r="148" spans="2:11" ht="89.25">
      <c r="B148" s="288" t="s">
        <v>684</v>
      </c>
      <c r="C148" s="299" t="s">
        <v>1150</v>
      </c>
      <c r="D148" s="322" t="s">
        <v>709</v>
      </c>
      <c r="E148" s="322" t="s">
        <v>580</v>
      </c>
      <c r="F148" s="333" t="s">
        <v>1159</v>
      </c>
      <c r="G148" s="327" t="s">
        <v>1160</v>
      </c>
      <c r="H148" s="277" t="s">
        <v>1161</v>
      </c>
      <c r="I148" s="330" t="s">
        <v>1059</v>
      </c>
      <c r="J148" s="329">
        <v>16432</v>
      </c>
      <c r="K148" s="329">
        <v>0</v>
      </c>
    </row>
    <row r="149" spans="2:11" ht="114.75">
      <c r="B149" s="288" t="s">
        <v>684</v>
      </c>
      <c r="C149" s="299" t="s">
        <v>1150</v>
      </c>
      <c r="D149" s="322" t="s">
        <v>709</v>
      </c>
      <c r="E149" s="322" t="s">
        <v>580</v>
      </c>
      <c r="F149" s="277" t="s">
        <v>1162</v>
      </c>
      <c r="G149" s="277" t="s">
        <v>1163</v>
      </c>
      <c r="H149" s="335" t="s">
        <v>1164</v>
      </c>
      <c r="I149" s="320" t="s">
        <v>1055</v>
      </c>
      <c r="J149" s="329">
        <v>38965</v>
      </c>
      <c r="K149" s="329">
        <v>0</v>
      </c>
    </row>
    <row r="150" spans="2:11" ht="51">
      <c r="B150" s="288" t="s">
        <v>684</v>
      </c>
      <c r="C150" s="322" t="s">
        <v>1150</v>
      </c>
      <c r="D150" s="322" t="s">
        <v>709</v>
      </c>
      <c r="E150" s="322" t="s">
        <v>580</v>
      </c>
      <c r="F150" s="277" t="s">
        <v>1165</v>
      </c>
      <c r="G150" s="327" t="s">
        <v>825</v>
      </c>
      <c r="H150" s="288" t="s">
        <v>1166</v>
      </c>
      <c r="I150" s="328" t="s">
        <v>1167</v>
      </c>
      <c r="J150" s="329">
        <v>6240</v>
      </c>
      <c r="K150" s="329">
        <v>0</v>
      </c>
    </row>
    <row r="151" spans="2:11" ht="51">
      <c r="B151" s="288" t="s">
        <v>684</v>
      </c>
      <c r="C151" s="322" t="s">
        <v>1168</v>
      </c>
      <c r="D151" s="322" t="s">
        <v>709</v>
      </c>
      <c r="E151" s="322" t="s">
        <v>580</v>
      </c>
      <c r="F151" s="322" t="s">
        <v>1169</v>
      </c>
      <c r="G151" s="327" t="s">
        <v>1081</v>
      </c>
      <c r="H151" s="288" t="s">
        <v>1170</v>
      </c>
      <c r="I151" s="328" t="s">
        <v>1055</v>
      </c>
      <c r="J151" s="329">
        <v>16320</v>
      </c>
      <c r="K151" s="329">
        <v>0</v>
      </c>
    </row>
    <row r="152" spans="2:11" ht="76.5">
      <c r="B152" s="288" t="s">
        <v>684</v>
      </c>
      <c r="C152" s="299" t="s">
        <v>1171</v>
      </c>
      <c r="D152" s="322" t="s">
        <v>709</v>
      </c>
      <c r="E152" s="322" t="s">
        <v>580</v>
      </c>
      <c r="F152" s="322" t="s">
        <v>1172</v>
      </c>
      <c r="G152" s="336" t="s">
        <v>1173</v>
      </c>
      <c r="H152" s="335" t="s">
        <v>1174</v>
      </c>
      <c r="I152" s="328" t="s">
        <v>1055</v>
      </c>
      <c r="J152" s="329">
        <v>15000</v>
      </c>
      <c r="K152" s="329">
        <v>0</v>
      </c>
    </row>
    <row r="153" spans="2:11" ht="51">
      <c r="B153" s="288" t="s">
        <v>684</v>
      </c>
      <c r="C153" s="299" t="s">
        <v>1150</v>
      </c>
      <c r="D153" s="322" t="s">
        <v>709</v>
      </c>
      <c r="E153" s="322" t="s">
        <v>580</v>
      </c>
      <c r="F153" s="277" t="s">
        <v>1175</v>
      </c>
      <c r="G153" s="277" t="s">
        <v>1176</v>
      </c>
      <c r="H153" s="337" t="s">
        <v>1177</v>
      </c>
      <c r="I153" s="330" t="s">
        <v>1178</v>
      </c>
      <c r="J153" s="329">
        <v>2050</v>
      </c>
      <c r="K153" s="329">
        <v>0</v>
      </c>
    </row>
    <row r="154" spans="2:11" ht="51">
      <c r="B154" s="288" t="s">
        <v>684</v>
      </c>
      <c r="C154" s="322" t="s">
        <v>1150</v>
      </c>
      <c r="D154" s="322" t="s">
        <v>709</v>
      </c>
      <c r="E154" s="322" t="s">
        <v>580</v>
      </c>
      <c r="F154" s="333" t="s">
        <v>1179</v>
      </c>
      <c r="G154" s="332" t="s">
        <v>1180</v>
      </c>
      <c r="H154" s="333" t="s">
        <v>1181</v>
      </c>
      <c r="I154" s="330" t="s">
        <v>1182</v>
      </c>
      <c r="J154" s="329">
        <v>3700</v>
      </c>
      <c r="K154" s="329">
        <v>0</v>
      </c>
    </row>
    <row r="155" spans="2:11" ht="102">
      <c r="B155" s="288" t="s">
        <v>668</v>
      </c>
      <c r="C155" s="322" t="s">
        <v>1183</v>
      </c>
      <c r="D155" s="322" t="s">
        <v>709</v>
      </c>
      <c r="E155" s="322" t="s">
        <v>580</v>
      </c>
      <c r="F155" s="288" t="s">
        <v>1184</v>
      </c>
      <c r="G155" s="327" t="s">
        <v>1185</v>
      </c>
      <c r="H155" s="288" t="s">
        <v>1186</v>
      </c>
      <c r="I155" s="330" t="s">
        <v>1059</v>
      </c>
      <c r="J155" s="329">
        <v>3459</v>
      </c>
      <c r="K155" s="329">
        <v>0</v>
      </c>
    </row>
    <row r="156" spans="2:11" ht="114.75">
      <c r="B156" s="288" t="s">
        <v>674</v>
      </c>
      <c r="C156" s="322" t="s">
        <v>1187</v>
      </c>
      <c r="D156" s="322" t="s">
        <v>709</v>
      </c>
      <c r="E156" s="322" t="s">
        <v>580</v>
      </c>
      <c r="F156" s="288" t="s">
        <v>1188</v>
      </c>
      <c r="G156" s="327" t="s">
        <v>1189</v>
      </c>
      <c r="H156" s="288" t="s">
        <v>1190</v>
      </c>
      <c r="I156" s="330" t="s">
        <v>1191</v>
      </c>
      <c r="J156" s="329">
        <v>17741.55</v>
      </c>
      <c r="K156" s="329">
        <v>0</v>
      </c>
    </row>
    <row r="157" spans="2:11" ht="140.25">
      <c r="B157" s="288" t="s">
        <v>674</v>
      </c>
      <c r="C157" s="322" t="s">
        <v>1187</v>
      </c>
      <c r="D157" s="322" t="s">
        <v>709</v>
      </c>
      <c r="E157" s="322" t="s">
        <v>580</v>
      </c>
      <c r="F157" s="288" t="s">
        <v>1192</v>
      </c>
      <c r="G157" s="327" t="s">
        <v>1193</v>
      </c>
      <c r="H157" s="288" t="s">
        <v>1194</v>
      </c>
      <c r="I157" s="330" t="s">
        <v>1191</v>
      </c>
      <c r="J157" s="329">
        <v>6555.19</v>
      </c>
      <c r="K157" s="329">
        <v>0</v>
      </c>
    </row>
    <row r="158" spans="2:11" ht="76.5">
      <c r="B158" s="288" t="s">
        <v>674</v>
      </c>
      <c r="C158" s="322" t="s">
        <v>1187</v>
      </c>
      <c r="D158" s="322" t="s">
        <v>709</v>
      </c>
      <c r="E158" s="322" t="s">
        <v>580</v>
      </c>
      <c r="F158" s="288" t="s">
        <v>1195</v>
      </c>
      <c r="G158" s="332" t="s">
        <v>715</v>
      </c>
      <c r="H158" s="288" t="s">
        <v>1196</v>
      </c>
      <c r="I158" s="330" t="s">
        <v>1191</v>
      </c>
      <c r="J158" s="331">
        <v>22207.8</v>
      </c>
      <c r="K158" s="329">
        <v>0</v>
      </c>
    </row>
    <row r="159" spans="2:11" ht="76.5">
      <c r="B159" s="293" t="s">
        <v>674</v>
      </c>
      <c r="C159" s="293" t="s">
        <v>1197</v>
      </c>
      <c r="D159" s="299" t="s">
        <v>709</v>
      </c>
      <c r="E159" s="299" t="s">
        <v>580</v>
      </c>
      <c r="F159" s="293" t="s">
        <v>1198</v>
      </c>
      <c r="G159" s="293" t="s">
        <v>1199</v>
      </c>
      <c r="H159" s="338" t="s">
        <v>1200</v>
      </c>
      <c r="I159" s="339" t="s">
        <v>1201</v>
      </c>
      <c r="J159" s="331">
        <v>10200</v>
      </c>
      <c r="K159" s="331">
        <v>0</v>
      </c>
    </row>
    <row r="160" spans="2:11" ht="114.75">
      <c r="B160" s="293" t="s">
        <v>674</v>
      </c>
      <c r="C160" s="293" t="s">
        <v>1197</v>
      </c>
      <c r="D160" s="299" t="s">
        <v>709</v>
      </c>
      <c r="E160" s="299" t="s">
        <v>580</v>
      </c>
      <c r="F160" s="293" t="s">
        <v>1202</v>
      </c>
      <c r="G160" s="293" t="s">
        <v>1199</v>
      </c>
      <c r="H160" s="293" t="s">
        <v>1203</v>
      </c>
      <c r="I160" s="339" t="s">
        <v>1201</v>
      </c>
      <c r="J160" s="331">
        <v>10000</v>
      </c>
      <c r="K160" s="331">
        <v>0</v>
      </c>
    </row>
    <row r="161" spans="2:11" ht="127.5">
      <c r="B161" s="288" t="s">
        <v>684</v>
      </c>
      <c r="C161" s="322" t="s">
        <v>1204</v>
      </c>
      <c r="D161" s="322" t="s">
        <v>709</v>
      </c>
      <c r="E161" s="322" t="s">
        <v>580</v>
      </c>
      <c r="F161" s="320" t="s">
        <v>1205</v>
      </c>
      <c r="G161" s="327" t="s">
        <v>1206</v>
      </c>
      <c r="H161" s="288" t="s">
        <v>1207</v>
      </c>
      <c r="I161" s="330" t="s">
        <v>1208</v>
      </c>
      <c r="J161" s="329">
        <v>15000</v>
      </c>
      <c r="K161" s="329">
        <v>0</v>
      </c>
    </row>
    <row r="162" spans="2:11" ht="127.5">
      <c r="B162" s="288" t="s">
        <v>684</v>
      </c>
      <c r="C162" s="299" t="s">
        <v>1209</v>
      </c>
      <c r="D162" s="322" t="s">
        <v>709</v>
      </c>
      <c r="E162" s="322" t="s">
        <v>580</v>
      </c>
      <c r="F162" s="320" t="s">
        <v>1210</v>
      </c>
      <c r="G162" s="327" t="s">
        <v>1211</v>
      </c>
      <c r="H162" s="288" t="s">
        <v>1212</v>
      </c>
      <c r="I162" s="330" t="s">
        <v>1213</v>
      </c>
      <c r="J162" s="329">
        <v>5000</v>
      </c>
      <c r="K162" s="329">
        <v>0</v>
      </c>
    </row>
    <row r="163" spans="2:11" ht="114.75">
      <c r="B163" s="288" t="s">
        <v>684</v>
      </c>
      <c r="C163" s="299" t="s">
        <v>1209</v>
      </c>
      <c r="D163" s="322" t="s">
        <v>709</v>
      </c>
      <c r="E163" s="322" t="s">
        <v>580</v>
      </c>
      <c r="F163" s="320" t="s">
        <v>1214</v>
      </c>
      <c r="G163" s="327" t="s">
        <v>1215</v>
      </c>
      <c r="H163" s="288" t="s">
        <v>1216</v>
      </c>
      <c r="I163" s="330" t="s">
        <v>1213</v>
      </c>
      <c r="J163" s="329">
        <v>5000</v>
      </c>
      <c r="K163" s="329">
        <v>0</v>
      </c>
    </row>
    <row r="164" spans="2:11" ht="216.75">
      <c r="B164" s="277" t="s">
        <v>668</v>
      </c>
      <c r="C164" s="322" t="s">
        <v>1217</v>
      </c>
      <c r="D164" s="322" t="s">
        <v>709</v>
      </c>
      <c r="E164" s="322" t="s">
        <v>580</v>
      </c>
      <c r="F164" s="320" t="s">
        <v>1218</v>
      </c>
      <c r="G164" s="320" t="s">
        <v>1219</v>
      </c>
      <c r="H164" s="320" t="s">
        <v>1220</v>
      </c>
      <c r="I164" s="320" t="s">
        <v>1221</v>
      </c>
      <c r="J164" s="329">
        <v>9687</v>
      </c>
      <c r="K164" s="329">
        <v>0</v>
      </c>
    </row>
    <row r="165" spans="2:11" ht="51">
      <c r="B165" s="277" t="s">
        <v>668</v>
      </c>
      <c r="C165" s="322" t="s">
        <v>1217</v>
      </c>
      <c r="D165" s="322" t="s">
        <v>709</v>
      </c>
      <c r="E165" s="322" t="s">
        <v>580</v>
      </c>
      <c r="F165" s="320" t="s">
        <v>1222</v>
      </c>
      <c r="G165" s="320" t="s">
        <v>995</v>
      </c>
      <c r="H165" s="320" t="s">
        <v>1223</v>
      </c>
      <c r="I165" s="330" t="s">
        <v>1224</v>
      </c>
      <c r="J165" s="329">
        <v>1900</v>
      </c>
      <c r="K165" s="329">
        <v>0</v>
      </c>
    </row>
    <row r="166" spans="2:11">
      <c r="B166" s="340"/>
      <c r="C166" s="340"/>
      <c r="D166" s="341"/>
      <c r="E166" s="341"/>
      <c r="F166" s="340"/>
      <c r="G166" s="340"/>
      <c r="H166" s="340"/>
      <c r="I166" s="342"/>
      <c r="J166" s="343"/>
      <c r="K166" s="343"/>
    </row>
    <row r="167" spans="2:11" ht="51">
      <c r="B167" s="288" t="s">
        <v>674</v>
      </c>
      <c r="C167" s="288" t="s">
        <v>1225</v>
      </c>
      <c r="D167" s="322" t="s">
        <v>709</v>
      </c>
      <c r="E167" s="322" t="s">
        <v>1226</v>
      </c>
      <c r="F167" s="293" t="s">
        <v>1227</v>
      </c>
      <c r="G167" s="293" t="s">
        <v>1057</v>
      </c>
      <c r="H167" s="320" t="s">
        <v>1228</v>
      </c>
      <c r="I167" s="339" t="s">
        <v>1229</v>
      </c>
      <c r="J167" s="331">
        <v>12488</v>
      </c>
      <c r="K167" s="329">
        <v>0</v>
      </c>
    </row>
    <row r="168" spans="2:11" ht="191.25">
      <c r="B168" s="288" t="s">
        <v>674</v>
      </c>
      <c r="C168" s="288" t="s">
        <v>1225</v>
      </c>
      <c r="D168" s="322" t="s">
        <v>709</v>
      </c>
      <c r="E168" s="322" t="s">
        <v>1226</v>
      </c>
      <c r="F168" s="293" t="s">
        <v>1230</v>
      </c>
      <c r="G168" s="293" t="s">
        <v>1057</v>
      </c>
      <c r="H168" s="320" t="s">
        <v>1231</v>
      </c>
      <c r="I168" s="339" t="s">
        <v>1232</v>
      </c>
      <c r="J168" s="331">
        <v>2344</v>
      </c>
      <c r="K168" s="329">
        <v>0</v>
      </c>
    </row>
    <row r="169" spans="2:11" ht="89.25">
      <c r="B169" s="288" t="s">
        <v>674</v>
      </c>
      <c r="C169" s="288" t="s">
        <v>1225</v>
      </c>
      <c r="D169" s="322" t="s">
        <v>709</v>
      </c>
      <c r="E169" s="322" t="s">
        <v>1226</v>
      </c>
      <c r="F169" s="293" t="s">
        <v>1233</v>
      </c>
      <c r="G169" s="293" t="s">
        <v>1057</v>
      </c>
      <c r="H169" s="293" t="s">
        <v>1234</v>
      </c>
      <c r="I169" s="339" t="s">
        <v>1235</v>
      </c>
      <c r="J169" s="331">
        <v>10036</v>
      </c>
      <c r="K169" s="329">
        <v>0</v>
      </c>
    </row>
    <row r="170" spans="2:11" ht="165.75">
      <c r="B170" s="288" t="s">
        <v>674</v>
      </c>
      <c r="C170" s="288" t="s">
        <v>1225</v>
      </c>
      <c r="D170" s="322" t="s">
        <v>709</v>
      </c>
      <c r="E170" s="322" t="s">
        <v>1226</v>
      </c>
      <c r="F170" s="293" t="s">
        <v>1236</v>
      </c>
      <c r="G170" s="293" t="s">
        <v>1053</v>
      </c>
      <c r="H170" s="320" t="s">
        <v>1237</v>
      </c>
      <c r="I170" s="339" t="s">
        <v>1238</v>
      </c>
      <c r="J170" s="331">
        <v>4784</v>
      </c>
      <c r="K170" s="329">
        <v>0</v>
      </c>
    </row>
    <row r="171" spans="2:11" ht="165.75">
      <c r="B171" s="288" t="s">
        <v>674</v>
      </c>
      <c r="C171" s="288" t="s">
        <v>1225</v>
      </c>
      <c r="D171" s="322" t="s">
        <v>709</v>
      </c>
      <c r="E171" s="322" t="s">
        <v>1226</v>
      </c>
      <c r="F171" s="293" t="s">
        <v>1239</v>
      </c>
      <c r="G171" s="293" t="s">
        <v>1053</v>
      </c>
      <c r="H171" s="320" t="s">
        <v>1240</v>
      </c>
      <c r="I171" s="339" t="s">
        <v>1238</v>
      </c>
      <c r="J171" s="331">
        <v>8565</v>
      </c>
      <c r="K171" s="329">
        <v>0</v>
      </c>
    </row>
    <row r="172" spans="2:11" ht="204">
      <c r="B172" s="288" t="s">
        <v>674</v>
      </c>
      <c r="C172" s="288" t="s">
        <v>1225</v>
      </c>
      <c r="D172" s="322" t="s">
        <v>709</v>
      </c>
      <c r="E172" s="322" t="s">
        <v>1226</v>
      </c>
      <c r="F172" s="293" t="s">
        <v>1241</v>
      </c>
      <c r="G172" s="293" t="s">
        <v>1053</v>
      </c>
      <c r="H172" s="320" t="s">
        <v>1242</v>
      </c>
      <c r="I172" s="339" t="s">
        <v>1243</v>
      </c>
      <c r="J172" s="331">
        <v>12165</v>
      </c>
      <c r="K172" s="329">
        <v>0</v>
      </c>
    </row>
    <row r="173" spans="2:11" ht="216.75">
      <c r="B173" s="288" t="s">
        <v>674</v>
      </c>
      <c r="C173" s="288" t="s">
        <v>1225</v>
      </c>
      <c r="D173" s="322" t="s">
        <v>709</v>
      </c>
      <c r="E173" s="322" t="s">
        <v>1226</v>
      </c>
      <c r="F173" s="293" t="s">
        <v>1244</v>
      </c>
      <c r="G173" s="293" t="s">
        <v>1053</v>
      </c>
      <c r="H173" s="320" t="s">
        <v>1245</v>
      </c>
      <c r="I173" s="339" t="s">
        <v>1246</v>
      </c>
      <c r="J173" s="331">
        <v>6038</v>
      </c>
      <c r="K173" s="329">
        <v>0</v>
      </c>
    </row>
    <row r="174" spans="2:11" ht="89.25">
      <c r="B174" s="288" t="s">
        <v>674</v>
      </c>
      <c r="C174" s="288" t="s">
        <v>1225</v>
      </c>
      <c r="D174" s="322" t="s">
        <v>709</v>
      </c>
      <c r="E174" s="322" t="s">
        <v>1226</v>
      </c>
      <c r="F174" s="293" t="s">
        <v>1247</v>
      </c>
      <c r="G174" s="293" t="s">
        <v>1053</v>
      </c>
      <c r="H174" s="320" t="s">
        <v>1248</v>
      </c>
      <c r="I174" s="339" t="s">
        <v>1249</v>
      </c>
      <c r="J174" s="331">
        <v>9827</v>
      </c>
      <c r="K174" s="329">
        <v>0</v>
      </c>
    </row>
    <row r="175" spans="2:11" ht="89.25">
      <c r="B175" s="288" t="s">
        <v>674</v>
      </c>
      <c r="C175" s="288" t="s">
        <v>1225</v>
      </c>
      <c r="D175" s="322" t="s">
        <v>709</v>
      </c>
      <c r="E175" s="322" t="s">
        <v>1226</v>
      </c>
      <c r="F175" s="293" t="s">
        <v>1250</v>
      </c>
      <c r="G175" s="293" t="s">
        <v>1053</v>
      </c>
      <c r="H175" s="293" t="s">
        <v>1251</v>
      </c>
      <c r="I175" s="339" t="s">
        <v>1252</v>
      </c>
      <c r="J175" s="331">
        <v>3642</v>
      </c>
      <c r="K175" s="329">
        <v>0</v>
      </c>
    </row>
    <row r="176" spans="2:11" ht="165.75">
      <c r="B176" s="288" t="s">
        <v>674</v>
      </c>
      <c r="C176" s="288" t="s">
        <v>1225</v>
      </c>
      <c r="D176" s="322" t="s">
        <v>709</v>
      </c>
      <c r="E176" s="322" t="s">
        <v>1226</v>
      </c>
      <c r="F176" s="293" t="s">
        <v>1253</v>
      </c>
      <c r="G176" s="293" t="s">
        <v>1053</v>
      </c>
      <c r="H176" s="320" t="s">
        <v>1254</v>
      </c>
      <c r="I176" s="339" t="s">
        <v>1238</v>
      </c>
      <c r="J176" s="331">
        <v>5143</v>
      </c>
      <c r="K176" s="329">
        <v>0</v>
      </c>
    </row>
    <row r="177" spans="2:11" ht="140.25">
      <c r="B177" s="288" t="s">
        <v>674</v>
      </c>
      <c r="C177" s="288" t="s">
        <v>1225</v>
      </c>
      <c r="D177" s="322" t="s">
        <v>709</v>
      </c>
      <c r="E177" s="322" t="s">
        <v>1226</v>
      </c>
      <c r="F177" s="293" t="s">
        <v>1255</v>
      </c>
      <c r="G177" s="293" t="s">
        <v>1053</v>
      </c>
      <c r="H177" s="320" t="s">
        <v>1256</v>
      </c>
      <c r="I177" s="339" t="s">
        <v>1238</v>
      </c>
      <c r="J177" s="331">
        <v>1525</v>
      </c>
      <c r="K177" s="329">
        <v>0</v>
      </c>
    </row>
    <row r="178" spans="2:11" ht="102">
      <c r="B178" s="288" t="s">
        <v>674</v>
      </c>
      <c r="C178" s="293" t="s">
        <v>1257</v>
      </c>
      <c r="D178" s="322" t="s">
        <v>709</v>
      </c>
      <c r="E178" s="322" t="s">
        <v>1226</v>
      </c>
      <c r="F178" s="293" t="s">
        <v>1258</v>
      </c>
      <c r="G178" s="344" t="s">
        <v>1057</v>
      </c>
      <c r="H178" s="320" t="s">
        <v>1259</v>
      </c>
      <c r="I178" s="293" t="s">
        <v>1182</v>
      </c>
      <c r="J178" s="331">
        <v>1911</v>
      </c>
      <c r="K178" s="329">
        <v>0</v>
      </c>
    </row>
    <row r="179" spans="2:11" ht="89.25">
      <c r="B179" s="288" t="s">
        <v>674</v>
      </c>
      <c r="C179" s="288" t="s">
        <v>1225</v>
      </c>
      <c r="D179" s="322" t="s">
        <v>709</v>
      </c>
      <c r="E179" s="322" t="s">
        <v>1226</v>
      </c>
      <c r="F179" s="293" t="s">
        <v>1260</v>
      </c>
      <c r="G179" s="293" t="s">
        <v>1261</v>
      </c>
      <c r="H179" s="293" t="s">
        <v>1262</v>
      </c>
      <c r="I179" s="339" t="s">
        <v>1232</v>
      </c>
      <c r="J179" s="331">
        <v>7664</v>
      </c>
      <c r="K179" s="329">
        <v>0</v>
      </c>
    </row>
    <row r="180" spans="2:11" ht="102">
      <c r="B180" s="288" t="s">
        <v>674</v>
      </c>
      <c r="C180" s="335" t="s">
        <v>1263</v>
      </c>
      <c r="D180" s="322" t="s">
        <v>709</v>
      </c>
      <c r="E180" s="322" t="s">
        <v>1226</v>
      </c>
      <c r="F180" s="320" t="s">
        <v>1264</v>
      </c>
      <c r="G180" s="293" t="s">
        <v>1265</v>
      </c>
      <c r="H180" s="320" t="s">
        <v>1266</v>
      </c>
      <c r="I180" s="339" t="s">
        <v>1267</v>
      </c>
      <c r="J180" s="331">
        <v>19927</v>
      </c>
      <c r="K180" s="329">
        <v>0</v>
      </c>
    </row>
    <row r="181" spans="2:11" ht="76.5">
      <c r="B181" s="288" t="s">
        <v>674</v>
      </c>
      <c r="C181" s="288" t="s">
        <v>1268</v>
      </c>
      <c r="D181" s="322" t="s">
        <v>709</v>
      </c>
      <c r="E181" s="322" t="s">
        <v>1226</v>
      </c>
      <c r="F181" s="320">
        <v>21110275</v>
      </c>
      <c r="G181" s="344" t="s">
        <v>1057</v>
      </c>
      <c r="H181" s="320" t="s">
        <v>1269</v>
      </c>
      <c r="I181" s="339" t="s">
        <v>1270</v>
      </c>
      <c r="J181" s="331">
        <v>6116</v>
      </c>
      <c r="K181" s="329">
        <v>0</v>
      </c>
    </row>
    <row r="182" spans="2:11" ht="51">
      <c r="B182" s="288" t="s">
        <v>674</v>
      </c>
      <c r="C182" s="288" t="s">
        <v>1271</v>
      </c>
      <c r="D182" s="322" t="s">
        <v>709</v>
      </c>
      <c r="E182" s="322" t="s">
        <v>1226</v>
      </c>
      <c r="F182" s="320" t="s">
        <v>1272</v>
      </c>
      <c r="G182" s="344" t="s">
        <v>1057</v>
      </c>
      <c r="H182" s="320" t="s">
        <v>1273</v>
      </c>
      <c r="I182" s="339" t="s">
        <v>1274</v>
      </c>
      <c r="J182" s="331">
        <v>17375</v>
      </c>
      <c r="K182" s="329">
        <v>0</v>
      </c>
    </row>
    <row r="183" spans="2:11" ht="114.75">
      <c r="B183" s="288" t="s">
        <v>684</v>
      </c>
      <c r="C183" s="293" t="s">
        <v>1275</v>
      </c>
      <c r="D183" s="299" t="s">
        <v>709</v>
      </c>
      <c r="E183" s="299" t="s">
        <v>1226</v>
      </c>
      <c r="F183" s="320" t="s">
        <v>1276</v>
      </c>
      <c r="G183" s="344" t="s">
        <v>1277</v>
      </c>
      <c r="H183" s="320" t="s">
        <v>1278</v>
      </c>
      <c r="I183" s="339" t="s">
        <v>1279</v>
      </c>
      <c r="J183" s="331">
        <v>39500</v>
      </c>
      <c r="K183" s="329">
        <v>0</v>
      </c>
    </row>
    <row r="184" spans="2:11" ht="102">
      <c r="B184" s="288" t="s">
        <v>684</v>
      </c>
      <c r="C184" s="293" t="s">
        <v>1280</v>
      </c>
      <c r="D184" s="299" t="s">
        <v>709</v>
      </c>
      <c r="E184" s="299" t="s">
        <v>1226</v>
      </c>
      <c r="F184" s="320" t="s">
        <v>1281</v>
      </c>
      <c r="G184" s="344" t="s">
        <v>1282</v>
      </c>
      <c r="H184" s="320" t="s">
        <v>1283</v>
      </c>
      <c r="I184" s="339" t="s">
        <v>1284</v>
      </c>
      <c r="J184" s="331">
        <v>35848</v>
      </c>
      <c r="K184" s="329">
        <v>0</v>
      </c>
    </row>
    <row r="185" spans="2:11" ht="76.5">
      <c r="B185" s="288" t="s">
        <v>684</v>
      </c>
      <c r="C185" s="293" t="s">
        <v>1280</v>
      </c>
      <c r="D185" s="299" t="s">
        <v>709</v>
      </c>
      <c r="E185" s="299" t="s">
        <v>1226</v>
      </c>
      <c r="F185" s="320" t="s">
        <v>1285</v>
      </c>
      <c r="G185" s="344" t="s">
        <v>1282</v>
      </c>
      <c r="H185" s="339" t="s">
        <v>1286</v>
      </c>
      <c r="I185" s="339" t="s">
        <v>1287</v>
      </c>
      <c r="J185" s="331">
        <v>119893</v>
      </c>
      <c r="K185" s="329">
        <v>0</v>
      </c>
    </row>
    <row r="186" spans="2:11" ht="51">
      <c r="B186" s="288" t="s">
        <v>684</v>
      </c>
      <c r="C186" s="293" t="s">
        <v>1288</v>
      </c>
      <c r="D186" s="322" t="s">
        <v>709</v>
      </c>
      <c r="E186" s="322" t="s">
        <v>1226</v>
      </c>
      <c r="F186" s="320">
        <v>261611</v>
      </c>
      <c r="G186" s="293" t="s">
        <v>1289</v>
      </c>
      <c r="H186" s="320" t="s">
        <v>1290</v>
      </c>
      <c r="I186" s="339" t="s">
        <v>1291</v>
      </c>
      <c r="J186" s="331">
        <v>48443</v>
      </c>
      <c r="K186" s="329">
        <v>0</v>
      </c>
    </row>
    <row r="187" spans="2:11" ht="76.5">
      <c r="B187" s="345" t="s">
        <v>668</v>
      </c>
      <c r="C187" s="345" t="s">
        <v>1292</v>
      </c>
      <c r="D187" s="346" t="s">
        <v>709</v>
      </c>
      <c r="E187" s="346" t="s">
        <v>1226</v>
      </c>
      <c r="F187" s="345" t="s">
        <v>1293</v>
      </c>
      <c r="G187" s="345" t="s">
        <v>1294</v>
      </c>
      <c r="H187" s="347" t="s">
        <v>1295</v>
      </c>
      <c r="I187" s="348" t="s">
        <v>798</v>
      </c>
      <c r="J187" s="349">
        <v>34103</v>
      </c>
      <c r="K187" s="349">
        <v>0</v>
      </c>
    </row>
  </sheetData>
  <mergeCells count="1">
    <mergeCell ref="A1:L1"/>
  </mergeCells>
  <dataValidations count="1">
    <dataValidation type="list" allowBlank="1" showInputMessage="1" showErrorMessage="1" sqref="B136:B139">
      <formula1>$Q$354:$Q$483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opLeftCell="G22" workbookViewId="0">
      <selection activeCell="N2" sqref="N2"/>
    </sheetView>
  </sheetViews>
  <sheetFormatPr defaultRowHeight="15.75"/>
  <cols>
    <col min="1" max="1" width="2.25" customWidth="1"/>
    <col min="2" max="2" width="6.125" bestFit="1" customWidth="1"/>
    <col min="3" max="3" width="9.875" bestFit="1" customWidth="1"/>
    <col min="4" max="4" width="3.875" customWidth="1"/>
    <col min="5" max="5" width="4.25" customWidth="1"/>
    <col min="6" max="6" width="9.5" bestFit="1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>
      <c r="A1" s="451" t="s">
        <v>1367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3" s="152" customFormat="1" ht="115.5" thickBot="1">
      <c r="A2" s="148" t="s">
        <v>134</v>
      </c>
      <c r="B2" s="149" t="s">
        <v>52</v>
      </c>
      <c r="C2" s="149" t="s">
        <v>186</v>
      </c>
      <c r="D2" s="149" t="s">
        <v>189</v>
      </c>
      <c r="E2" s="149" t="s">
        <v>188</v>
      </c>
      <c r="F2" s="149" t="s">
        <v>135</v>
      </c>
      <c r="G2" s="149" t="s">
        <v>136</v>
      </c>
      <c r="H2" s="149" t="s">
        <v>123</v>
      </c>
      <c r="I2" s="149" t="s">
        <v>137</v>
      </c>
      <c r="J2" s="149" t="s">
        <v>138</v>
      </c>
      <c r="K2" s="149" t="s">
        <v>139</v>
      </c>
      <c r="L2" s="150" t="s">
        <v>140</v>
      </c>
      <c r="M2" s="151"/>
    </row>
    <row r="3" spans="1:13" ht="63.75">
      <c r="A3" s="62"/>
      <c r="B3" s="288" t="s">
        <v>684</v>
      </c>
      <c r="C3" s="322" t="s">
        <v>1051</v>
      </c>
      <c r="D3" s="322" t="s">
        <v>709</v>
      </c>
      <c r="E3" s="322" t="s">
        <v>580</v>
      </c>
      <c r="F3" s="288" t="s">
        <v>1297</v>
      </c>
      <c r="G3" s="327" t="s">
        <v>828</v>
      </c>
      <c r="H3" s="288" t="s">
        <v>1298</v>
      </c>
      <c r="I3" s="330" t="s">
        <v>1299</v>
      </c>
      <c r="J3" s="350">
        <v>2600</v>
      </c>
      <c r="K3" s="350">
        <v>0</v>
      </c>
      <c r="L3" s="62"/>
      <c r="M3" s="143"/>
    </row>
    <row r="4" spans="1:13" ht="63.75">
      <c r="A4" s="61"/>
      <c r="B4" s="288" t="s">
        <v>684</v>
      </c>
      <c r="C4" s="322" t="s">
        <v>1051</v>
      </c>
      <c r="D4" s="322" t="s">
        <v>709</v>
      </c>
      <c r="E4" s="322" t="s">
        <v>580</v>
      </c>
      <c r="F4" s="288" t="s">
        <v>1300</v>
      </c>
      <c r="G4" s="327" t="s">
        <v>1160</v>
      </c>
      <c r="H4" s="288" t="s">
        <v>1301</v>
      </c>
      <c r="I4" s="330" t="s">
        <v>1299</v>
      </c>
      <c r="J4" s="351">
        <v>2000</v>
      </c>
      <c r="K4" s="350">
        <v>0</v>
      </c>
      <c r="L4" s="61"/>
      <c r="M4" s="143"/>
    </row>
    <row r="5" spans="1:13" ht="76.5">
      <c r="A5" s="61"/>
      <c r="B5" s="288" t="s">
        <v>684</v>
      </c>
      <c r="C5" s="322" t="s">
        <v>1051</v>
      </c>
      <c r="D5" s="322" t="s">
        <v>709</v>
      </c>
      <c r="E5" s="322" t="s">
        <v>580</v>
      </c>
      <c r="F5" s="288" t="s">
        <v>1302</v>
      </c>
      <c r="G5" s="327" t="s">
        <v>847</v>
      </c>
      <c r="H5" s="288" t="s">
        <v>1303</v>
      </c>
      <c r="I5" s="330" t="s">
        <v>1299</v>
      </c>
      <c r="J5" s="351">
        <v>1990</v>
      </c>
      <c r="K5" s="350">
        <v>0</v>
      </c>
      <c r="L5" s="61"/>
      <c r="M5" s="143"/>
    </row>
    <row r="6" spans="1:13" ht="63.75">
      <c r="A6" s="61"/>
      <c r="B6" s="288" t="s">
        <v>684</v>
      </c>
      <c r="C6" s="322" t="s">
        <v>1051</v>
      </c>
      <c r="D6" s="322" t="s">
        <v>709</v>
      </c>
      <c r="E6" s="322" t="s">
        <v>580</v>
      </c>
      <c r="F6" s="288" t="s">
        <v>1304</v>
      </c>
      <c r="G6" s="327" t="s">
        <v>1305</v>
      </c>
      <c r="H6" s="288" t="s">
        <v>1306</v>
      </c>
      <c r="I6" s="328" t="s">
        <v>1307</v>
      </c>
      <c r="J6" s="351">
        <v>2500</v>
      </c>
      <c r="K6" s="350">
        <v>0</v>
      </c>
      <c r="L6" s="61"/>
      <c r="M6" s="143"/>
    </row>
    <row r="7" spans="1:13" ht="63.75">
      <c r="A7" s="61"/>
      <c r="B7" s="288" t="s">
        <v>684</v>
      </c>
      <c r="C7" s="322" t="s">
        <v>1051</v>
      </c>
      <c r="D7" s="322" t="s">
        <v>709</v>
      </c>
      <c r="E7" s="322" t="s">
        <v>580</v>
      </c>
      <c r="F7" s="288" t="s">
        <v>1308</v>
      </c>
      <c r="G7" s="327" t="s">
        <v>1309</v>
      </c>
      <c r="H7" s="288" t="s">
        <v>1310</v>
      </c>
      <c r="I7" s="328" t="s">
        <v>1311</v>
      </c>
      <c r="J7" s="351">
        <v>2564</v>
      </c>
      <c r="K7" s="350">
        <v>0</v>
      </c>
      <c r="L7" s="61"/>
      <c r="M7" s="143"/>
    </row>
    <row r="8" spans="1:13" ht="51">
      <c r="A8" s="61"/>
      <c r="B8" s="352" t="s">
        <v>668</v>
      </c>
      <c r="C8" s="353" t="s">
        <v>1312</v>
      </c>
      <c r="D8" s="353" t="s">
        <v>1313</v>
      </c>
      <c r="E8" s="353" t="s">
        <v>580</v>
      </c>
      <c r="F8" s="354" t="s">
        <v>1314</v>
      </c>
      <c r="G8" s="354" t="s">
        <v>1315</v>
      </c>
      <c r="H8" s="354" t="s">
        <v>1316</v>
      </c>
      <c r="I8" s="354" t="s">
        <v>1317</v>
      </c>
      <c r="J8" s="355">
        <v>2000</v>
      </c>
      <c r="K8" s="350">
        <v>0</v>
      </c>
      <c r="L8" s="61"/>
      <c r="M8" s="143"/>
    </row>
    <row r="9" spans="1:13" ht="102">
      <c r="A9" s="61"/>
      <c r="B9" s="277" t="s">
        <v>1003</v>
      </c>
      <c r="C9" s="322" t="s">
        <v>1318</v>
      </c>
      <c r="D9" s="322" t="s">
        <v>709</v>
      </c>
      <c r="E9" s="322" t="s">
        <v>580</v>
      </c>
      <c r="F9" s="326" t="s">
        <v>1319</v>
      </c>
      <c r="G9" s="326" t="s">
        <v>1320</v>
      </c>
      <c r="H9" s="335" t="s">
        <v>1321</v>
      </c>
      <c r="I9" s="288" t="s">
        <v>1322</v>
      </c>
      <c r="J9" s="329">
        <v>3000</v>
      </c>
      <c r="K9" s="329">
        <v>0</v>
      </c>
      <c r="L9" s="61"/>
      <c r="M9" s="143"/>
    </row>
    <row r="10" spans="1:13" ht="102">
      <c r="A10" s="61"/>
      <c r="B10" s="277" t="s">
        <v>1003</v>
      </c>
      <c r="C10" s="322" t="s">
        <v>1318</v>
      </c>
      <c r="D10" s="322" t="s">
        <v>709</v>
      </c>
      <c r="E10" s="322" t="s">
        <v>580</v>
      </c>
      <c r="F10" s="288" t="s">
        <v>1323</v>
      </c>
      <c r="G10" s="288" t="s">
        <v>1324</v>
      </c>
      <c r="H10" s="288" t="s">
        <v>1325</v>
      </c>
      <c r="I10" s="288" t="s">
        <v>1326</v>
      </c>
      <c r="J10" s="329">
        <v>5000</v>
      </c>
      <c r="K10" s="329">
        <v>0</v>
      </c>
      <c r="L10" s="61"/>
      <c r="M10" s="143"/>
    </row>
    <row r="11" spans="1:13" ht="102">
      <c r="A11" s="61"/>
      <c r="B11" s="277" t="s">
        <v>1003</v>
      </c>
      <c r="C11" s="322" t="s">
        <v>1318</v>
      </c>
      <c r="D11" s="322" t="s">
        <v>709</v>
      </c>
      <c r="E11" s="322" t="s">
        <v>580</v>
      </c>
      <c r="F11" s="356" t="s">
        <v>1327</v>
      </c>
      <c r="G11" s="288" t="s">
        <v>1324</v>
      </c>
      <c r="H11" s="288" t="s">
        <v>1328</v>
      </c>
      <c r="I11" s="356" t="s">
        <v>1329</v>
      </c>
      <c r="J11" s="329">
        <v>0</v>
      </c>
      <c r="K11" s="329">
        <v>9920</v>
      </c>
      <c r="L11" s="61"/>
      <c r="M11" s="143"/>
    </row>
    <row r="12" spans="1:13" ht="102">
      <c r="A12" s="61"/>
      <c r="B12" s="277" t="s">
        <v>1003</v>
      </c>
      <c r="C12" s="299" t="s">
        <v>1330</v>
      </c>
      <c r="D12" s="322" t="s">
        <v>709</v>
      </c>
      <c r="E12" s="322" t="s">
        <v>580</v>
      </c>
      <c r="F12" s="356" t="s">
        <v>1331</v>
      </c>
      <c r="G12" s="288" t="s">
        <v>1324</v>
      </c>
      <c r="H12" s="356" t="s">
        <v>1332</v>
      </c>
      <c r="I12" s="356" t="s">
        <v>1333</v>
      </c>
      <c r="J12" s="357">
        <v>2300</v>
      </c>
      <c r="K12" s="329">
        <v>0</v>
      </c>
      <c r="L12" s="61"/>
      <c r="M12" s="143"/>
    </row>
    <row r="13" spans="1:13" ht="102">
      <c r="A13" s="61"/>
      <c r="B13" s="358" t="s">
        <v>1003</v>
      </c>
      <c r="C13" s="359" t="s">
        <v>1204</v>
      </c>
      <c r="D13" s="299" t="s">
        <v>709</v>
      </c>
      <c r="E13" s="299" t="s">
        <v>580</v>
      </c>
      <c r="F13" s="360" t="s">
        <v>1334</v>
      </c>
      <c r="G13" s="361" t="s">
        <v>1335</v>
      </c>
      <c r="H13" s="361" t="s">
        <v>1336</v>
      </c>
      <c r="I13" s="361" t="s">
        <v>1337</v>
      </c>
      <c r="J13" s="362">
        <v>10900</v>
      </c>
      <c r="K13" s="351">
        <v>0</v>
      </c>
      <c r="L13" s="61"/>
      <c r="M13" s="143"/>
    </row>
    <row r="14" spans="1:13">
      <c r="A14" s="61"/>
      <c r="B14" s="288"/>
      <c r="C14" s="322"/>
      <c r="D14" s="299"/>
      <c r="E14" s="299"/>
      <c r="F14" s="293"/>
      <c r="G14" s="327"/>
      <c r="H14" s="288"/>
      <c r="I14" s="328"/>
      <c r="J14" s="351"/>
      <c r="K14" s="351"/>
      <c r="L14" s="61"/>
    </row>
    <row r="15" spans="1:13">
      <c r="A15" s="61"/>
      <c r="B15" s="293"/>
      <c r="C15" s="293"/>
      <c r="D15" s="299"/>
      <c r="E15" s="299"/>
      <c r="F15" s="363"/>
      <c r="G15" s="293"/>
      <c r="H15" s="363"/>
      <c r="I15" s="339"/>
      <c r="J15" s="331"/>
      <c r="K15" s="350"/>
      <c r="L15" s="61"/>
    </row>
    <row r="16" spans="1:13" ht="51">
      <c r="A16" s="61"/>
      <c r="B16" s="293" t="s">
        <v>674</v>
      </c>
      <c r="C16" s="293" t="s">
        <v>1338</v>
      </c>
      <c r="D16" s="299" t="s">
        <v>709</v>
      </c>
      <c r="E16" s="299" t="s">
        <v>1226</v>
      </c>
      <c r="F16" s="320" t="s">
        <v>1339</v>
      </c>
      <c r="G16" s="293" t="s">
        <v>1340</v>
      </c>
      <c r="H16" s="298" t="s">
        <v>1341</v>
      </c>
      <c r="I16" s="339" t="s">
        <v>1342</v>
      </c>
      <c r="J16" s="331">
        <v>6027</v>
      </c>
      <c r="K16" s="350">
        <v>0</v>
      </c>
      <c r="L16" s="61"/>
    </row>
    <row r="17" spans="1:12" ht="63.75">
      <c r="A17" s="61"/>
      <c r="B17" s="293" t="s">
        <v>684</v>
      </c>
      <c r="C17" s="293" t="s">
        <v>1338</v>
      </c>
      <c r="D17" s="299" t="s">
        <v>709</v>
      </c>
      <c r="E17" s="299" t="s">
        <v>1226</v>
      </c>
      <c r="F17" s="320" t="s">
        <v>1343</v>
      </c>
      <c r="G17" s="293" t="s">
        <v>1344</v>
      </c>
      <c r="H17" s="298" t="s">
        <v>1345</v>
      </c>
      <c r="I17" s="339" t="s">
        <v>1346</v>
      </c>
      <c r="J17" s="351">
        <v>3000</v>
      </c>
      <c r="K17" s="350">
        <v>0</v>
      </c>
      <c r="L17" s="61"/>
    </row>
    <row r="18" spans="1:12" ht="63.75">
      <c r="A18" s="61"/>
      <c r="B18" s="293" t="s">
        <v>684</v>
      </c>
      <c r="C18" s="293" t="s">
        <v>1338</v>
      </c>
      <c r="D18" s="299" t="s">
        <v>709</v>
      </c>
      <c r="E18" s="299" t="s">
        <v>1226</v>
      </c>
      <c r="F18" s="320" t="s">
        <v>1343</v>
      </c>
      <c r="G18" s="293" t="s">
        <v>1347</v>
      </c>
      <c r="H18" s="298" t="s">
        <v>1345</v>
      </c>
      <c r="I18" s="339" t="s">
        <v>1348</v>
      </c>
      <c r="J18" s="351">
        <v>6000</v>
      </c>
      <c r="K18" s="350">
        <v>0</v>
      </c>
      <c r="L18" s="61"/>
    </row>
    <row r="19" spans="1:12" ht="63.75">
      <c r="A19" s="61"/>
      <c r="B19" s="288" t="s">
        <v>684</v>
      </c>
      <c r="C19" s="293" t="s">
        <v>1349</v>
      </c>
      <c r="D19" s="322" t="s">
        <v>709</v>
      </c>
      <c r="E19" s="299" t="s">
        <v>1226</v>
      </c>
      <c r="F19" s="293" t="s">
        <v>1350</v>
      </c>
      <c r="G19" s="293" t="s">
        <v>1351</v>
      </c>
      <c r="H19" s="293" t="s">
        <v>1352</v>
      </c>
      <c r="I19" s="330" t="s">
        <v>1353</v>
      </c>
      <c r="J19" s="351">
        <v>17500</v>
      </c>
      <c r="K19" s="350">
        <v>0</v>
      </c>
      <c r="L19" s="61"/>
    </row>
    <row r="20" spans="1:12" ht="51">
      <c r="A20" s="61"/>
      <c r="B20" s="352" t="s">
        <v>668</v>
      </c>
      <c r="C20" s="352" t="s">
        <v>1338</v>
      </c>
      <c r="D20" s="353" t="s">
        <v>709</v>
      </c>
      <c r="E20" s="353" t="s">
        <v>1226</v>
      </c>
      <c r="F20" s="364">
        <v>31110003</v>
      </c>
      <c r="G20" s="354" t="s">
        <v>1315</v>
      </c>
      <c r="H20" s="365" t="s">
        <v>1341</v>
      </c>
      <c r="I20" s="354" t="s">
        <v>1354</v>
      </c>
      <c r="J20" s="355">
        <v>3000</v>
      </c>
      <c r="K20" s="350">
        <v>0</v>
      </c>
      <c r="L20" s="61"/>
    </row>
    <row r="21" spans="1:12" ht="51">
      <c r="A21" s="61"/>
      <c r="B21" s="347" t="s">
        <v>668</v>
      </c>
      <c r="C21" s="366" t="s">
        <v>1338</v>
      </c>
      <c r="D21" s="346" t="s">
        <v>709</v>
      </c>
      <c r="E21" s="346" t="s">
        <v>1226</v>
      </c>
      <c r="F21" s="345" t="s">
        <v>1355</v>
      </c>
      <c r="G21" s="345" t="s">
        <v>1356</v>
      </c>
      <c r="H21" s="347" t="s">
        <v>1357</v>
      </c>
      <c r="I21" s="348" t="s">
        <v>1299</v>
      </c>
      <c r="J21" s="349">
        <v>10000</v>
      </c>
      <c r="K21" s="349">
        <v>0</v>
      </c>
      <c r="L21" s="61"/>
    </row>
    <row r="22" spans="1:12" ht="63.75">
      <c r="A22" s="61"/>
      <c r="B22" s="347" t="s">
        <v>668</v>
      </c>
      <c r="C22" s="345" t="s">
        <v>1358</v>
      </c>
      <c r="D22" s="346" t="s">
        <v>709</v>
      </c>
      <c r="E22" s="346" t="s">
        <v>1226</v>
      </c>
      <c r="F22" s="345" t="s">
        <v>1359</v>
      </c>
      <c r="G22" s="345" t="s">
        <v>1294</v>
      </c>
      <c r="H22" s="347" t="s">
        <v>1360</v>
      </c>
      <c r="I22" s="348" t="s">
        <v>1361</v>
      </c>
      <c r="J22" s="349">
        <v>8616</v>
      </c>
      <c r="K22" s="349">
        <v>0</v>
      </c>
      <c r="L22" s="61"/>
    </row>
    <row r="23" spans="1:12" ht="153">
      <c r="A23" s="61"/>
      <c r="B23" s="277" t="s">
        <v>1003</v>
      </c>
      <c r="C23" s="298" t="s">
        <v>1362</v>
      </c>
      <c r="D23" s="299" t="s">
        <v>709</v>
      </c>
      <c r="E23" s="299" t="s">
        <v>1226</v>
      </c>
      <c r="F23" s="293" t="s">
        <v>1363</v>
      </c>
      <c r="G23" s="293" t="s">
        <v>1364</v>
      </c>
      <c r="H23" s="298" t="s">
        <v>1365</v>
      </c>
      <c r="I23" s="330" t="s">
        <v>1366</v>
      </c>
      <c r="J23" s="351">
        <v>393999</v>
      </c>
      <c r="K23" s="350">
        <v>0</v>
      </c>
      <c r="L23" s="61"/>
    </row>
    <row r="24" spans="1:12">
      <c r="A24" s="61"/>
      <c r="B24" s="358"/>
      <c r="C24" s="367"/>
      <c r="D24" s="368"/>
      <c r="E24" s="368"/>
      <c r="F24" s="360"/>
      <c r="G24" s="369"/>
      <c r="H24" s="361"/>
      <c r="I24" s="361"/>
      <c r="J24" s="362"/>
      <c r="K24" s="370"/>
      <c r="L24" s="61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B9" sqref="B9"/>
    </sheetView>
  </sheetViews>
  <sheetFormatPr defaultRowHeight="15.7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s="184" customFormat="1" ht="21" thickBot="1">
      <c r="A1" s="452" t="s">
        <v>1370</v>
      </c>
      <c r="B1" s="452"/>
      <c r="C1" s="452"/>
      <c r="D1" s="452"/>
      <c r="E1" s="452"/>
    </row>
    <row r="2" spans="1:5" s="1" customFormat="1" ht="16.5" thickBot="1">
      <c r="A2" s="118" t="s">
        <v>114</v>
      </c>
      <c r="B2" s="123" t="s">
        <v>115</v>
      </c>
      <c r="C2" s="123" t="s">
        <v>116</v>
      </c>
      <c r="D2" s="123" t="s">
        <v>117</v>
      </c>
      <c r="E2" s="119" t="s">
        <v>118</v>
      </c>
    </row>
    <row r="3" spans="1:5" s="1" customFormat="1">
      <c r="A3" s="122"/>
      <c r="B3" s="122"/>
      <c r="C3" s="122"/>
      <c r="D3" s="122"/>
      <c r="E3" s="122"/>
    </row>
    <row r="4" spans="1:5" s="1" customFormat="1">
      <c r="A4" s="122"/>
      <c r="B4" s="122"/>
      <c r="C4" s="122"/>
      <c r="D4" s="122"/>
      <c r="E4" s="122"/>
    </row>
    <row r="5" spans="1:5" s="1" customFormat="1">
      <c r="A5" s="122"/>
      <c r="B5" s="122"/>
      <c r="C5" s="122"/>
      <c r="D5" s="122"/>
      <c r="E5" s="122"/>
    </row>
    <row r="6" spans="1:5" s="1" customFormat="1">
      <c r="A6" s="48"/>
      <c r="B6" s="48"/>
      <c r="C6" s="48"/>
      <c r="D6" s="48"/>
      <c r="E6" s="48"/>
    </row>
    <row r="7" spans="1:5" s="1" customFormat="1">
      <c r="A7" s="48"/>
      <c r="B7" s="48"/>
      <c r="C7" s="48"/>
      <c r="D7" s="48"/>
      <c r="E7" s="48"/>
    </row>
    <row r="8" spans="1:5" s="1" customFormat="1">
      <c r="A8" s="48"/>
      <c r="B8" s="48"/>
      <c r="C8" s="48"/>
      <c r="D8" s="48"/>
      <c r="E8" s="48"/>
    </row>
    <row r="9" spans="1:5">
      <c r="A9" s="3"/>
      <c r="B9" s="3"/>
      <c r="C9" s="3"/>
      <c r="D9" s="3"/>
      <c r="E9" s="3"/>
    </row>
    <row r="10" spans="1:5">
      <c r="A10" s="3"/>
      <c r="B10" s="3"/>
      <c r="C10" s="3"/>
      <c r="D10" s="3"/>
      <c r="E10" s="3"/>
    </row>
    <row r="11" spans="1:5">
      <c r="D11" s="20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topLeftCell="A16" workbookViewId="0">
      <selection activeCell="A17" sqref="A17"/>
    </sheetView>
  </sheetViews>
  <sheetFormatPr defaultRowHeight="15.75"/>
  <cols>
    <col min="1" max="6" width="10.625" customWidth="1"/>
    <col min="7" max="7" width="11.5" customWidth="1"/>
  </cols>
  <sheetData>
    <row r="1" spans="1:7" ht="20.25">
      <c r="A1" s="389" t="s">
        <v>4</v>
      </c>
      <c r="B1" s="390"/>
      <c r="C1" s="390"/>
      <c r="D1" s="390"/>
      <c r="E1" s="390"/>
      <c r="F1" s="390"/>
      <c r="G1" s="390"/>
    </row>
    <row r="2" spans="1:7" ht="16.5" thickBot="1">
      <c r="A2" s="391" t="s">
        <v>202</v>
      </c>
      <c r="B2" s="391"/>
      <c r="C2" s="391"/>
      <c r="D2" s="391"/>
      <c r="E2" s="391"/>
      <c r="F2" s="391"/>
      <c r="G2" s="391"/>
    </row>
    <row r="3" spans="1:7" ht="16.5" thickBot="1">
      <c r="A3" s="109" t="s">
        <v>48</v>
      </c>
      <c r="B3" s="84">
        <v>2007</v>
      </c>
      <c r="C3" s="84">
        <v>2008</v>
      </c>
      <c r="D3" s="84">
        <v>2009</v>
      </c>
      <c r="E3" s="84">
        <v>2010</v>
      </c>
      <c r="F3" s="84">
        <v>2011</v>
      </c>
      <c r="G3" s="110">
        <v>2012</v>
      </c>
    </row>
    <row r="4" spans="1:7">
      <c r="A4" s="15">
        <v>1</v>
      </c>
      <c r="B4" s="3">
        <v>3336</v>
      </c>
      <c r="C4">
        <v>3929</v>
      </c>
      <c r="D4" s="3">
        <v>3994</v>
      </c>
      <c r="E4" s="156">
        <v>3873</v>
      </c>
      <c r="F4" s="73">
        <v>3659</v>
      </c>
      <c r="G4" s="73">
        <v>3450</v>
      </c>
    </row>
    <row r="5" spans="1:7" ht="15.75" customHeight="1">
      <c r="A5" s="2">
        <v>2</v>
      </c>
      <c r="B5" s="3">
        <v>1514</v>
      </c>
      <c r="C5" s="3">
        <v>1089</v>
      </c>
      <c r="D5" s="3">
        <v>1133</v>
      </c>
      <c r="E5" s="156">
        <v>1348</v>
      </c>
      <c r="F5" s="3">
        <v>1464</v>
      </c>
      <c r="G5" s="3">
        <v>1375</v>
      </c>
    </row>
    <row r="6" spans="1:7">
      <c r="A6" s="2" t="s">
        <v>3</v>
      </c>
      <c r="B6" s="3">
        <v>1587</v>
      </c>
      <c r="C6" s="3">
        <v>1792</v>
      </c>
      <c r="D6" s="3">
        <v>1961</v>
      </c>
      <c r="E6" s="156">
        <v>1882</v>
      </c>
      <c r="F6" s="3">
        <v>1993</v>
      </c>
      <c r="G6" s="3">
        <v>2121</v>
      </c>
    </row>
    <row r="7" spans="1:7">
      <c r="A7" s="2">
        <v>3</v>
      </c>
      <c r="B7" s="3">
        <v>214</v>
      </c>
      <c r="C7" s="3">
        <v>224</v>
      </c>
      <c r="D7" s="3">
        <v>266</v>
      </c>
      <c r="E7" s="3">
        <v>320</v>
      </c>
      <c r="F7" s="3">
        <v>361</v>
      </c>
      <c r="G7" s="3">
        <v>390</v>
      </c>
    </row>
    <row r="8" spans="1:7">
      <c r="A8" s="124" t="s">
        <v>56</v>
      </c>
      <c r="B8" s="157">
        <f t="shared" ref="B8:F8" si="0">SUM(B4:B7)</f>
        <v>6651</v>
      </c>
      <c r="C8" s="157">
        <f t="shared" si="0"/>
        <v>7034</v>
      </c>
      <c r="D8" s="157">
        <f t="shared" si="0"/>
        <v>7354</v>
      </c>
      <c r="E8" s="157">
        <f t="shared" si="0"/>
        <v>7423</v>
      </c>
      <c r="F8" s="157">
        <f t="shared" si="0"/>
        <v>7477</v>
      </c>
      <c r="G8" s="53">
        <f t="shared" ref="G8" si="1">SUM(G4:G7)</f>
        <v>7336</v>
      </c>
    </row>
    <row r="9" spans="1:7" ht="16.5" thickBot="1">
      <c r="A9" s="391" t="s">
        <v>55</v>
      </c>
      <c r="B9" s="391"/>
      <c r="C9" s="391"/>
      <c r="D9" s="391"/>
      <c r="E9" s="391"/>
      <c r="F9" s="391"/>
      <c r="G9" s="391"/>
    </row>
    <row r="10" spans="1:7" ht="16.5" thickBot="1">
      <c r="A10" s="109" t="s">
        <v>48</v>
      </c>
      <c r="B10" s="84">
        <v>2007</v>
      </c>
      <c r="C10" s="84">
        <v>2008</v>
      </c>
      <c r="D10" s="84">
        <v>2009</v>
      </c>
      <c r="E10" s="84">
        <v>2010</v>
      </c>
      <c r="F10" s="84">
        <v>2011</v>
      </c>
      <c r="G10" s="110">
        <v>2012</v>
      </c>
    </row>
    <row r="11" spans="1:7">
      <c r="A11" s="15">
        <v>1</v>
      </c>
      <c r="B11" s="3">
        <v>481</v>
      </c>
      <c r="C11" s="3">
        <v>597</v>
      </c>
      <c r="D11" s="3">
        <v>664</v>
      </c>
      <c r="E11" s="3">
        <v>784</v>
      </c>
      <c r="F11" s="73">
        <v>684</v>
      </c>
      <c r="G11" s="73">
        <v>584</v>
      </c>
    </row>
    <row r="12" spans="1:7">
      <c r="A12" s="2">
        <v>2</v>
      </c>
      <c r="B12" s="3">
        <v>127</v>
      </c>
      <c r="C12" s="3">
        <v>179</v>
      </c>
      <c r="D12" s="3">
        <v>225</v>
      </c>
      <c r="E12" s="3">
        <v>239</v>
      </c>
      <c r="F12" s="3">
        <v>260</v>
      </c>
      <c r="G12" s="3">
        <v>249</v>
      </c>
    </row>
    <row r="13" spans="1:7">
      <c r="A13" s="49" t="s">
        <v>3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>
      <c r="A14" s="49">
        <v>3</v>
      </c>
      <c r="B14" s="3">
        <v>327</v>
      </c>
      <c r="C14" s="3">
        <v>347</v>
      </c>
      <c r="D14" s="3">
        <v>230</v>
      </c>
      <c r="E14" s="3">
        <v>266</v>
      </c>
      <c r="F14" s="3">
        <v>307</v>
      </c>
      <c r="G14" s="3">
        <v>262</v>
      </c>
    </row>
    <row r="15" spans="1:7">
      <c r="A15" s="124" t="s">
        <v>56</v>
      </c>
      <c r="B15" s="157">
        <f t="shared" ref="B15:F15" si="2">SUM(B11:B14)</f>
        <v>935</v>
      </c>
      <c r="C15" s="157">
        <f t="shared" si="2"/>
        <v>1123</v>
      </c>
      <c r="D15" s="157">
        <f t="shared" si="2"/>
        <v>1119</v>
      </c>
      <c r="E15" s="157">
        <f t="shared" si="2"/>
        <v>1289</v>
      </c>
      <c r="F15" s="157">
        <f t="shared" si="2"/>
        <v>1251</v>
      </c>
      <c r="G15" s="53">
        <f t="shared" ref="G15" si="3">SUM(G11:G14)</f>
        <v>1095</v>
      </c>
    </row>
    <row r="16" spans="1:7" ht="16.5" thickBot="1">
      <c r="A16" s="392" t="s">
        <v>165</v>
      </c>
      <c r="B16" s="392"/>
      <c r="C16" s="392"/>
      <c r="D16" s="392"/>
      <c r="E16" s="392"/>
      <c r="F16" s="392"/>
      <c r="G16" s="392"/>
    </row>
    <row r="17" spans="1:7" ht="16.5" thickBot="1">
      <c r="A17" s="109" t="s">
        <v>58</v>
      </c>
      <c r="B17" s="84">
        <v>2007</v>
      </c>
      <c r="C17" s="84">
        <v>2008</v>
      </c>
      <c r="D17" s="84">
        <v>2009</v>
      </c>
      <c r="E17" s="84">
        <v>2010</v>
      </c>
      <c r="F17" s="84">
        <v>2011</v>
      </c>
      <c r="G17" s="110">
        <v>2012</v>
      </c>
    </row>
    <row r="18" spans="1:7">
      <c r="A18" s="141">
        <v>1</v>
      </c>
      <c r="B18" s="81">
        <f t="shared" ref="B18:G18" si="4">+B11+B4</f>
        <v>3817</v>
      </c>
      <c r="C18" s="81">
        <f t="shared" si="4"/>
        <v>4526</v>
      </c>
      <c r="D18" s="81">
        <f t="shared" si="4"/>
        <v>4658</v>
      </c>
      <c r="E18" s="81">
        <f t="shared" si="4"/>
        <v>4657</v>
      </c>
      <c r="F18" s="81">
        <f t="shared" si="4"/>
        <v>4343</v>
      </c>
      <c r="G18" s="81">
        <f t="shared" si="4"/>
        <v>4034</v>
      </c>
    </row>
    <row r="19" spans="1:7">
      <c r="A19" s="141">
        <v>2</v>
      </c>
      <c r="B19" s="81">
        <f t="shared" ref="B19:G19" si="5">+B12+B5</f>
        <v>1641</v>
      </c>
      <c r="C19" s="81">
        <f t="shared" si="5"/>
        <v>1268</v>
      </c>
      <c r="D19" s="81">
        <f t="shared" si="5"/>
        <v>1358</v>
      </c>
      <c r="E19" s="81">
        <f t="shared" si="5"/>
        <v>1587</v>
      </c>
      <c r="F19" s="81">
        <f t="shared" si="5"/>
        <v>1724</v>
      </c>
      <c r="G19" s="81">
        <f t="shared" si="5"/>
        <v>1624</v>
      </c>
    </row>
    <row r="20" spans="1:7">
      <c r="A20" s="124" t="s">
        <v>3</v>
      </c>
      <c r="B20" s="81">
        <f t="shared" ref="B20:G20" si="6">+B13+B6</f>
        <v>1587</v>
      </c>
      <c r="C20" s="81">
        <f t="shared" si="6"/>
        <v>1792</v>
      </c>
      <c r="D20" s="81">
        <f t="shared" si="6"/>
        <v>1961</v>
      </c>
      <c r="E20" s="81">
        <f t="shared" si="6"/>
        <v>1882</v>
      </c>
      <c r="F20" s="81">
        <f t="shared" si="6"/>
        <v>1993</v>
      </c>
      <c r="G20" s="81">
        <f t="shared" si="6"/>
        <v>2121</v>
      </c>
    </row>
    <row r="21" spans="1:7">
      <c r="A21" s="124">
        <v>3</v>
      </c>
      <c r="B21" s="81">
        <f t="shared" ref="B21:G21" si="7">+B14+B7</f>
        <v>541</v>
      </c>
      <c r="C21" s="81">
        <f t="shared" si="7"/>
        <v>571</v>
      </c>
      <c r="D21" s="81">
        <f t="shared" si="7"/>
        <v>496</v>
      </c>
      <c r="E21" s="81">
        <f t="shared" si="7"/>
        <v>586</v>
      </c>
      <c r="F21" s="81">
        <f t="shared" si="7"/>
        <v>668</v>
      </c>
      <c r="G21" s="81">
        <f t="shared" si="7"/>
        <v>652</v>
      </c>
    </row>
    <row r="22" spans="1:7">
      <c r="A22" s="124" t="s">
        <v>56</v>
      </c>
      <c r="B22" s="53">
        <f t="shared" ref="B22:G22" si="8">SUM(B18:B21)</f>
        <v>7586</v>
      </c>
      <c r="C22" s="53">
        <f t="shared" si="8"/>
        <v>8157</v>
      </c>
      <c r="D22" s="53">
        <f t="shared" si="8"/>
        <v>8473</v>
      </c>
      <c r="E22" s="53">
        <f t="shared" si="8"/>
        <v>8712</v>
      </c>
      <c r="F22" s="53">
        <f t="shared" si="8"/>
        <v>8728</v>
      </c>
      <c r="G22" s="53">
        <f t="shared" si="8"/>
        <v>8431</v>
      </c>
    </row>
    <row r="23" spans="1:7" s="60" customFormat="1">
      <c r="A23" s="58"/>
      <c r="B23" s="58"/>
      <c r="C23" s="58"/>
      <c r="D23" s="58"/>
      <c r="E23" s="58"/>
      <c r="F23" s="58"/>
      <c r="G23" s="58"/>
    </row>
    <row r="24" spans="1:7">
      <c r="A24" t="s">
        <v>57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0"/>
  <sheetViews>
    <sheetView topLeftCell="A30" workbookViewId="0">
      <selection activeCell="A30" sqref="A30"/>
    </sheetView>
  </sheetViews>
  <sheetFormatPr defaultRowHeight="15.75"/>
  <cols>
    <col min="1" max="1" width="11.625" customWidth="1"/>
    <col min="2" max="3" width="10.625" customWidth="1"/>
    <col min="4" max="4" width="9.75" customWidth="1"/>
    <col min="5" max="5" width="10.625" customWidth="1"/>
    <col min="6" max="6" width="10" customWidth="1"/>
    <col min="7" max="7" width="10.625" customWidth="1"/>
  </cols>
  <sheetData>
    <row r="1" spans="1:7" ht="48" customHeight="1" thickBot="1">
      <c r="A1" s="397" t="s">
        <v>608</v>
      </c>
      <c r="B1" s="397"/>
      <c r="C1" s="397"/>
      <c r="D1" s="397"/>
      <c r="E1" s="397"/>
      <c r="F1" s="397"/>
      <c r="G1" s="397"/>
    </row>
    <row r="2" spans="1:7" ht="31.5" customHeight="1">
      <c r="A2" s="387" t="s">
        <v>52</v>
      </c>
      <c r="B2" s="385" t="s">
        <v>59</v>
      </c>
      <c r="C2" s="395" t="s">
        <v>54</v>
      </c>
      <c r="D2" s="396"/>
      <c r="E2" s="395" t="s">
        <v>55</v>
      </c>
      <c r="F2" s="396"/>
      <c r="G2" s="400" t="s">
        <v>56</v>
      </c>
    </row>
    <row r="3" spans="1:7" ht="15.75" customHeight="1">
      <c r="A3" s="398"/>
      <c r="B3" s="399"/>
      <c r="C3" s="8" t="s">
        <v>0</v>
      </c>
      <c r="D3" s="8" t="s">
        <v>1</v>
      </c>
      <c r="E3" s="8" t="s">
        <v>0</v>
      </c>
      <c r="F3" s="8" t="s">
        <v>1</v>
      </c>
      <c r="G3" s="401"/>
    </row>
    <row r="4" spans="1:7">
      <c r="A4" s="159" t="s">
        <v>203</v>
      </c>
      <c r="B4" s="54">
        <v>1</v>
      </c>
      <c r="C4" s="3">
        <v>108</v>
      </c>
      <c r="D4" s="3">
        <v>0</v>
      </c>
      <c r="E4" s="3">
        <v>0</v>
      </c>
      <c r="F4" s="3">
        <v>0</v>
      </c>
      <c r="G4" s="70">
        <f>SUM(C4:F4)</f>
        <v>108</v>
      </c>
    </row>
    <row r="5" spans="1:7">
      <c r="A5" s="144"/>
      <c r="B5" s="54">
        <v>2</v>
      </c>
      <c r="C5" s="3">
        <v>26</v>
      </c>
      <c r="D5" s="3">
        <v>0</v>
      </c>
      <c r="E5" s="3">
        <v>27</v>
      </c>
      <c r="F5" s="3">
        <v>0</v>
      </c>
      <c r="G5" s="70">
        <f>SUM(C5:F5)</f>
        <v>53</v>
      </c>
    </row>
    <row r="6" spans="1:7">
      <c r="A6" s="144"/>
      <c r="B6" s="54" t="s">
        <v>3</v>
      </c>
      <c r="C6" s="3">
        <v>250</v>
      </c>
      <c r="D6" s="3">
        <v>30</v>
      </c>
      <c r="E6" s="3">
        <v>0</v>
      </c>
      <c r="F6" s="3">
        <v>0</v>
      </c>
      <c r="G6" s="70">
        <f>SUM(C6:F6)</f>
        <v>280</v>
      </c>
    </row>
    <row r="7" spans="1:7">
      <c r="A7" s="144"/>
      <c r="B7" s="54">
        <v>3</v>
      </c>
      <c r="C7" s="3">
        <v>12</v>
      </c>
      <c r="D7" s="3">
        <v>1</v>
      </c>
      <c r="E7" s="3">
        <v>15</v>
      </c>
      <c r="F7" s="3">
        <v>0</v>
      </c>
      <c r="G7" s="70">
        <f>SUM(C7:F7)</f>
        <v>28</v>
      </c>
    </row>
    <row r="8" spans="1:7">
      <c r="A8" s="393" t="s">
        <v>215</v>
      </c>
      <c r="B8" s="394"/>
      <c r="C8" s="53">
        <f>SUM(C4:C7)</f>
        <v>396</v>
      </c>
      <c r="D8" s="53">
        <f>SUM(D4:D7)</f>
        <v>31</v>
      </c>
      <c r="E8" s="53">
        <f>SUM(E4:E7)</f>
        <v>42</v>
      </c>
      <c r="F8" s="53">
        <f>SUM(F4:F7)</f>
        <v>0</v>
      </c>
      <c r="G8" s="70">
        <f t="shared" ref="G8:G38" si="0">SUM(C8:F8)</f>
        <v>469</v>
      </c>
    </row>
    <row r="9" spans="1:7">
      <c r="A9" s="145" t="s">
        <v>204</v>
      </c>
      <c r="B9" s="54">
        <v>1</v>
      </c>
      <c r="C9" s="3">
        <v>165</v>
      </c>
      <c r="D9" s="3">
        <v>0</v>
      </c>
      <c r="E9" s="3">
        <v>0</v>
      </c>
      <c r="F9" s="3">
        <v>0</v>
      </c>
      <c r="G9" s="70">
        <f t="shared" si="0"/>
        <v>165</v>
      </c>
    </row>
    <row r="10" spans="1:7">
      <c r="A10" s="144"/>
      <c r="B10" s="54">
        <v>2</v>
      </c>
      <c r="C10" s="3">
        <v>173</v>
      </c>
      <c r="D10" s="3">
        <v>1</v>
      </c>
      <c r="E10" s="3">
        <v>0</v>
      </c>
      <c r="F10" s="3">
        <v>0</v>
      </c>
      <c r="G10" s="70">
        <f t="shared" si="0"/>
        <v>174</v>
      </c>
    </row>
    <row r="11" spans="1:7">
      <c r="A11" s="144"/>
      <c r="B11" s="54" t="s">
        <v>3</v>
      </c>
      <c r="C11" s="3">
        <v>0</v>
      </c>
      <c r="D11" s="3">
        <v>0</v>
      </c>
      <c r="E11" s="3">
        <v>0</v>
      </c>
      <c r="F11" s="3">
        <v>0</v>
      </c>
      <c r="G11" s="70">
        <f t="shared" si="0"/>
        <v>0</v>
      </c>
    </row>
    <row r="12" spans="1:7">
      <c r="A12" s="144"/>
      <c r="B12" s="54">
        <v>3</v>
      </c>
      <c r="C12" s="3">
        <v>23</v>
      </c>
      <c r="D12" s="3">
        <v>0</v>
      </c>
      <c r="E12" s="3">
        <v>2</v>
      </c>
      <c r="F12" s="3">
        <v>0</v>
      </c>
      <c r="G12" s="70">
        <f t="shared" si="0"/>
        <v>25</v>
      </c>
    </row>
    <row r="13" spans="1:7">
      <c r="A13" s="393" t="s">
        <v>216</v>
      </c>
      <c r="B13" s="394"/>
      <c r="C13" s="53">
        <f>SUM(C9:C12)</f>
        <v>361</v>
      </c>
      <c r="D13" s="53">
        <f>SUM(D9:D12)</f>
        <v>1</v>
      </c>
      <c r="E13" s="53">
        <f>SUM(E9:E12)</f>
        <v>2</v>
      </c>
      <c r="F13" s="53">
        <f>SUM(F9:F12)</f>
        <v>0</v>
      </c>
      <c r="G13" s="70">
        <f t="shared" si="0"/>
        <v>364</v>
      </c>
    </row>
    <row r="14" spans="1:7">
      <c r="A14" s="145" t="s">
        <v>217</v>
      </c>
      <c r="B14" s="54">
        <v>1</v>
      </c>
      <c r="C14" s="3">
        <v>217</v>
      </c>
      <c r="D14" s="3">
        <v>0</v>
      </c>
      <c r="E14" s="3">
        <v>46</v>
      </c>
      <c r="F14" s="3">
        <v>0</v>
      </c>
      <c r="G14" s="70">
        <f t="shared" si="0"/>
        <v>263</v>
      </c>
    </row>
    <row r="15" spans="1:7">
      <c r="A15" s="144"/>
      <c r="B15" s="54">
        <v>2</v>
      </c>
      <c r="C15" s="3">
        <v>234</v>
      </c>
      <c r="D15" s="3">
        <v>0</v>
      </c>
      <c r="E15" s="3">
        <v>53</v>
      </c>
      <c r="F15" s="3">
        <v>0</v>
      </c>
      <c r="G15" s="70">
        <f t="shared" si="0"/>
        <v>287</v>
      </c>
    </row>
    <row r="16" spans="1:7">
      <c r="A16" s="144"/>
      <c r="B16" s="54" t="s">
        <v>3</v>
      </c>
      <c r="C16" s="3">
        <v>0</v>
      </c>
      <c r="D16" s="3">
        <v>0</v>
      </c>
      <c r="E16" s="3">
        <v>0</v>
      </c>
      <c r="F16" s="3">
        <v>0</v>
      </c>
      <c r="G16" s="70">
        <f t="shared" si="0"/>
        <v>0</v>
      </c>
    </row>
    <row r="17" spans="1:7">
      <c r="A17" s="144"/>
      <c r="B17" s="54">
        <v>3</v>
      </c>
      <c r="C17" s="3">
        <v>6</v>
      </c>
      <c r="D17" s="3">
        <v>0</v>
      </c>
      <c r="E17" s="3">
        <v>2</v>
      </c>
      <c r="F17" s="3">
        <v>1</v>
      </c>
      <c r="G17" s="70">
        <f t="shared" si="0"/>
        <v>9</v>
      </c>
    </row>
    <row r="18" spans="1:7">
      <c r="A18" s="393" t="s">
        <v>220</v>
      </c>
      <c r="B18" s="394"/>
      <c r="C18" s="53">
        <f>SUM(C14:C17)</f>
        <v>457</v>
      </c>
      <c r="D18" s="53">
        <f>SUM(D14:D17)</f>
        <v>0</v>
      </c>
      <c r="E18" s="53">
        <f>SUM(E14:E17)</f>
        <v>101</v>
      </c>
      <c r="F18" s="53">
        <f>SUM(F14:F17)</f>
        <v>1</v>
      </c>
      <c r="G18" s="70">
        <f t="shared" si="0"/>
        <v>559</v>
      </c>
    </row>
    <row r="19" spans="1:7">
      <c r="A19" s="145" t="s">
        <v>206</v>
      </c>
      <c r="B19" s="54">
        <v>1</v>
      </c>
      <c r="C19" s="3">
        <v>153</v>
      </c>
      <c r="D19" s="3">
        <v>0</v>
      </c>
      <c r="E19" s="3">
        <v>46</v>
      </c>
      <c r="F19" s="3">
        <v>0</v>
      </c>
      <c r="G19" s="70">
        <f t="shared" si="0"/>
        <v>199</v>
      </c>
    </row>
    <row r="20" spans="1:7">
      <c r="A20" s="144"/>
      <c r="B20" s="54">
        <v>2</v>
      </c>
      <c r="C20" s="3">
        <v>132</v>
      </c>
      <c r="D20" s="3">
        <v>2</v>
      </c>
      <c r="E20" s="3">
        <v>42</v>
      </c>
      <c r="F20" s="3">
        <v>0</v>
      </c>
      <c r="G20" s="70">
        <f t="shared" si="0"/>
        <v>176</v>
      </c>
    </row>
    <row r="21" spans="1:7">
      <c r="A21" s="144"/>
      <c r="B21" s="54" t="s">
        <v>3</v>
      </c>
      <c r="C21" s="3">
        <v>0</v>
      </c>
      <c r="D21" s="3">
        <v>0</v>
      </c>
      <c r="E21" s="3">
        <v>0</v>
      </c>
      <c r="F21" s="3">
        <v>0</v>
      </c>
      <c r="G21" s="70">
        <f t="shared" si="0"/>
        <v>0</v>
      </c>
    </row>
    <row r="22" spans="1:7">
      <c r="A22" s="144"/>
      <c r="B22" s="54">
        <v>3</v>
      </c>
      <c r="C22" s="3">
        <v>0</v>
      </c>
      <c r="D22" s="3">
        <v>0</v>
      </c>
      <c r="E22" s="3">
        <v>0</v>
      </c>
      <c r="F22" s="3">
        <v>0</v>
      </c>
      <c r="G22" s="70">
        <f t="shared" si="0"/>
        <v>0</v>
      </c>
    </row>
    <row r="23" spans="1:7">
      <c r="A23" s="393" t="s">
        <v>218</v>
      </c>
      <c r="B23" s="394"/>
      <c r="C23" s="53">
        <f>SUM(C19:C22)</f>
        <v>285</v>
      </c>
      <c r="D23" s="53">
        <f>SUM(D19:D22)</f>
        <v>2</v>
      </c>
      <c r="E23" s="53">
        <f>SUM(E19:E22)</f>
        <v>88</v>
      </c>
      <c r="F23" s="53">
        <f>SUM(F19:F22)</f>
        <v>0</v>
      </c>
      <c r="G23" s="70">
        <f t="shared" si="0"/>
        <v>375</v>
      </c>
    </row>
    <row r="24" spans="1:7">
      <c r="A24" s="145" t="s">
        <v>207</v>
      </c>
      <c r="B24" s="54">
        <v>1</v>
      </c>
      <c r="C24" s="3">
        <v>273</v>
      </c>
      <c r="D24" s="3">
        <v>1</v>
      </c>
      <c r="E24" s="3">
        <v>64</v>
      </c>
      <c r="F24" s="3">
        <v>0</v>
      </c>
      <c r="G24" s="70">
        <f t="shared" si="0"/>
        <v>338</v>
      </c>
    </row>
    <row r="25" spans="1:7">
      <c r="A25" s="144"/>
      <c r="B25" s="54">
        <v>2</v>
      </c>
      <c r="C25" s="3">
        <v>199</v>
      </c>
      <c r="D25" s="3">
        <v>0</v>
      </c>
      <c r="E25" s="3">
        <v>17</v>
      </c>
      <c r="F25" s="3">
        <v>0</v>
      </c>
      <c r="G25" s="70">
        <f t="shared" si="0"/>
        <v>216</v>
      </c>
    </row>
    <row r="26" spans="1:7">
      <c r="A26" s="144"/>
      <c r="B26" s="54" t="s">
        <v>3</v>
      </c>
      <c r="C26" s="3">
        <v>0</v>
      </c>
      <c r="D26" s="3">
        <v>0</v>
      </c>
      <c r="E26" s="3">
        <v>0</v>
      </c>
      <c r="F26" s="3">
        <v>0</v>
      </c>
      <c r="G26" s="70">
        <f t="shared" si="0"/>
        <v>0</v>
      </c>
    </row>
    <row r="27" spans="1:7">
      <c r="A27" s="144"/>
      <c r="B27" s="54">
        <v>3</v>
      </c>
      <c r="C27" s="3">
        <v>11</v>
      </c>
      <c r="D27" s="3">
        <v>0</v>
      </c>
      <c r="E27" s="3">
        <v>6</v>
      </c>
      <c r="F27" s="3">
        <v>0</v>
      </c>
      <c r="G27" s="70">
        <f t="shared" si="0"/>
        <v>17</v>
      </c>
    </row>
    <row r="28" spans="1:7">
      <c r="A28" s="393" t="s">
        <v>219</v>
      </c>
      <c r="B28" s="394"/>
      <c r="C28" s="53">
        <f>SUM(C24:C27)</f>
        <v>483</v>
      </c>
      <c r="D28" s="53">
        <f>SUM(D24:D27)</f>
        <v>1</v>
      </c>
      <c r="E28" s="53">
        <f>SUM(E24:E27)</f>
        <v>87</v>
      </c>
      <c r="F28" s="53">
        <f>SUM(F24:F27)</f>
        <v>0</v>
      </c>
      <c r="G28" s="70">
        <f t="shared" si="0"/>
        <v>571</v>
      </c>
    </row>
    <row r="29" spans="1:7">
      <c r="A29" s="145" t="s">
        <v>208</v>
      </c>
      <c r="B29" s="54">
        <v>1</v>
      </c>
      <c r="C29" s="3">
        <v>42</v>
      </c>
      <c r="D29" s="3">
        <v>4</v>
      </c>
      <c r="E29" s="3">
        <v>0</v>
      </c>
      <c r="F29" s="3">
        <v>0</v>
      </c>
      <c r="G29" s="70">
        <f t="shared" si="0"/>
        <v>46</v>
      </c>
    </row>
    <row r="30" spans="1:7">
      <c r="A30" s="146"/>
      <c r="B30" s="54">
        <v>2</v>
      </c>
      <c r="C30" s="3">
        <v>0</v>
      </c>
      <c r="D30" s="3">
        <v>0</v>
      </c>
      <c r="E30" s="3">
        <v>0</v>
      </c>
      <c r="F30" s="3">
        <v>0</v>
      </c>
      <c r="G30" s="70">
        <f t="shared" si="0"/>
        <v>0</v>
      </c>
    </row>
    <row r="31" spans="1:7">
      <c r="A31" s="146"/>
      <c r="B31" s="54" t="s">
        <v>3</v>
      </c>
      <c r="C31" s="3">
        <v>0</v>
      </c>
      <c r="D31" s="3">
        <v>0</v>
      </c>
      <c r="E31" s="3">
        <v>0</v>
      </c>
      <c r="F31" s="3">
        <v>0</v>
      </c>
      <c r="G31" s="70">
        <f t="shared" si="0"/>
        <v>0</v>
      </c>
    </row>
    <row r="32" spans="1:7">
      <c r="A32" s="147"/>
      <c r="B32" s="54">
        <v>3</v>
      </c>
      <c r="C32" s="3">
        <v>0</v>
      </c>
      <c r="D32" s="3">
        <v>0</v>
      </c>
      <c r="E32" s="3">
        <v>0</v>
      </c>
      <c r="F32" s="3">
        <v>0</v>
      </c>
      <c r="G32" s="70">
        <f t="shared" si="0"/>
        <v>0</v>
      </c>
    </row>
    <row r="33" spans="1:7">
      <c r="A33" s="393" t="s">
        <v>221</v>
      </c>
      <c r="B33" s="394"/>
      <c r="C33" s="53">
        <f>SUM(C29:C32)</f>
        <v>42</v>
      </c>
      <c r="D33" s="53">
        <f>SUM(D29:D32)</f>
        <v>4</v>
      </c>
      <c r="E33" s="53">
        <f>SUM(E29:E32)</f>
        <v>0</v>
      </c>
      <c r="F33" s="53">
        <f>SUM(F29:F32)</f>
        <v>0</v>
      </c>
      <c r="G33" s="70">
        <f t="shared" si="0"/>
        <v>46</v>
      </c>
    </row>
    <row r="34" spans="1:7" ht="31.5">
      <c r="A34" s="126" t="s">
        <v>167</v>
      </c>
      <c r="B34" s="124">
        <v>1</v>
      </c>
      <c r="C34" s="53">
        <f t="shared" ref="C34:F37" si="1">+C4+C9+C14+C19+C24+C29</f>
        <v>958</v>
      </c>
      <c r="D34" s="53">
        <f t="shared" si="1"/>
        <v>5</v>
      </c>
      <c r="E34" s="53">
        <f t="shared" si="1"/>
        <v>156</v>
      </c>
      <c r="F34" s="53">
        <f t="shared" si="1"/>
        <v>0</v>
      </c>
      <c r="G34" s="70">
        <f t="shared" si="0"/>
        <v>1119</v>
      </c>
    </row>
    <row r="35" spans="1:7">
      <c r="A35" s="127"/>
      <c r="B35" s="124">
        <v>2</v>
      </c>
      <c r="C35" s="53">
        <f t="shared" si="1"/>
        <v>764</v>
      </c>
      <c r="D35" s="53">
        <f t="shared" si="1"/>
        <v>3</v>
      </c>
      <c r="E35" s="53">
        <f t="shared" si="1"/>
        <v>139</v>
      </c>
      <c r="F35" s="53">
        <f t="shared" si="1"/>
        <v>0</v>
      </c>
      <c r="G35" s="70">
        <f t="shared" si="0"/>
        <v>906</v>
      </c>
    </row>
    <row r="36" spans="1:7">
      <c r="A36" s="127"/>
      <c r="B36" s="124" t="s">
        <v>3</v>
      </c>
      <c r="C36" s="53">
        <f t="shared" si="1"/>
        <v>250</v>
      </c>
      <c r="D36" s="53">
        <f t="shared" si="1"/>
        <v>30</v>
      </c>
      <c r="E36" s="53">
        <f t="shared" si="1"/>
        <v>0</v>
      </c>
      <c r="F36" s="53">
        <f t="shared" si="1"/>
        <v>0</v>
      </c>
      <c r="G36" s="70">
        <f t="shared" si="0"/>
        <v>280</v>
      </c>
    </row>
    <row r="37" spans="1:7">
      <c r="A37" s="128"/>
      <c r="B37" s="124">
        <v>3</v>
      </c>
      <c r="C37" s="53">
        <f t="shared" si="1"/>
        <v>52</v>
      </c>
      <c r="D37" s="53">
        <f t="shared" si="1"/>
        <v>1</v>
      </c>
      <c r="E37" s="53">
        <f t="shared" si="1"/>
        <v>25</v>
      </c>
      <c r="F37" s="53">
        <f t="shared" si="1"/>
        <v>1</v>
      </c>
      <c r="G37" s="70">
        <f t="shared" si="0"/>
        <v>79</v>
      </c>
    </row>
    <row r="38" spans="1:7">
      <c r="A38" s="393" t="s">
        <v>166</v>
      </c>
      <c r="B38" s="394"/>
      <c r="C38" s="53">
        <f t="shared" ref="C38:F38" si="2">+C8+C13+C18+C23+C28+C33</f>
        <v>2024</v>
      </c>
      <c r="D38" s="53">
        <f t="shared" si="2"/>
        <v>39</v>
      </c>
      <c r="E38" s="53">
        <f t="shared" si="2"/>
        <v>320</v>
      </c>
      <c r="F38" s="53">
        <f t="shared" si="2"/>
        <v>1</v>
      </c>
      <c r="G38" s="70">
        <f t="shared" si="0"/>
        <v>2384</v>
      </c>
    </row>
    <row r="39" spans="1:7">
      <c r="A39" s="20"/>
    </row>
    <row r="40" spans="1:7">
      <c r="A40" t="s">
        <v>57</v>
      </c>
    </row>
  </sheetData>
  <mergeCells count="13">
    <mergeCell ref="A38:B38"/>
    <mergeCell ref="C2:D2"/>
    <mergeCell ref="E2:F2"/>
    <mergeCell ref="A1:G1"/>
    <mergeCell ref="A2:A3"/>
    <mergeCell ref="B2:B3"/>
    <mergeCell ref="G2:G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95"/>
  <sheetViews>
    <sheetView workbookViewId="0">
      <pane ySplit="3" topLeftCell="A41" activePane="bottomLeft" state="frozen"/>
      <selection pane="bottomLeft" activeCell="D41" sqref="D41"/>
    </sheetView>
  </sheetViews>
  <sheetFormatPr defaultRowHeight="15.75"/>
  <cols>
    <col min="1" max="1" width="27.625" customWidth="1"/>
    <col min="2" max="3" width="10.625" style="14" customWidth="1"/>
    <col min="4" max="4" width="9.5" style="14" customWidth="1"/>
    <col min="5" max="6" width="9.75" style="14" customWidth="1"/>
    <col min="7" max="10" width="11.125" customWidth="1"/>
  </cols>
  <sheetData>
    <row r="1" spans="1:11" ht="46.5" customHeight="1">
      <c r="A1" s="405" t="s">
        <v>605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1" ht="16.5" thickBot="1">
      <c r="A2" s="402" t="s">
        <v>54</v>
      </c>
      <c r="B2" s="402"/>
      <c r="C2" s="402"/>
      <c r="D2" s="402"/>
      <c r="E2" s="402"/>
      <c r="F2" s="402"/>
      <c r="G2" s="402"/>
      <c r="H2" s="402"/>
      <c r="I2" s="402"/>
      <c r="J2" s="402"/>
      <c r="K2" s="19"/>
    </row>
    <row r="3" spans="1:11" ht="30.75" thickBot="1">
      <c r="A3" s="74" t="s">
        <v>69</v>
      </c>
      <c r="B3" s="251" t="s">
        <v>60</v>
      </c>
      <c r="C3" s="251" t="s">
        <v>61</v>
      </c>
      <c r="D3" s="252" t="s">
        <v>62</v>
      </c>
      <c r="E3" s="252" t="s">
        <v>63</v>
      </c>
      <c r="F3" s="252" t="s">
        <v>64</v>
      </c>
      <c r="G3" s="79" t="s">
        <v>65</v>
      </c>
      <c r="H3" s="79" t="s">
        <v>66</v>
      </c>
      <c r="I3" s="79" t="s">
        <v>67</v>
      </c>
      <c r="J3" s="80" t="s">
        <v>68</v>
      </c>
    </row>
    <row r="4" spans="1:11" ht="30">
      <c r="A4" s="78" t="s">
        <v>20</v>
      </c>
      <c r="B4" s="253"/>
      <c r="C4" s="253"/>
      <c r="D4" s="253"/>
      <c r="E4" s="253"/>
      <c r="F4" s="253"/>
      <c r="G4" s="130">
        <f>IFERROR(C4/B4,0)</f>
        <v>0</v>
      </c>
      <c r="H4" s="130">
        <f>IFERROR(E4/D4,0)</f>
        <v>0</v>
      </c>
      <c r="I4" s="130">
        <f>IFERROR(F4/E4,0)</f>
        <v>0</v>
      </c>
      <c r="J4" s="130">
        <f>IFERROR(F4/B4,0)</f>
        <v>0</v>
      </c>
    </row>
    <row r="5" spans="1:11">
      <c r="A5" s="35" t="s">
        <v>21</v>
      </c>
      <c r="B5" s="254">
        <v>555</v>
      </c>
      <c r="C5" s="254">
        <v>720</v>
      </c>
      <c r="D5" s="254">
        <v>683</v>
      </c>
      <c r="E5" s="254">
        <v>543</v>
      </c>
      <c r="F5" s="254">
        <v>265</v>
      </c>
      <c r="G5" s="131">
        <f>IFERROR(C5/B5,0)</f>
        <v>1.2972972972972974</v>
      </c>
      <c r="H5" s="131">
        <f t="shared" ref="H5:H27" si="0">IFERROR(E5/D5,0)</f>
        <v>0.79502196193265007</v>
      </c>
      <c r="I5" s="131">
        <f t="shared" ref="I5:I27" si="1">IFERROR(F5/E5,0)</f>
        <v>0.48802946593001839</v>
      </c>
      <c r="J5" s="131">
        <f t="shared" ref="J5:J27" si="2">IFERROR(F5/B5,0)</f>
        <v>0.47747747747747749</v>
      </c>
    </row>
    <row r="6" spans="1:11">
      <c r="A6" s="35" t="s">
        <v>22</v>
      </c>
      <c r="B6" s="254"/>
      <c r="C6" s="254"/>
      <c r="D6" s="254"/>
      <c r="E6" s="254"/>
      <c r="F6" s="254"/>
      <c r="G6" s="131">
        <f t="shared" ref="G6:G31" si="3">IFERROR(C6/B6,0)</f>
        <v>0</v>
      </c>
      <c r="H6" s="131">
        <f t="shared" si="0"/>
        <v>0</v>
      </c>
      <c r="I6" s="131">
        <f t="shared" si="1"/>
        <v>0</v>
      </c>
      <c r="J6" s="131">
        <f t="shared" si="2"/>
        <v>0</v>
      </c>
    </row>
    <row r="7" spans="1:11">
      <c r="A7" s="35" t="s">
        <v>23</v>
      </c>
      <c r="B7" s="254">
        <v>380</v>
      </c>
      <c r="C7" s="254">
        <v>1150</v>
      </c>
      <c r="D7" s="254">
        <v>1022</v>
      </c>
      <c r="E7" s="254">
        <v>517</v>
      </c>
      <c r="F7" s="254">
        <v>330</v>
      </c>
      <c r="G7" s="131">
        <f t="shared" si="3"/>
        <v>3.0263157894736841</v>
      </c>
      <c r="H7" s="131">
        <f t="shared" si="0"/>
        <v>0.5058708414872799</v>
      </c>
      <c r="I7" s="131">
        <f t="shared" si="1"/>
        <v>0.63829787234042556</v>
      </c>
      <c r="J7" s="131">
        <f t="shared" si="2"/>
        <v>0.86842105263157898</v>
      </c>
    </row>
    <row r="8" spans="1:11">
      <c r="A8" s="35" t="s">
        <v>24</v>
      </c>
      <c r="B8" s="254">
        <v>30</v>
      </c>
      <c r="C8" s="254">
        <v>233</v>
      </c>
      <c r="D8" s="254">
        <v>196</v>
      </c>
      <c r="E8" s="254">
        <v>49</v>
      </c>
      <c r="F8" s="254">
        <v>36</v>
      </c>
      <c r="G8" s="131">
        <f t="shared" si="3"/>
        <v>7.7666666666666666</v>
      </c>
      <c r="H8" s="131">
        <f t="shared" si="0"/>
        <v>0.25</v>
      </c>
      <c r="I8" s="131">
        <f t="shared" si="1"/>
        <v>0.73469387755102045</v>
      </c>
      <c r="J8" s="131">
        <f t="shared" si="2"/>
        <v>1.2</v>
      </c>
    </row>
    <row r="9" spans="1:11">
      <c r="A9" s="35" t="s">
        <v>25</v>
      </c>
      <c r="B9" s="254"/>
      <c r="C9" s="254"/>
      <c r="D9" s="254"/>
      <c r="E9" s="254"/>
      <c r="F9" s="254"/>
      <c r="G9" s="131">
        <f t="shared" si="3"/>
        <v>0</v>
      </c>
      <c r="H9" s="131">
        <f t="shared" si="0"/>
        <v>0</v>
      </c>
      <c r="I9" s="131">
        <f t="shared" si="1"/>
        <v>0</v>
      </c>
      <c r="J9" s="131">
        <f t="shared" si="2"/>
        <v>0</v>
      </c>
    </row>
    <row r="10" spans="1:11">
      <c r="A10" s="35" t="s">
        <v>26</v>
      </c>
      <c r="B10" s="254">
        <v>200</v>
      </c>
      <c r="C10" s="254">
        <v>536</v>
      </c>
      <c r="D10" s="254">
        <v>489</v>
      </c>
      <c r="E10" s="254">
        <v>227</v>
      </c>
      <c r="F10" s="254">
        <v>190</v>
      </c>
      <c r="G10" s="131">
        <f t="shared" si="3"/>
        <v>2.68</v>
      </c>
      <c r="H10" s="131">
        <f t="shared" si="0"/>
        <v>0.46421267893660534</v>
      </c>
      <c r="I10" s="131">
        <f t="shared" si="1"/>
        <v>0.83700440528634357</v>
      </c>
      <c r="J10" s="131">
        <f t="shared" si="2"/>
        <v>0.95</v>
      </c>
    </row>
    <row r="11" spans="1:11">
      <c r="A11" s="231" t="s">
        <v>27</v>
      </c>
      <c r="B11" s="255">
        <v>460</v>
      </c>
      <c r="C11" s="255">
        <v>775</v>
      </c>
      <c r="D11" s="255">
        <v>726</v>
      </c>
      <c r="E11" s="255">
        <v>410</v>
      </c>
      <c r="F11" s="255">
        <v>189</v>
      </c>
      <c r="G11" s="131">
        <f t="shared" si="3"/>
        <v>1.6847826086956521</v>
      </c>
      <c r="H11" s="131">
        <f t="shared" si="0"/>
        <v>0.56473829201101933</v>
      </c>
      <c r="I11" s="131">
        <f t="shared" si="1"/>
        <v>0.46097560975609758</v>
      </c>
      <c r="J11" s="131">
        <f t="shared" si="2"/>
        <v>0.41086956521739132</v>
      </c>
    </row>
    <row r="12" spans="1:11">
      <c r="A12" s="231" t="s">
        <v>28</v>
      </c>
      <c r="B12" s="255">
        <v>170</v>
      </c>
      <c r="C12" s="255">
        <v>619</v>
      </c>
      <c r="D12" s="255">
        <v>574</v>
      </c>
      <c r="E12" s="255">
        <v>206</v>
      </c>
      <c r="F12" s="255">
        <v>85</v>
      </c>
      <c r="G12" s="131">
        <f t="shared" si="3"/>
        <v>3.6411764705882352</v>
      </c>
      <c r="H12" s="131">
        <f t="shared" si="0"/>
        <v>0.35888501742160278</v>
      </c>
      <c r="I12" s="131">
        <f t="shared" si="1"/>
        <v>0.41262135922330095</v>
      </c>
      <c r="J12" s="131">
        <f t="shared" si="2"/>
        <v>0.5</v>
      </c>
    </row>
    <row r="13" spans="1:11">
      <c r="A13" s="231" t="s">
        <v>29</v>
      </c>
      <c r="B13" s="256">
        <v>30</v>
      </c>
      <c r="C13" s="256">
        <v>64</v>
      </c>
      <c r="D13" s="255">
        <v>60</v>
      </c>
      <c r="E13" s="255">
        <v>29</v>
      </c>
      <c r="F13" s="255">
        <v>12</v>
      </c>
      <c r="G13" s="131">
        <f t="shared" si="3"/>
        <v>2.1333333333333333</v>
      </c>
      <c r="H13" s="131">
        <f t="shared" si="0"/>
        <v>0.48333333333333334</v>
      </c>
      <c r="I13" s="131">
        <f t="shared" si="1"/>
        <v>0.41379310344827586</v>
      </c>
      <c r="J13" s="131">
        <f t="shared" si="2"/>
        <v>0.4</v>
      </c>
    </row>
    <row r="14" spans="1:11">
      <c r="A14" s="35" t="s">
        <v>30</v>
      </c>
      <c r="B14" s="254"/>
      <c r="C14" s="254"/>
      <c r="D14" s="254"/>
      <c r="E14" s="254"/>
      <c r="F14" s="254"/>
      <c r="G14" s="131">
        <f t="shared" si="3"/>
        <v>0</v>
      </c>
      <c r="H14" s="131">
        <f t="shared" si="0"/>
        <v>0</v>
      </c>
      <c r="I14" s="131">
        <f t="shared" si="1"/>
        <v>0</v>
      </c>
      <c r="J14" s="131">
        <f t="shared" si="2"/>
        <v>0</v>
      </c>
    </row>
    <row r="15" spans="1:11" ht="30">
      <c r="A15" s="35" t="s">
        <v>31</v>
      </c>
      <c r="B15" s="254"/>
      <c r="C15" s="254"/>
      <c r="D15" s="254"/>
      <c r="E15" s="254"/>
      <c r="F15" s="254"/>
      <c r="G15" s="131">
        <f t="shared" si="3"/>
        <v>0</v>
      </c>
      <c r="H15" s="131">
        <f t="shared" si="0"/>
        <v>0</v>
      </c>
      <c r="I15" s="131">
        <f t="shared" si="1"/>
        <v>0</v>
      </c>
      <c r="J15" s="131">
        <f t="shared" si="2"/>
        <v>0</v>
      </c>
    </row>
    <row r="16" spans="1:11">
      <c r="A16" s="35" t="s">
        <v>32</v>
      </c>
      <c r="B16" s="254"/>
      <c r="C16" s="254"/>
      <c r="D16" s="254"/>
      <c r="E16" s="254"/>
      <c r="F16" s="254"/>
      <c r="G16" s="131">
        <f t="shared" si="3"/>
        <v>0</v>
      </c>
      <c r="H16" s="131">
        <f t="shared" si="0"/>
        <v>0</v>
      </c>
      <c r="I16" s="131">
        <f t="shared" si="1"/>
        <v>0</v>
      </c>
      <c r="J16" s="131">
        <f t="shared" si="2"/>
        <v>0</v>
      </c>
    </row>
    <row r="17" spans="1:10">
      <c r="A17" s="35" t="s">
        <v>33</v>
      </c>
      <c r="B17" s="254"/>
      <c r="C17" s="254"/>
      <c r="D17" s="254"/>
      <c r="E17" s="254"/>
      <c r="F17" s="254"/>
      <c r="G17" s="131">
        <f t="shared" si="3"/>
        <v>0</v>
      </c>
      <c r="H17" s="131">
        <f t="shared" si="0"/>
        <v>0</v>
      </c>
      <c r="I17" s="131">
        <f t="shared" si="1"/>
        <v>0</v>
      </c>
      <c r="J17" s="131">
        <f t="shared" si="2"/>
        <v>0</v>
      </c>
    </row>
    <row r="18" spans="1:10">
      <c r="A18" s="35" t="s">
        <v>34</v>
      </c>
      <c r="B18" s="254"/>
      <c r="C18" s="254"/>
      <c r="D18" s="254"/>
      <c r="E18" s="254"/>
      <c r="F18" s="254"/>
      <c r="G18" s="131">
        <f t="shared" si="3"/>
        <v>0</v>
      </c>
      <c r="H18" s="131">
        <f t="shared" si="0"/>
        <v>0</v>
      </c>
      <c r="I18" s="131">
        <f t="shared" si="1"/>
        <v>0</v>
      </c>
      <c r="J18" s="131">
        <f t="shared" si="2"/>
        <v>0</v>
      </c>
    </row>
    <row r="19" spans="1:10">
      <c r="A19" s="35" t="s">
        <v>35</v>
      </c>
      <c r="B19" s="254"/>
      <c r="C19" s="254"/>
      <c r="D19" s="254"/>
      <c r="E19" s="254"/>
      <c r="F19" s="254"/>
      <c r="G19" s="131">
        <f t="shared" si="3"/>
        <v>0</v>
      </c>
      <c r="H19" s="131">
        <f t="shared" si="0"/>
        <v>0</v>
      </c>
      <c r="I19" s="131">
        <f t="shared" si="1"/>
        <v>0</v>
      </c>
      <c r="J19" s="131">
        <f t="shared" si="2"/>
        <v>0</v>
      </c>
    </row>
    <row r="20" spans="1:10">
      <c r="A20" s="35" t="s">
        <v>36</v>
      </c>
      <c r="B20" s="254">
        <v>430</v>
      </c>
      <c r="C20" s="254">
        <v>1405</v>
      </c>
      <c r="D20" s="254">
        <v>1215</v>
      </c>
      <c r="E20" s="254">
        <v>569</v>
      </c>
      <c r="F20" s="254">
        <v>426</v>
      </c>
      <c r="G20" s="131">
        <f t="shared" si="3"/>
        <v>3.2674418604651163</v>
      </c>
      <c r="H20" s="131">
        <f t="shared" si="0"/>
        <v>0.46831275720164611</v>
      </c>
      <c r="I20" s="131">
        <f t="shared" si="1"/>
        <v>0.74868189806678387</v>
      </c>
      <c r="J20" s="131">
        <f t="shared" si="2"/>
        <v>0.99069767441860468</v>
      </c>
    </row>
    <row r="21" spans="1:10">
      <c r="A21" s="35" t="s">
        <v>37</v>
      </c>
      <c r="B21" s="254">
        <v>90</v>
      </c>
      <c r="C21" s="254">
        <v>620</v>
      </c>
      <c r="D21" s="254">
        <v>515</v>
      </c>
      <c r="E21" s="254">
        <v>114</v>
      </c>
      <c r="F21" s="254">
        <v>83</v>
      </c>
      <c r="G21" s="131">
        <f t="shared" si="3"/>
        <v>6.8888888888888893</v>
      </c>
      <c r="H21" s="131">
        <f t="shared" si="0"/>
        <v>0.22135922330097088</v>
      </c>
      <c r="I21" s="131">
        <f t="shared" si="1"/>
        <v>0.72807017543859653</v>
      </c>
      <c r="J21" s="131">
        <f t="shared" si="2"/>
        <v>0.92222222222222228</v>
      </c>
    </row>
    <row r="22" spans="1:10">
      <c r="A22" s="35" t="s">
        <v>38</v>
      </c>
      <c r="B22" s="254"/>
      <c r="C22" s="254"/>
      <c r="D22" s="254"/>
      <c r="E22" s="254"/>
      <c r="F22" s="254"/>
      <c r="G22" s="131">
        <f t="shared" si="3"/>
        <v>0</v>
      </c>
      <c r="H22" s="131">
        <f t="shared" si="0"/>
        <v>0</v>
      </c>
      <c r="I22" s="131">
        <f t="shared" si="1"/>
        <v>0</v>
      </c>
      <c r="J22" s="131">
        <f t="shared" si="2"/>
        <v>0</v>
      </c>
    </row>
    <row r="23" spans="1:10">
      <c r="A23" s="35" t="s">
        <v>39</v>
      </c>
      <c r="B23" s="254">
        <v>30</v>
      </c>
      <c r="C23" s="254">
        <v>10</v>
      </c>
      <c r="D23" s="254">
        <v>95</v>
      </c>
      <c r="E23" s="254">
        <v>35</v>
      </c>
      <c r="F23" s="254">
        <v>27</v>
      </c>
      <c r="G23" s="131">
        <f t="shared" si="3"/>
        <v>0.33333333333333331</v>
      </c>
      <c r="H23" s="131">
        <f t="shared" si="0"/>
        <v>0.36842105263157893</v>
      </c>
      <c r="I23" s="131">
        <f t="shared" si="1"/>
        <v>0.77142857142857146</v>
      </c>
      <c r="J23" s="131">
        <f t="shared" si="2"/>
        <v>0.9</v>
      </c>
    </row>
    <row r="24" spans="1:10">
      <c r="A24" s="35" t="s">
        <v>40</v>
      </c>
      <c r="B24" s="254">
        <v>60</v>
      </c>
      <c r="C24" s="254">
        <v>148</v>
      </c>
      <c r="D24" s="254">
        <v>124</v>
      </c>
      <c r="E24" s="254">
        <v>88</v>
      </c>
      <c r="F24" s="254">
        <v>78</v>
      </c>
      <c r="G24" s="131">
        <f t="shared" si="3"/>
        <v>2.4666666666666668</v>
      </c>
      <c r="H24" s="131">
        <f t="shared" si="0"/>
        <v>0.70967741935483875</v>
      </c>
      <c r="I24" s="131">
        <f t="shared" si="1"/>
        <v>0.88636363636363635</v>
      </c>
      <c r="J24" s="131">
        <f t="shared" si="2"/>
        <v>1.3</v>
      </c>
    </row>
    <row r="25" spans="1:10">
      <c r="A25" s="35" t="s">
        <v>41</v>
      </c>
      <c r="B25" s="254"/>
      <c r="C25" s="254"/>
      <c r="D25" s="254"/>
      <c r="E25" s="254"/>
      <c r="F25" s="254"/>
      <c r="G25" s="131">
        <f t="shared" si="3"/>
        <v>0</v>
      </c>
      <c r="H25" s="131">
        <f t="shared" si="0"/>
        <v>0</v>
      </c>
      <c r="I25" s="131">
        <f t="shared" si="1"/>
        <v>0</v>
      </c>
      <c r="J25" s="131">
        <f t="shared" si="2"/>
        <v>0</v>
      </c>
    </row>
    <row r="26" spans="1:10">
      <c r="A26" s="35" t="s">
        <v>42</v>
      </c>
      <c r="B26" s="254"/>
      <c r="C26" s="254"/>
      <c r="D26" s="254"/>
      <c r="E26" s="254"/>
      <c r="F26" s="254"/>
      <c r="G26" s="131">
        <f t="shared" si="3"/>
        <v>0</v>
      </c>
      <c r="H26" s="131">
        <f t="shared" si="0"/>
        <v>0</v>
      </c>
      <c r="I26" s="131">
        <f t="shared" si="1"/>
        <v>0</v>
      </c>
      <c r="J26" s="131">
        <f t="shared" si="2"/>
        <v>0</v>
      </c>
    </row>
    <row r="27" spans="1:10">
      <c r="A27" s="35" t="s">
        <v>43</v>
      </c>
      <c r="B27" s="254"/>
      <c r="C27" s="254"/>
      <c r="D27" s="254"/>
      <c r="E27" s="254"/>
      <c r="F27" s="254"/>
      <c r="G27" s="131">
        <f t="shared" si="3"/>
        <v>0</v>
      </c>
      <c r="H27" s="131">
        <f t="shared" si="0"/>
        <v>0</v>
      </c>
      <c r="I27" s="131">
        <f t="shared" si="1"/>
        <v>0</v>
      </c>
      <c r="J27" s="131">
        <f t="shared" si="2"/>
        <v>0</v>
      </c>
    </row>
    <row r="28" spans="1:10">
      <c r="A28" s="35" t="s">
        <v>44</v>
      </c>
      <c r="B28" s="254"/>
      <c r="C28" s="254"/>
      <c r="D28" s="254"/>
      <c r="E28" s="254"/>
      <c r="F28" s="254"/>
      <c r="G28" s="131">
        <f t="shared" si="3"/>
        <v>0</v>
      </c>
      <c r="H28" s="131">
        <f t="shared" ref="H28:I31" si="4">IFERROR(E28/D28,0)</f>
        <v>0</v>
      </c>
      <c r="I28" s="131">
        <f t="shared" si="4"/>
        <v>0</v>
      </c>
      <c r="J28" s="131">
        <f>IFERROR(F28/B28,0)</f>
        <v>0</v>
      </c>
    </row>
    <row r="29" spans="1:10">
      <c r="A29" s="231" t="s">
        <v>45</v>
      </c>
      <c r="B29" s="255">
        <v>190</v>
      </c>
      <c r="C29" s="255">
        <v>220</v>
      </c>
      <c r="D29" s="255">
        <v>206.5</v>
      </c>
      <c r="E29" s="255">
        <v>104.5</v>
      </c>
      <c r="F29" s="255">
        <v>41.5</v>
      </c>
      <c r="G29" s="131">
        <f t="shared" si="3"/>
        <v>1.1578947368421053</v>
      </c>
      <c r="H29" s="131">
        <f t="shared" si="4"/>
        <v>0.50605326876513312</v>
      </c>
      <c r="I29" s="131">
        <f t="shared" si="4"/>
        <v>0.39712918660287083</v>
      </c>
      <c r="J29" s="131">
        <f>IFERROR(F29/B29,0)</f>
        <v>0.21842105263157896</v>
      </c>
    </row>
    <row r="30" spans="1:10" ht="30">
      <c r="A30" s="36" t="s">
        <v>46</v>
      </c>
      <c r="B30" s="254">
        <v>100</v>
      </c>
      <c r="C30" s="254">
        <v>186</v>
      </c>
      <c r="D30" s="254">
        <v>168.5</v>
      </c>
      <c r="E30" s="254">
        <v>85.5</v>
      </c>
      <c r="F30" s="254">
        <v>38.5</v>
      </c>
      <c r="G30" s="131">
        <f t="shared" si="3"/>
        <v>1.86</v>
      </c>
      <c r="H30" s="131">
        <f t="shared" si="4"/>
        <v>0.50741839762611274</v>
      </c>
      <c r="I30" s="131">
        <f t="shared" si="4"/>
        <v>0.45029239766081869</v>
      </c>
      <c r="J30" s="131">
        <f>IFERROR(F30/B30,0)</f>
        <v>0.38500000000000001</v>
      </c>
    </row>
    <row r="31" spans="1:10">
      <c r="A31" s="129" t="s">
        <v>56</v>
      </c>
      <c r="B31" s="257">
        <f>+SUM(B4:B30)</f>
        <v>2725</v>
      </c>
      <c r="C31" s="257">
        <f>+SUM(C4:C30)</f>
        <v>6686</v>
      </c>
      <c r="D31" s="257">
        <f>+SUM(D4:D30)</f>
        <v>6074</v>
      </c>
      <c r="E31" s="257">
        <f>+SUM(E4:E30)</f>
        <v>2977</v>
      </c>
      <c r="F31" s="257">
        <f>+SUM(F4:F30)</f>
        <v>1801</v>
      </c>
      <c r="G31" s="131">
        <f t="shared" si="3"/>
        <v>2.4535779816513763</v>
      </c>
      <c r="H31" s="131">
        <f t="shared" si="4"/>
        <v>0.49012183075403359</v>
      </c>
      <c r="I31" s="131">
        <f t="shared" si="4"/>
        <v>0.60497144776620759</v>
      </c>
      <c r="J31" s="131">
        <f>IFERROR(F31/B31,0)</f>
        <v>0.66091743119266055</v>
      </c>
    </row>
    <row r="32" spans="1:10">
      <c r="A32" s="37"/>
      <c r="B32" s="258"/>
      <c r="C32" s="258"/>
      <c r="D32" s="258"/>
      <c r="E32" s="258"/>
      <c r="F32" s="258"/>
      <c r="G32" s="38"/>
      <c r="H32" s="38"/>
      <c r="J32" s="38"/>
    </row>
    <row r="33" spans="1:10" ht="16.5" thickBot="1">
      <c r="A33" s="403" t="s">
        <v>55</v>
      </c>
      <c r="B33" s="404"/>
      <c r="C33" s="404"/>
      <c r="D33" s="404"/>
      <c r="E33" s="404"/>
      <c r="F33" s="404"/>
      <c r="G33" s="404"/>
      <c r="H33" s="404"/>
      <c r="I33" s="404"/>
      <c r="J33" s="404"/>
    </row>
    <row r="34" spans="1:10" ht="32.25" thickBot="1">
      <c r="A34" s="74" t="s">
        <v>69</v>
      </c>
      <c r="B34" s="259" t="s">
        <v>60</v>
      </c>
      <c r="C34" s="259" t="s">
        <v>61</v>
      </c>
      <c r="D34" s="260" t="s">
        <v>62</v>
      </c>
      <c r="E34" s="260" t="s">
        <v>63</v>
      </c>
      <c r="F34" s="260" t="s">
        <v>64</v>
      </c>
      <c r="G34" s="76" t="s">
        <v>65</v>
      </c>
      <c r="H34" s="76" t="s">
        <v>66</v>
      </c>
      <c r="I34" s="76" t="s">
        <v>67</v>
      </c>
      <c r="J34" s="77" t="s">
        <v>68</v>
      </c>
    </row>
    <row r="35" spans="1:10" ht="31.5">
      <c r="A35" s="72" t="s">
        <v>20</v>
      </c>
      <c r="B35" s="92"/>
      <c r="C35" s="92"/>
      <c r="D35" s="92"/>
      <c r="E35" s="92"/>
      <c r="F35" s="92"/>
      <c r="G35" s="130">
        <f>IFERROR(C35/B35,0)</f>
        <v>0</v>
      </c>
      <c r="H35" s="130">
        <f>IFERROR(E35/D35,0)</f>
        <v>0</v>
      </c>
      <c r="I35" s="130">
        <f>IFERROR(F35/E35,0)</f>
        <v>0</v>
      </c>
      <c r="J35" s="130">
        <f>IFERROR(F35/B35,0)</f>
        <v>0</v>
      </c>
    </row>
    <row r="36" spans="1:10">
      <c r="A36" s="23" t="s">
        <v>21</v>
      </c>
      <c r="B36" s="17">
        <v>60</v>
      </c>
      <c r="C36" s="17">
        <v>47</v>
      </c>
      <c r="D36" s="17">
        <v>41</v>
      </c>
      <c r="E36" s="17">
        <v>39</v>
      </c>
      <c r="F36" s="17">
        <v>30</v>
      </c>
      <c r="G36" s="131">
        <f t="shared" ref="G36:G50" si="5">IFERROR(C36/B36,0)</f>
        <v>0.78333333333333333</v>
      </c>
      <c r="H36" s="131">
        <f t="shared" ref="H36:H50" si="6">IFERROR(E36/D36,0)</f>
        <v>0.95121951219512191</v>
      </c>
      <c r="I36" s="131">
        <f t="shared" ref="I36:I50" si="7">IFERROR(F36/E36,0)</f>
        <v>0.76923076923076927</v>
      </c>
      <c r="J36" s="131">
        <f t="shared" ref="J36:J50" si="8">IFERROR(F36/B36,0)</f>
        <v>0.5</v>
      </c>
    </row>
    <row r="37" spans="1:10">
      <c r="A37" s="23" t="s">
        <v>22</v>
      </c>
      <c r="B37" s="17"/>
      <c r="C37" s="17"/>
      <c r="D37" s="17"/>
      <c r="E37" s="17"/>
      <c r="F37" s="17"/>
      <c r="G37" s="131">
        <f t="shared" si="5"/>
        <v>0</v>
      </c>
      <c r="H37" s="131">
        <f t="shared" si="6"/>
        <v>0</v>
      </c>
      <c r="I37" s="131">
        <f t="shared" si="7"/>
        <v>0</v>
      </c>
      <c r="J37" s="131">
        <f t="shared" si="8"/>
        <v>0</v>
      </c>
    </row>
    <row r="38" spans="1:10">
      <c r="A38" s="185" t="s">
        <v>23</v>
      </c>
      <c r="B38" s="249">
        <v>130</v>
      </c>
      <c r="C38" s="249">
        <v>86</v>
      </c>
      <c r="D38" s="249">
        <v>75</v>
      </c>
      <c r="E38" s="249">
        <v>75</v>
      </c>
      <c r="F38" s="249">
        <v>54</v>
      </c>
      <c r="G38" s="131">
        <f t="shared" si="5"/>
        <v>0.66153846153846152</v>
      </c>
      <c r="H38" s="131">
        <f t="shared" si="6"/>
        <v>1</v>
      </c>
      <c r="I38" s="131">
        <f t="shared" si="7"/>
        <v>0.72</v>
      </c>
      <c r="J38" s="131">
        <f t="shared" si="8"/>
        <v>0.41538461538461541</v>
      </c>
    </row>
    <row r="39" spans="1:10">
      <c r="A39" s="23" t="s">
        <v>24</v>
      </c>
      <c r="B39" s="17">
        <v>50</v>
      </c>
      <c r="C39" s="17">
        <v>52</v>
      </c>
      <c r="D39" s="17">
        <v>49</v>
      </c>
      <c r="E39" s="17">
        <v>49</v>
      </c>
      <c r="F39" s="17">
        <v>37</v>
      </c>
      <c r="G39" s="131">
        <f t="shared" si="5"/>
        <v>1.04</v>
      </c>
      <c r="H39" s="131">
        <f t="shared" si="6"/>
        <v>1</v>
      </c>
      <c r="I39" s="131">
        <f t="shared" si="7"/>
        <v>0.75510204081632648</v>
      </c>
      <c r="J39" s="131">
        <f t="shared" si="8"/>
        <v>0.74</v>
      </c>
    </row>
    <row r="40" spans="1:10" ht="19.5" customHeight="1">
      <c r="A40" s="23" t="s">
        <v>25</v>
      </c>
      <c r="B40" s="17"/>
      <c r="C40" s="17"/>
      <c r="D40" s="17"/>
      <c r="E40" s="17"/>
      <c r="F40" s="17"/>
      <c r="G40" s="131">
        <f t="shared" si="5"/>
        <v>0</v>
      </c>
      <c r="H40" s="131">
        <f t="shared" si="6"/>
        <v>0</v>
      </c>
      <c r="I40" s="131">
        <f t="shared" si="7"/>
        <v>0</v>
      </c>
      <c r="J40" s="131">
        <f t="shared" si="8"/>
        <v>0</v>
      </c>
    </row>
    <row r="41" spans="1:10" ht="18" customHeight="1">
      <c r="A41" s="23" t="s">
        <v>26</v>
      </c>
      <c r="B41" s="17">
        <v>50</v>
      </c>
      <c r="C41" s="17">
        <v>164</v>
      </c>
      <c r="D41" s="17">
        <v>108</v>
      </c>
      <c r="E41" s="17">
        <v>60</v>
      </c>
      <c r="F41" s="17">
        <v>47</v>
      </c>
      <c r="G41" s="131">
        <f t="shared" si="5"/>
        <v>3.28</v>
      </c>
      <c r="H41" s="131">
        <f t="shared" si="6"/>
        <v>0.55555555555555558</v>
      </c>
      <c r="I41" s="131">
        <f t="shared" si="7"/>
        <v>0.78333333333333333</v>
      </c>
      <c r="J41" s="131">
        <f t="shared" si="8"/>
        <v>0.94</v>
      </c>
    </row>
    <row r="42" spans="1:10" ht="17.25" customHeight="1">
      <c r="A42" s="23" t="s">
        <v>27</v>
      </c>
      <c r="B42" s="17"/>
      <c r="C42" s="17"/>
      <c r="D42" s="17"/>
      <c r="E42" s="17"/>
      <c r="F42" s="17"/>
      <c r="G42" s="131">
        <f t="shared" si="5"/>
        <v>0</v>
      </c>
      <c r="H42" s="131">
        <f t="shared" si="6"/>
        <v>0</v>
      </c>
      <c r="I42" s="131">
        <f t="shared" si="7"/>
        <v>0</v>
      </c>
      <c r="J42" s="131">
        <f t="shared" si="8"/>
        <v>0</v>
      </c>
    </row>
    <row r="43" spans="1:10" ht="17.25" customHeight="1">
      <c r="A43" s="23" t="s">
        <v>28</v>
      </c>
      <c r="B43" s="17"/>
      <c r="C43" s="17"/>
      <c r="D43" s="17"/>
      <c r="E43" s="17"/>
      <c r="F43" s="17"/>
      <c r="G43" s="131">
        <f t="shared" si="5"/>
        <v>0</v>
      </c>
      <c r="H43" s="131">
        <f t="shared" si="6"/>
        <v>0</v>
      </c>
      <c r="I43" s="131">
        <f t="shared" si="7"/>
        <v>0</v>
      </c>
      <c r="J43" s="131">
        <f t="shared" si="8"/>
        <v>0</v>
      </c>
    </row>
    <row r="44" spans="1:10" ht="31.5">
      <c r="A44" s="23" t="s">
        <v>29</v>
      </c>
      <c r="B44" s="261"/>
      <c r="C44" s="261"/>
      <c r="D44" s="17"/>
      <c r="E44" s="17"/>
      <c r="F44" s="17"/>
      <c r="G44" s="131">
        <f t="shared" si="5"/>
        <v>0</v>
      </c>
      <c r="H44" s="131">
        <f t="shared" si="6"/>
        <v>0</v>
      </c>
      <c r="I44" s="131">
        <f t="shared" si="7"/>
        <v>0</v>
      </c>
      <c r="J44" s="131">
        <f t="shared" si="8"/>
        <v>0</v>
      </c>
    </row>
    <row r="45" spans="1:10">
      <c r="A45" s="23" t="s">
        <v>30</v>
      </c>
      <c r="B45" s="17"/>
      <c r="C45" s="17"/>
      <c r="D45" s="17"/>
      <c r="E45" s="17"/>
      <c r="F45" s="17"/>
      <c r="G45" s="131">
        <f t="shared" si="5"/>
        <v>0</v>
      </c>
      <c r="H45" s="131">
        <f t="shared" si="6"/>
        <v>0</v>
      </c>
      <c r="I45" s="131">
        <f t="shared" si="7"/>
        <v>0</v>
      </c>
      <c r="J45" s="131">
        <f t="shared" si="8"/>
        <v>0</v>
      </c>
    </row>
    <row r="46" spans="1:10" ht="31.5">
      <c r="A46" s="23" t="s">
        <v>31</v>
      </c>
      <c r="B46" s="17"/>
      <c r="C46" s="17"/>
      <c r="D46" s="17"/>
      <c r="E46" s="17"/>
      <c r="F46" s="17"/>
      <c r="G46" s="131">
        <f t="shared" si="5"/>
        <v>0</v>
      </c>
      <c r="H46" s="131">
        <f t="shared" si="6"/>
        <v>0</v>
      </c>
      <c r="I46" s="131">
        <f t="shared" si="7"/>
        <v>0</v>
      </c>
      <c r="J46" s="131">
        <f t="shared" si="8"/>
        <v>0</v>
      </c>
    </row>
    <row r="47" spans="1:10">
      <c r="A47" s="23" t="s">
        <v>32</v>
      </c>
      <c r="B47" s="17"/>
      <c r="C47" s="17"/>
      <c r="D47" s="17"/>
      <c r="E47" s="17"/>
      <c r="F47" s="17"/>
      <c r="G47" s="131">
        <f t="shared" si="5"/>
        <v>0</v>
      </c>
      <c r="H47" s="131">
        <f t="shared" si="6"/>
        <v>0</v>
      </c>
      <c r="I47" s="131">
        <f t="shared" si="7"/>
        <v>0</v>
      </c>
      <c r="J47" s="131">
        <f t="shared" si="8"/>
        <v>0</v>
      </c>
    </row>
    <row r="48" spans="1:10">
      <c r="A48" s="23" t="s">
        <v>33</v>
      </c>
      <c r="B48" s="17"/>
      <c r="C48" s="17"/>
      <c r="D48" s="17"/>
      <c r="E48" s="17"/>
      <c r="F48" s="17"/>
      <c r="G48" s="131">
        <f t="shared" si="5"/>
        <v>0</v>
      </c>
      <c r="H48" s="131">
        <f t="shared" si="6"/>
        <v>0</v>
      </c>
      <c r="I48" s="131">
        <f t="shared" si="7"/>
        <v>0</v>
      </c>
      <c r="J48" s="131">
        <f t="shared" si="8"/>
        <v>0</v>
      </c>
    </row>
    <row r="49" spans="1:10" ht="18.75" customHeight="1">
      <c r="A49" s="23" t="s">
        <v>34</v>
      </c>
      <c r="B49" s="17"/>
      <c r="C49" s="17"/>
      <c r="D49" s="17"/>
      <c r="E49" s="17"/>
      <c r="F49" s="17"/>
      <c r="G49" s="131">
        <f t="shared" si="5"/>
        <v>0</v>
      </c>
      <c r="H49" s="131">
        <f t="shared" si="6"/>
        <v>0</v>
      </c>
      <c r="I49" s="131">
        <f t="shared" si="7"/>
        <v>0</v>
      </c>
      <c r="J49" s="131">
        <f t="shared" si="8"/>
        <v>0</v>
      </c>
    </row>
    <row r="50" spans="1:10" ht="17.25" customHeight="1">
      <c r="A50" s="23" t="s">
        <v>35</v>
      </c>
      <c r="B50" s="17"/>
      <c r="C50" s="17"/>
      <c r="D50" s="17"/>
      <c r="E50" s="17"/>
      <c r="F50" s="17"/>
      <c r="G50" s="131">
        <f t="shared" si="5"/>
        <v>0</v>
      </c>
      <c r="H50" s="131">
        <f t="shared" si="6"/>
        <v>0</v>
      </c>
      <c r="I50" s="131">
        <f t="shared" si="7"/>
        <v>0</v>
      </c>
      <c r="J50" s="131">
        <f t="shared" si="8"/>
        <v>0</v>
      </c>
    </row>
    <row r="51" spans="1:10" ht="18" customHeight="1">
      <c r="A51" s="23" t="s">
        <v>36</v>
      </c>
      <c r="B51" s="17"/>
      <c r="C51" s="17"/>
      <c r="D51" s="17"/>
      <c r="E51" s="17"/>
      <c r="F51" s="17"/>
      <c r="G51" s="131">
        <f>IFERROR(C51/B51,0)</f>
        <v>0</v>
      </c>
      <c r="H51" s="131">
        <f>IFERROR(E51/D51,0)</f>
        <v>0</v>
      </c>
      <c r="I51" s="131">
        <f>IFERROR(F51/E51,0)</f>
        <v>0</v>
      </c>
      <c r="J51" s="131">
        <f>IFERROR(F51/B51,0)</f>
        <v>0</v>
      </c>
    </row>
    <row r="52" spans="1:10" ht="16.5" customHeight="1">
      <c r="A52" s="23" t="s">
        <v>37</v>
      </c>
      <c r="B52" s="17"/>
      <c r="C52" s="17"/>
      <c r="D52" s="17"/>
      <c r="E52" s="17"/>
      <c r="F52" s="17"/>
      <c r="G52" s="131">
        <f t="shared" ref="G52:G62" si="9">IFERROR(C52/B52,0)</f>
        <v>0</v>
      </c>
      <c r="H52" s="131">
        <f t="shared" ref="H52:H62" si="10">IFERROR(E52/D52,0)</f>
        <v>0</v>
      </c>
      <c r="I52" s="131">
        <f t="shared" ref="I52:I62" si="11">IFERROR(F52/E52,0)</f>
        <v>0</v>
      </c>
      <c r="J52" s="131">
        <f t="shared" ref="J52:J62" si="12">IFERROR(F52/B52,0)</f>
        <v>0</v>
      </c>
    </row>
    <row r="53" spans="1:10">
      <c r="A53" s="23" t="s">
        <v>38</v>
      </c>
      <c r="B53" s="17"/>
      <c r="C53" s="17"/>
      <c r="D53" s="17"/>
      <c r="E53" s="17"/>
      <c r="F53" s="17"/>
      <c r="G53" s="131">
        <f t="shared" si="9"/>
        <v>0</v>
      </c>
      <c r="H53" s="131">
        <f t="shared" si="10"/>
        <v>0</v>
      </c>
      <c r="I53" s="131">
        <f t="shared" si="11"/>
        <v>0</v>
      </c>
      <c r="J53" s="131">
        <f t="shared" si="12"/>
        <v>0</v>
      </c>
    </row>
    <row r="54" spans="1:10" ht="19.5" customHeight="1">
      <c r="A54" s="23" t="s">
        <v>39</v>
      </c>
      <c r="B54" s="17"/>
      <c r="C54" s="17"/>
      <c r="D54" s="17"/>
      <c r="E54" s="17"/>
      <c r="F54" s="17"/>
      <c r="G54" s="131">
        <f t="shared" si="9"/>
        <v>0</v>
      </c>
      <c r="H54" s="131">
        <f t="shared" si="10"/>
        <v>0</v>
      </c>
      <c r="I54" s="131">
        <f t="shared" si="11"/>
        <v>0</v>
      </c>
      <c r="J54" s="131">
        <f t="shared" si="12"/>
        <v>0</v>
      </c>
    </row>
    <row r="55" spans="1:10" ht="18.75" customHeight="1">
      <c r="A55" s="23" t="s">
        <v>40</v>
      </c>
      <c r="B55" s="17">
        <v>30</v>
      </c>
      <c r="C55" s="17">
        <v>17</v>
      </c>
      <c r="D55" s="17">
        <v>15</v>
      </c>
      <c r="E55" s="17">
        <v>13</v>
      </c>
      <c r="F55" s="17">
        <v>11</v>
      </c>
      <c r="G55" s="131">
        <f t="shared" si="9"/>
        <v>0.56666666666666665</v>
      </c>
      <c r="H55" s="131">
        <f t="shared" si="10"/>
        <v>0.8666666666666667</v>
      </c>
      <c r="I55" s="131">
        <f t="shared" si="11"/>
        <v>0.84615384615384615</v>
      </c>
      <c r="J55" s="131">
        <f t="shared" si="12"/>
        <v>0.36666666666666664</v>
      </c>
    </row>
    <row r="56" spans="1:10" ht="17.25" customHeight="1">
      <c r="A56" s="23" t="s">
        <v>41</v>
      </c>
      <c r="B56" s="17"/>
      <c r="C56" s="17"/>
      <c r="D56" s="17"/>
      <c r="E56" s="17"/>
      <c r="F56" s="17"/>
      <c r="G56" s="131">
        <f t="shared" si="9"/>
        <v>0</v>
      </c>
      <c r="H56" s="131">
        <f t="shared" si="10"/>
        <v>0</v>
      </c>
      <c r="I56" s="131">
        <f t="shared" si="11"/>
        <v>0</v>
      </c>
      <c r="J56" s="131">
        <f t="shared" si="12"/>
        <v>0</v>
      </c>
    </row>
    <row r="57" spans="1:10" ht="16.5" customHeight="1">
      <c r="A57" s="23" t="s">
        <v>42</v>
      </c>
      <c r="B57" s="17"/>
      <c r="C57" s="17"/>
      <c r="D57" s="17"/>
      <c r="E57" s="17"/>
      <c r="F57" s="17"/>
      <c r="G57" s="131">
        <f t="shared" si="9"/>
        <v>0</v>
      </c>
      <c r="H57" s="131">
        <f t="shared" si="10"/>
        <v>0</v>
      </c>
      <c r="I57" s="131">
        <f t="shared" si="11"/>
        <v>0</v>
      </c>
      <c r="J57" s="131">
        <f t="shared" si="12"/>
        <v>0</v>
      </c>
    </row>
    <row r="58" spans="1:10" ht="17.25" customHeight="1">
      <c r="A58" s="23" t="s">
        <v>43</v>
      </c>
      <c r="B58" s="17"/>
      <c r="C58" s="17"/>
      <c r="D58" s="17"/>
      <c r="E58" s="17"/>
      <c r="F58" s="17"/>
      <c r="G58" s="131">
        <f t="shared" si="9"/>
        <v>0</v>
      </c>
      <c r="H58" s="131">
        <f t="shared" si="10"/>
        <v>0</v>
      </c>
      <c r="I58" s="131">
        <f t="shared" si="11"/>
        <v>0</v>
      </c>
      <c r="J58" s="131">
        <f t="shared" si="12"/>
        <v>0</v>
      </c>
    </row>
    <row r="59" spans="1:10">
      <c r="A59" s="23" t="s">
        <v>44</v>
      </c>
      <c r="B59" s="17"/>
      <c r="C59" s="17"/>
      <c r="D59" s="17"/>
      <c r="E59" s="17"/>
      <c r="F59" s="17"/>
      <c r="G59" s="131">
        <f t="shared" si="9"/>
        <v>0</v>
      </c>
      <c r="H59" s="131">
        <f t="shared" si="10"/>
        <v>0</v>
      </c>
      <c r="I59" s="131">
        <f t="shared" si="11"/>
        <v>0</v>
      </c>
      <c r="J59" s="131">
        <f t="shared" si="12"/>
        <v>0</v>
      </c>
    </row>
    <row r="60" spans="1:10">
      <c r="A60" s="23" t="s">
        <v>45</v>
      </c>
      <c r="B60" s="17"/>
      <c r="C60" s="17"/>
      <c r="D60" s="17"/>
      <c r="E60" s="17"/>
      <c r="F60" s="17"/>
      <c r="G60" s="131">
        <f t="shared" si="9"/>
        <v>0</v>
      </c>
      <c r="H60" s="131">
        <f t="shared" si="10"/>
        <v>0</v>
      </c>
      <c r="I60" s="131">
        <f t="shared" si="11"/>
        <v>0</v>
      </c>
      <c r="J60" s="131">
        <f t="shared" si="12"/>
        <v>0</v>
      </c>
    </row>
    <row r="61" spans="1:10" ht="31.5">
      <c r="A61" s="33" t="s">
        <v>46</v>
      </c>
      <c r="B61" s="17">
        <v>10</v>
      </c>
      <c r="C61" s="17">
        <v>21</v>
      </c>
      <c r="D61" s="17">
        <v>20</v>
      </c>
      <c r="E61" s="17">
        <v>10</v>
      </c>
      <c r="F61" s="17">
        <v>9</v>
      </c>
      <c r="G61" s="131">
        <f t="shared" si="9"/>
        <v>2.1</v>
      </c>
      <c r="H61" s="131">
        <f t="shared" si="10"/>
        <v>0.5</v>
      </c>
      <c r="I61" s="131">
        <f t="shared" si="11"/>
        <v>0.9</v>
      </c>
      <c r="J61" s="131">
        <f t="shared" si="12"/>
        <v>0.9</v>
      </c>
    </row>
    <row r="62" spans="1:10" ht="17.25" customHeight="1">
      <c r="A62" s="129" t="s">
        <v>56</v>
      </c>
      <c r="B62" s="257">
        <f>+SUM(B35:B61)</f>
        <v>330</v>
      </c>
      <c r="C62" s="257">
        <f>+SUM(C35:C61)</f>
        <v>387</v>
      </c>
      <c r="D62" s="257">
        <f>+SUM(D35:D61)</f>
        <v>308</v>
      </c>
      <c r="E62" s="257">
        <f>+SUM(E35:E61)</f>
        <v>246</v>
      </c>
      <c r="F62" s="257">
        <f>+SUM(F35:F61)</f>
        <v>188</v>
      </c>
      <c r="G62" s="131">
        <f t="shared" si="9"/>
        <v>1.1727272727272726</v>
      </c>
      <c r="H62" s="131">
        <f t="shared" si="10"/>
        <v>0.79870129870129869</v>
      </c>
      <c r="I62" s="131">
        <f t="shared" si="11"/>
        <v>0.76422764227642281</v>
      </c>
      <c r="J62" s="131">
        <f t="shared" si="12"/>
        <v>0.5696969696969697</v>
      </c>
    </row>
    <row r="64" spans="1:10" ht="16.5" thickBot="1">
      <c r="A64" s="112" t="s">
        <v>130</v>
      </c>
      <c r="B64" s="262"/>
      <c r="C64" s="262"/>
      <c r="D64" s="262"/>
      <c r="E64" s="262"/>
    </row>
    <row r="65" spans="1:9" ht="63.75" thickBot="1">
      <c r="A65" s="82" t="s">
        <v>69</v>
      </c>
      <c r="B65" s="263" t="s">
        <v>61</v>
      </c>
      <c r="C65" s="264" t="s">
        <v>62</v>
      </c>
      <c r="D65" s="264" t="s">
        <v>63</v>
      </c>
      <c r="E65" s="264" t="s">
        <v>64</v>
      </c>
      <c r="F65" s="265" t="s">
        <v>147</v>
      </c>
      <c r="G65" s="85" t="s">
        <v>148</v>
      </c>
      <c r="H65" s="85" t="s">
        <v>149</v>
      </c>
      <c r="I65" s="86" t="s">
        <v>150</v>
      </c>
    </row>
    <row r="66" spans="1:9" ht="31.5">
      <c r="A66" s="72" t="s">
        <v>20</v>
      </c>
      <c r="B66" s="92"/>
      <c r="C66" s="92"/>
      <c r="D66" s="92"/>
      <c r="E66" s="92"/>
      <c r="F66" s="266">
        <f>+IFERROR(B66/(C4+C35),0)*100</f>
        <v>0</v>
      </c>
      <c r="G66" s="132">
        <f>+IFERROR(C66/(D4+D35),0)*100</f>
        <v>0</v>
      </c>
      <c r="H66" s="132">
        <f>+IFERROR(D66/(E4+E35),0)*100</f>
        <v>0</v>
      </c>
      <c r="I66" s="132">
        <f>+IFERROR(E66/(F4+F35),0)*100</f>
        <v>0</v>
      </c>
    </row>
    <row r="67" spans="1:9">
      <c r="A67" s="23" t="s">
        <v>21</v>
      </c>
      <c r="B67" s="17">
        <v>5</v>
      </c>
      <c r="C67" s="17">
        <v>5</v>
      </c>
      <c r="D67" s="17">
        <v>4</v>
      </c>
      <c r="E67" s="17">
        <v>4</v>
      </c>
      <c r="F67" s="136">
        <f t="shared" ref="F67:F76" si="13">+IFERROR(B67/(C5+C36),0)*100</f>
        <v>0.65189048239895697</v>
      </c>
      <c r="G67" s="133">
        <f t="shared" ref="G67:G76" si="14">+IFERROR(C67/(D5+D36),0)*100</f>
        <v>0.69060773480662985</v>
      </c>
      <c r="H67" s="133">
        <f t="shared" ref="H67:H77" si="15">+IFERROR(D67/(E5+E36),0)*100</f>
        <v>0.6872852233676976</v>
      </c>
      <c r="I67" s="133">
        <f t="shared" ref="I67:I77" si="16">+IFERROR(E67/(F5+F36),0)*100</f>
        <v>1.3559322033898304</v>
      </c>
    </row>
    <row r="68" spans="1:9">
      <c r="A68" s="23" t="s">
        <v>22</v>
      </c>
      <c r="B68" s="17"/>
      <c r="C68" s="17"/>
      <c r="D68" s="17"/>
      <c r="E68" s="17"/>
      <c r="F68" s="136">
        <f t="shared" si="13"/>
        <v>0</v>
      </c>
      <c r="G68" s="133">
        <f t="shared" si="14"/>
        <v>0</v>
      </c>
      <c r="H68" s="133">
        <f t="shared" si="15"/>
        <v>0</v>
      </c>
      <c r="I68" s="133">
        <f t="shared" si="16"/>
        <v>0</v>
      </c>
    </row>
    <row r="69" spans="1:9">
      <c r="A69" s="23" t="s">
        <v>23</v>
      </c>
      <c r="B69" s="17">
        <v>4</v>
      </c>
      <c r="C69" s="17">
        <v>3</v>
      </c>
      <c r="D69" s="17">
        <v>0</v>
      </c>
      <c r="E69" s="17">
        <v>0</v>
      </c>
      <c r="F69" s="136">
        <f t="shared" si="13"/>
        <v>0.3236245954692557</v>
      </c>
      <c r="G69" s="133">
        <f t="shared" si="14"/>
        <v>0.27347310847766637</v>
      </c>
      <c r="H69" s="133">
        <f t="shared" si="15"/>
        <v>0</v>
      </c>
      <c r="I69" s="133">
        <f t="shared" si="16"/>
        <v>0</v>
      </c>
    </row>
    <row r="70" spans="1:9">
      <c r="A70" s="23" t="s">
        <v>24</v>
      </c>
      <c r="B70" s="17"/>
      <c r="C70" s="17"/>
      <c r="D70" s="17"/>
      <c r="E70" s="17"/>
      <c r="F70" s="136">
        <f t="shared" si="13"/>
        <v>0</v>
      </c>
      <c r="G70" s="133">
        <f t="shared" si="14"/>
        <v>0</v>
      </c>
      <c r="H70" s="133">
        <f t="shared" si="15"/>
        <v>0</v>
      </c>
      <c r="I70" s="133">
        <f t="shared" si="16"/>
        <v>0</v>
      </c>
    </row>
    <row r="71" spans="1:9">
      <c r="A71" s="23" t="s">
        <v>25</v>
      </c>
      <c r="B71" s="17"/>
      <c r="C71" s="17"/>
      <c r="D71" s="17"/>
      <c r="E71" s="17"/>
      <c r="F71" s="136">
        <f t="shared" si="13"/>
        <v>0</v>
      </c>
      <c r="G71" s="133">
        <f t="shared" si="14"/>
        <v>0</v>
      </c>
      <c r="H71" s="133">
        <f t="shared" si="15"/>
        <v>0</v>
      </c>
      <c r="I71" s="133">
        <f t="shared" si="16"/>
        <v>0</v>
      </c>
    </row>
    <row r="72" spans="1:9">
      <c r="A72" s="23" t="s">
        <v>26</v>
      </c>
      <c r="B72" s="17"/>
      <c r="C72" s="17"/>
      <c r="D72" s="17"/>
      <c r="E72" s="17"/>
      <c r="F72" s="136">
        <f t="shared" si="13"/>
        <v>0</v>
      </c>
      <c r="G72" s="133">
        <f t="shared" si="14"/>
        <v>0</v>
      </c>
      <c r="H72" s="133">
        <f t="shared" si="15"/>
        <v>0</v>
      </c>
      <c r="I72" s="133">
        <f t="shared" si="16"/>
        <v>0</v>
      </c>
    </row>
    <row r="73" spans="1:9">
      <c r="A73" s="23" t="s">
        <v>27</v>
      </c>
      <c r="B73" s="17"/>
      <c r="C73" s="17"/>
      <c r="D73" s="17"/>
      <c r="E73" s="17"/>
      <c r="F73" s="136">
        <f t="shared" si="13"/>
        <v>0</v>
      </c>
      <c r="G73" s="133">
        <f t="shared" si="14"/>
        <v>0</v>
      </c>
      <c r="H73" s="133">
        <f t="shared" si="15"/>
        <v>0</v>
      </c>
      <c r="I73" s="133">
        <f t="shared" si="16"/>
        <v>0</v>
      </c>
    </row>
    <row r="74" spans="1:9">
      <c r="A74" s="23" t="s">
        <v>28</v>
      </c>
      <c r="B74" s="17">
        <v>2</v>
      </c>
      <c r="C74" s="17">
        <v>2</v>
      </c>
      <c r="D74" s="17">
        <v>1</v>
      </c>
      <c r="E74" s="17">
        <v>1</v>
      </c>
      <c r="F74" s="136">
        <f t="shared" si="13"/>
        <v>0.32310177705977383</v>
      </c>
      <c r="G74" s="133">
        <f t="shared" si="14"/>
        <v>0.34843205574912894</v>
      </c>
      <c r="H74" s="133">
        <f t="shared" si="15"/>
        <v>0.48543689320388345</v>
      </c>
      <c r="I74" s="133">
        <f t="shared" si="16"/>
        <v>1.1764705882352942</v>
      </c>
    </row>
    <row r="75" spans="1:9" ht="31.5">
      <c r="A75" s="23" t="s">
        <v>29</v>
      </c>
      <c r="B75" s="17">
        <v>2</v>
      </c>
      <c r="C75" s="17">
        <v>2</v>
      </c>
      <c r="D75" s="17">
        <v>0</v>
      </c>
      <c r="E75" s="17">
        <v>0</v>
      </c>
      <c r="F75" s="136">
        <f t="shared" si="13"/>
        <v>3.125</v>
      </c>
      <c r="G75" s="133">
        <f t="shared" si="14"/>
        <v>3.3333333333333335</v>
      </c>
      <c r="H75" s="133">
        <f t="shared" si="15"/>
        <v>0</v>
      </c>
      <c r="I75" s="133">
        <f t="shared" si="16"/>
        <v>0</v>
      </c>
    </row>
    <row r="76" spans="1:9">
      <c r="A76" s="23" t="s">
        <v>30</v>
      </c>
      <c r="B76" s="17"/>
      <c r="C76" s="17"/>
      <c r="D76" s="17"/>
      <c r="E76" s="17"/>
      <c r="F76" s="136">
        <f t="shared" si="13"/>
        <v>0</v>
      </c>
      <c r="G76" s="133">
        <f t="shared" si="14"/>
        <v>0</v>
      </c>
      <c r="H76" s="133">
        <f t="shared" si="15"/>
        <v>0</v>
      </c>
      <c r="I76" s="133">
        <f t="shared" si="16"/>
        <v>0</v>
      </c>
    </row>
    <row r="77" spans="1:9" ht="31.5">
      <c r="A77" s="23" t="s">
        <v>31</v>
      </c>
      <c r="B77" s="17"/>
      <c r="C77" s="17"/>
      <c r="D77" s="17"/>
      <c r="E77" s="17"/>
      <c r="F77" s="136">
        <f t="shared" ref="F77:G87" si="17">+IFERROR(B77/(C15+C46),0)*100</f>
        <v>0</v>
      </c>
      <c r="G77" s="133">
        <f t="shared" si="17"/>
        <v>0</v>
      </c>
      <c r="H77" s="133">
        <f t="shared" si="15"/>
        <v>0</v>
      </c>
      <c r="I77" s="133">
        <f t="shared" si="16"/>
        <v>0</v>
      </c>
    </row>
    <row r="78" spans="1:9">
      <c r="A78" s="23" t="s">
        <v>32</v>
      </c>
      <c r="B78" s="17"/>
      <c r="C78" s="17"/>
      <c r="D78" s="17"/>
      <c r="E78" s="17"/>
      <c r="F78" s="136">
        <f t="shared" si="17"/>
        <v>0</v>
      </c>
      <c r="G78" s="133">
        <f t="shared" si="17"/>
        <v>0</v>
      </c>
      <c r="H78" s="133">
        <f t="shared" ref="H78:H93" si="18">+IFERROR(D78/(E16+E47),0)*100</f>
        <v>0</v>
      </c>
      <c r="I78" s="133">
        <f t="shared" ref="I78:I93" si="19">+IFERROR(E78/(F16+F47),0)*100</f>
        <v>0</v>
      </c>
    </row>
    <row r="79" spans="1:9">
      <c r="A79" s="23" t="s">
        <v>33</v>
      </c>
      <c r="B79" s="17"/>
      <c r="C79" s="17"/>
      <c r="D79" s="17"/>
      <c r="E79" s="17"/>
      <c r="F79" s="136">
        <f t="shared" si="17"/>
        <v>0</v>
      </c>
      <c r="G79" s="133">
        <f t="shared" si="17"/>
        <v>0</v>
      </c>
      <c r="H79" s="133">
        <f t="shared" si="18"/>
        <v>0</v>
      </c>
      <c r="I79" s="133">
        <f t="shared" si="19"/>
        <v>0</v>
      </c>
    </row>
    <row r="80" spans="1:9">
      <c r="A80" s="23" t="s">
        <v>34</v>
      </c>
      <c r="B80" s="17"/>
      <c r="C80" s="17"/>
      <c r="D80" s="17"/>
      <c r="E80" s="17"/>
      <c r="F80" s="136">
        <f t="shared" si="17"/>
        <v>0</v>
      </c>
      <c r="G80" s="133">
        <f t="shared" si="17"/>
        <v>0</v>
      </c>
      <c r="H80" s="133">
        <f t="shared" si="18"/>
        <v>0</v>
      </c>
      <c r="I80" s="133">
        <f t="shared" si="19"/>
        <v>0</v>
      </c>
    </row>
    <row r="81" spans="1:9">
      <c r="A81" s="23" t="s">
        <v>35</v>
      </c>
      <c r="B81" s="17"/>
      <c r="C81" s="17"/>
      <c r="D81" s="17"/>
      <c r="E81" s="17"/>
      <c r="F81" s="136">
        <f t="shared" si="17"/>
        <v>0</v>
      </c>
      <c r="G81" s="133">
        <f t="shared" si="17"/>
        <v>0</v>
      </c>
      <c r="H81" s="133">
        <f t="shared" si="18"/>
        <v>0</v>
      </c>
      <c r="I81" s="133">
        <f t="shared" si="19"/>
        <v>0</v>
      </c>
    </row>
    <row r="82" spans="1:9">
      <c r="A82" s="23" t="s">
        <v>36</v>
      </c>
      <c r="B82" s="17">
        <v>327</v>
      </c>
      <c r="C82" s="17">
        <v>23</v>
      </c>
      <c r="D82" s="17">
        <v>276</v>
      </c>
      <c r="E82" s="17">
        <v>229</v>
      </c>
      <c r="F82" s="136">
        <f t="shared" si="17"/>
        <v>23.274021352313166</v>
      </c>
      <c r="G82" s="133">
        <f t="shared" si="17"/>
        <v>1.8930041152263373</v>
      </c>
      <c r="H82" s="133">
        <f t="shared" si="18"/>
        <v>48.506151142355009</v>
      </c>
      <c r="I82" s="133">
        <f t="shared" si="19"/>
        <v>53.755868544600936</v>
      </c>
    </row>
    <row r="83" spans="1:9">
      <c r="A83" s="23" t="s">
        <v>37</v>
      </c>
      <c r="B83" s="17">
        <v>54</v>
      </c>
      <c r="C83" s="17">
        <v>45</v>
      </c>
      <c r="D83" s="17">
        <v>44</v>
      </c>
      <c r="E83" s="17">
        <v>34</v>
      </c>
      <c r="F83" s="136">
        <f t="shared" si="17"/>
        <v>8.7096774193548381</v>
      </c>
      <c r="G83" s="133">
        <f t="shared" si="17"/>
        <v>8.7378640776699026</v>
      </c>
      <c r="H83" s="133">
        <f t="shared" si="18"/>
        <v>38.596491228070171</v>
      </c>
      <c r="I83" s="133">
        <f t="shared" si="19"/>
        <v>40.963855421686745</v>
      </c>
    </row>
    <row r="84" spans="1:9">
      <c r="A84" s="23" t="s">
        <v>38</v>
      </c>
      <c r="B84" s="17"/>
      <c r="C84" s="17"/>
      <c r="D84" s="17"/>
      <c r="E84" s="17"/>
      <c r="F84" s="136">
        <f t="shared" si="17"/>
        <v>0</v>
      </c>
      <c r="G84" s="133">
        <f t="shared" si="17"/>
        <v>0</v>
      </c>
      <c r="H84" s="133">
        <f t="shared" si="18"/>
        <v>0</v>
      </c>
      <c r="I84" s="133">
        <f t="shared" si="19"/>
        <v>0</v>
      </c>
    </row>
    <row r="85" spans="1:9">
      <c r="A85" s="23" t="s">
        <v>39</v>
      </c>
      <c r="B85" s="17"/>
      <c r="C85" s="17"/>
      <c r="D85" s="17"/>
      <c r="E85" s="17"/>
      <c r="F85" s="136">
        <f t="shared" si="17"/>
        <v>0</v>
      </c>
      <c r="G85" s="133">
        <f t="shared" si="17"/>
        <v>0</v>
      </c>
      <c r="H85" s="133">
        <f t="shared" si="18"/>
        <v>0</v>
      </c>
      <c r="I85" s="133">
        <f t="shared" si="19"/>
        <v>0</v>
      </c>
    </row>
    <row r="86" spans="1:9">
      <c r="A86" s="23" t="s">
        <v>40</v>
      </c>
      <c r="B86" s="17">
        <v>1</v>
      </c>
      <c r="C86" s="17">
        <v>1</v>
      </c>
      <c r="D86" s="17">
        <v>1</v>
      </c>
      <c r="E86" s="17">
        <v>1</v>
      </c>
      <c r="F86" s="136">
        <f t="shared" ref="F86" si="20">+IFERROR(B86/(C24+C55),0)*100</f>
        <v>0.60606060606060608</v>
      </c>
      <c r="G86" s="133">
        <f t="shared" ref="G86" si="21">+IFERROR(C86/(D24+D55),0)*100</f>
        <v>0.71942446043165476</v>
      </c>
      <c r="H86" s="133">
        <f t="shared" ref="H86" si="22">+IFERROR(D86/(E24+E55),0)*100</f>
        <v>0.99009900990099009</v>
      </c>
      <c r="I86" s="133">
        <f t="shared" ref="I86" si="23">+IFERROR(E86/(F24+F55),0)*100</f>
        <v>1.1235955056179776</v>
      </c>
    </row>
    <row r="87" spans="1:9">
      <c r="A87" s="23" t="s">
        <v>41</v>
      </c>
      <c r="B87" s="17"/>
      <c r="C87" s="17"/>
      <c r="D87" s="17"/>
      <c r="E87" s="17"/>
      <c r="F87" s="136">
        <f t="shared" si="17"/>
        <v>0</v>
      </c>
      <c r="G87" s="133">
        <f t="shared" si="17"/>
        <v>0</v>
      </c>
      <c r="H87" s="133">
        <f t="shared" si="18"/>
        <v>0</v>
      </c>
      <c r="I87" s="133">
        <f t="shared" si="19"/>
        <v>0</v>
      </c>
    </row>
    <row r="88" spans="1:9">
      <c r="A88" s="23" t="s">
        <v>42</v>
      </c>
      <c r="B88" s="17"/>
      <c r="C88" s="17"/>
      <c r="D88" s="17"/>
      <c r="E88" s="17"/>
      <c r="F88" s="136">
        <f t="shared" ref="F88:G92" si="24">+IFERROR(B88/(C26+C57),0)*100</f>
        <v>0</v>
      </c>
      <c r="G88" s="133">
        <f t="shared" si="24"/>
        <v>0</v>
      </c>
      <c r="H88" s="133">
        <f t="shared" si="18"/>
        <v>0</v>
      </c>
      <c r="I88" s="133">
        <f t="shared" si="19"/>
        <v>0</v>
      </c>
    </row>
    <row r="89" spans="1:9">
      <c r="A89" s="23" t="s">
        <v>43</v>
      </c>
      <c r="B89" s="17"/>
      <c r="C89" s="17"/>
      <c r="D89" s="17"/>
      <c r="E89" s="17"/>
      <c r="F89" s="136">
        <f t="shared" si="24"/>
        <v>0</v>
      </c>
      <c r="G89" s="133">
        <f t="shared" si="24"/>
        <v>0</v>
      </c>
      <c r="H89" s="133">
        <f t="shared" si="18"/>
        <v>0</v>
      </c>
      <c r="I89" s="133">
        <f t="shared" si="19"/>
        <v>0</v>
      </c>
    </row>
    <row r="90" spans="1:9">
      <c r="A90" s="23" t="s">
        <v>44</v>
      </c>
      <c r="B90" s="17"/>
      <c r="C90" s="17"/>
      <c r="D90" s="17"/>
      <c r="E90" s="17"/>
      <c r="F90" s="136">
        <f t="shared" si="24"/>
        <v>0</v>
      </c>
      <c r="G90" s="133">
        <f t="shared" si="24"/>
        <v>0</v>
      </c>
      <c r="H90" s="133">
        <f t="shared" si="18"/>
        <v>0</v>
      </c>
      <c r="I90" s="133">
        <f t="shared" si="19"/>
        <v>0</v>
      </c>
    </row>
    <row r="91" spans="1:9">
      <c r="A91" s="23" t="s">
        <v>45</v>
      </c>
      <c r="B91" s="17">
        <v>2</v>
      </c>
      <c r="C91" s="17">
        <v>2</v>
      </c>
      <c r="D91" s="17">
        <v>2</v>
      </c>
      <c r="E91" s="17">
        <v>1</v>
      </c>
      <c r="F91" s="136">
        <f t="shared" si="24"/>
        <v>0.90909090909090906</v>
      </c>
      <c r="G91" s="133">
        <f t="shared" si="24"/>
        <v>0.96852300242130751</v>
      </c>
      <c r="H91" s="133">
        <f t="shared" si="18"/>
        <v>1.9138755980861244</v>
      </c>
      <c r="I91" s="133">
        <f t="shared" si="19"/>
        <v>2.4096385542168677</v>
      </c>
    </row>
    <row r="92" spans="1:9" ht="31.5">
      <c r="A92" s="44" t="s">
        <v>46</v>
      </c>
      <c r="B92" s="17">
        <v>2</v>
      </c>
      <c r="C92" s="17">
        <v>2</v>
      </c>
      <c r="D92" s="17">
        <v>1</v>
      </c>
      <c r="E92" s="17">
        <v>0</v>
      </c>
      <c r="F92" s="136">
        <f t="shared" si="24"/>
        <v>0.96618357487922701</v>
      </c>
      <c r="G92" s="133">
        <f t="shared" si="24"/>
        <v>1.0610079575596816</v>
      </c>
      <c r="H92" s="133">
        <f t="shared" si="18"/>
        <v>1.0471204188481675</v>
      </c>
      <c r="I92" s="133">
        <f t="shared" si="19"/>
        <v>0</v>
      </c>
    </row>
    <row r="93" spans="1:9">
      <c r="A93" s="129" t="s">
        <v>56</v>
      </c>
      <c r="B93" s="257">
        <f>+SUM(B66:B92)</f>
        <v>399</v>
      </c>
      <c r="C93" s="257">
        <f>+SUM(C66:C92)</f>
        <v>85</v>
      </c>
      <c r="D93" s="257">
        <f>+SUM(D66:D92)</f>
        <v>329</v>
      </c>
      <c r="E93" s="257">
        <f>+SUM(E66:E92)</f>
        <v>270</v>
      </c>
      <c r="F93" s="136">
        <f>+IFERROR(B93/(C31+C62),0)*100</f>
        <v>5.6411706489466988</v>
      </c>
      <c r="G93" s="133">
        <f>+IFERROR(C93/(D31+D62),0)*100</f>
        <v>1.3318708868693199</v>
      </c>
      <c r="H93" s="133">
        <f t="shared" si="18"/>
        <v>10.207880856345019</v>
      </c>
      <c r="I93" s="133">
        <f t="shared" si="19"/>
        <v>13.574660633484163</v>
      </c>
    </row>
    <row r="94" spans="1:9">
      <c r="A94" s="27"/>
      <c r="B94" s="19"/>
      <c r="C94" s="19"/>
      <c r="D94" s="19"/>
      <c r="I94" s="9"/>
    </row>
    <row r="95" spans="1:9">
      <c r="A95" s="27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132"/>
  <sheetViews>
    <sheetView workbookViewId="0">
      <selection sqref="A1:J1"/>
    </sheetView>
  </sheetViews>
  <sheetFormatPr defaultRowHeight="15.75"/>
  <cols>
    <col min="1" max="1" width="24.125" customWidth="1"/>
    <col min="2" max="6" width="10.625" style="14" customWidth="1"/>
    <col min="7" max="10" width="10.625" customWidth="1"/>
  </cols>
  <sheetData>
    <row r="1" spans="1:10" ht="20.25">
      <c r="A1" s="389" t="s">
        <v>609</v>
      </c>
      <c r="B1" s="389"/>
      <c r="C1" s="389"/>
      <c r="D1" s="389"/>
      <c r="E1" s="389"/>
      <c r="F1" s="389"/>
      <c r="G1" s="389"/>
      <c r="H1" s="389"/>
      <c r="I1" s="389"/>
      <c r="J1" s="389"/>
    </row>
    <row r="2" spans="1:10" ht="16.5" thickBot="1">
      <c r="A2" s="403" t="s">
        <v>202</v>
      </c>
      <c r="B2" s="403"/>
      <c r="C2" s="403"/>
      <c r="D2" s="403"/>
      <c r="E2" s="403"/>
      <c r="F2" s="403"/>
      <c r="G2" s="403"/>
      <c r="H2" s="403"/>
      <c r="I2" s="403"/>
      <c r="J2" s="403"/>
    </row>
    <row r="3" spans="1:10" ht="32.25" thickBot="1">
      <c r="A3" s="74" t="s">
        <v>69</v>
      </c>
      <c r="B3" s="259" t="s">
        <v>60</v>
      </c>
      <c r="C3" s="259" t="s">
        <v>61</v>
      </c>
      <c r="D3" s="260" t="s">
        <v>62</v>
      </c>
      <c r="E3" s="260" t="s">
        <v>63</v>
      </c>
      <c r="F3" s="260" t="s">
        <v>64</v>
      </c>
      <c r="G3" s="76" t="s">
        <v>65</v>
      </c>
      <c r="H3" s="76" t="s">
        <v>66</v>
      </c>
      <c r="I3" s="76" t="s">
        <v>67</v>
      </c>
      <c r="J3" s="77" t="s">
        <v>68</v>
      </c>
    </row>
    <row r="4" spans="1:10" ht="31.5">
      <c r="A4" s="267" t="s">
        <v>20</v>
      </c>
      <c r="B4" s="269">
        <v>480</v>
      </c>
      <c r="C4" s="269">
        <v>124</v>
      </c>
      <c r="D4" s="269">
        <v>115</v>
      </c>
      <c r="E4" s="269">
        <v>109</v>
      </c>
      <c r="F4" s="269">
        <v>104</v>
      </c>
      <c r="G4" s="130">
        <f>IFERROR(C4/B4,0)</f>
        <v>0.25833333333333336</v>
      </c>
      <c r="H4" s="130">
        <f>IFERROR(E4/D4,0)</f>
        <v>0.94782608695652171</v>
      </c>
      <c r="I4" s="130">
        <f>IFERROR(F4/E4,0)</f>
        <v>0.95412844036697253</v>
      </c>
      <c r="J4" s="130">
        <f>IFERROR(F4/B4,0)</f>
        <v>0.21666666666666667</v>
      </c>
    </row>
    <row r="5" spans="1:10">
      <c r="A5" s="23" t="s">
        <v>21</v>
      </c>
      <c r="B5" s="17"/>
      <c r="C5" s="17"/>
      <c r="D5" s="17"/>
      <c r="E5" s="17"/>
      <c r="F5" s="17"/>
      <c r="G5" s="131">
        <f t="shared" ref="G5:G27" si="0">IFERROR(C5/B5,0)</f>
        <v>0</v>
      </c>
      <c r="H5" s="131">
        <f t="shared" ref="H5:H27" si="1">IFERROR(E5/D5,0)</f>
        <v>0</v>
      </c>
      <c r="I5" s="131">
        <f t="shared" ref="I5:I27" si="2">IFERROR(F5/E5,0)</f>
        <v>0</v>
      </c>
      <c r="J5" s="131">
        <f t="shared" ref="J5:J27" si="3">IFERROR(F5/B5,0)</f>
        <v>0</v>
      </c>
    </row>
    <row r="6" spans="1:10">
      <c r="A6" s="23" t="s">
        <v>22</v>
      </c>
      <c r="B6" s="17"/>
      <c r="C6" s="17"/>
      <c r="D6" s="17"/>
      <c r="E6" s="17"/>
      <c r="F6" s="17"/>
      <c r="G6" s="131">
        <f t="shared" si="0"/>
        <v>0</v>
      </c>
      <c r="H6" s="131">
        <f t="shared" si="1"/>
        <v>0</v>
      </c>
      <c r="I6" s="131">
        <f t="shared" si="2"/>
        <v>0</v>
      </c>
      <c r="J6" s="131">
        <f t="shared" si="3"/>
        <v>0</v>
      </c>
    </row>
    <row r="7" spans="1:10" ht="31.5">
      <c r="A7" s="185" t="s">
        <v>23</v>
      </c>
      <c r="B7" s="249">
        <v>351</v>
      </c>
      <c r="C7" s="249">
        <v>363</v>
      </c>
      <c r="D7" s="249">
        <v>350</v>
      </c>
      <c r="E7" s="249">
        <v>277</v>
      </c>
      <c r="F7" s="249">
        <v>249</v>
      </c>
      <c r="G7" s="131">
        <f t="shared" si="0"/>
        <v>1.0341880341880343</v>
      </c>
      <c r="H7" s="131">
        <f t="shared" si="1"/>
        <v>0.79142857142857148</v>
      </c>
      <c r="I7" s="131">
        <f t="shared" si="2"/>
        <v>0.89891696750902528</v>
      </c>
      <c r="J7" s="131">
        <f t="shared" si="3"/>
        <v>0.70940170940170943</v>
      </c>
    </row>
    <row r="8" spans="1:10">
      <c r="A8" s="23" t="s">
        <v>24</v>
      </c>
      <c r="B8" s="17">
        <v>30</v>
      </c>
      <c r="C8" s="17">
        <v>26</v>
      </c>
      <c r="D8" s="17">
        <v>26</v>
      </c>
      <c r="E8" s="17">
        <v>20</v>
      </c>
      <c r="F8" s="17">
        <v>16</v>
      </c>
      <c r="G8" s="131">
        <f t="shared" si="0"/>
        <v>0.8666666666666667</v>
      </c>
      <c r="H8" s="131">
        <f t="shared" si="1"/>
        <v>0.76923076923076927</v>
      </c>
      <c r="I8" s="131">
        <f t="shared" si="2"/>
        <v>0.8</v>
      </c>
      <c r="J8" s="131">
        <f t="shared" si="3"/>
        <v>0.53333333333333333</v>
      </c>
    </row>
    <row r="9" spans="1:10">
      <c r="A9" s="23" t="s">
        <v>25</v>
      </c>
      <c r="B9" s="17"/>
      <c r="C9" s="17"/>
      <c r="D9" s="17"/>
      <c r="E9" s="17"/>
      <c r="F9" s="17"/>
      <c r="G9" s="131">
        <f t="shared" si="0"/>
        <v>0</v>
      </c>
      <c r="H9" s="131">
        <f t="shared" si="1"/>
        <v>0</v>
      </c>
      <c r="I9" s="131">
        <f t="shared" si="2"/>
        <v>0</v>
      </c>
      <c r="J9" s="131">
        <f t="shared" si="3"/>
        <v>0</v>
      </c>
    </row>
    <row r="10" spans="1:10">
      <c r="A10" s="23" t="s">
        <v>26</v>
      </c>
      <c r="B10" s="17">
        <v>230</v>
      </c>
      <c r="C10" s="17">
        <v>222</v>
      </c>
      <c r="D10" s="17">
        <v>222</v>
      </c>
      <c r="E10" s="17">
        <v>222</v>
      </c>
      <c r="F10" s="17">
        <v>222</v>
      </c>
      <c r="G10" s="131">
        <f t="shared" si="0"/>
        <v>0.9652173913043478</v>
      </c>
      <c r="H10" s="131">
        <f t="shared" si="1"/>
        <v>1</v>
      </c>
      <c r="I10" s="131">
        <f t="shared" si="2"/>
        <v>1</v>
      </c>
      <c r="J10" s="131">
        <f t="shared" si="3"/>
        <v>0.9652173913043478</v>
      </c>
    </row>
    <row r="11" spans="1:10">
      <c r="A11" s="23" t="s">
        <v>27</v>
      </c>
      <c r="B11" s="17">
        <v>110</v>
      </c>
      <c r="C11" s="17">
        <v>48</v>
      </c>
      <c r="D11" s="17">
        <v>47</v>
      </c>
      <c r="E11" s="17">
        <v>45</v>
      </c>
      <c r="F11" s="17">
        <v>40</v>
      </c>
      <c r="G11" s="131">
        <f t="shared" si="0"/>
        <v>0.43636363636363634</v>
      </c>
      <c r="H11" s="131">
        <f t="shared" si="1"/>
        <v>0.95744680851063835</v>
      </c>
      <c r="I11" s="131">
        <f t="shared" si="2"/>
        <v>0.88888888888888884</v>
      </c>
      <c r="J11" s="131">
        <f t="shared" si="3"/>
        <v>0.36363636363636365</v>
      </c>
    </row>
    <row r="12" spans="1:10">
      <c r="A12" s="23" t="s">
        <v>28</v>
      </c>
      <c r="B12" s="17">
        <v>55</v>
      </c>
      <c r="C12" s="17">
        <v>58</v>
      </c>
      <c r="D12" s="17">
        <v>53</v>
      </c>
      <c r="E12" s="17">
        <v>39</v>
      </c>
      <c r="F12" s="17">
        <v>36</v>
      </c>
      <c r="G12" s="131">
        <f t="shared" si="0"/>
        <v>1.0545454545454545</v>
      </c>
      <c r="H12" s="131">
        <f t="shared" si="1"/>
        <v>0.73584905660377353</v>
      </c>
      <c r="I12" s="131">
        <f t="shared" si="2"/>
        <v>0.92307692307692313</v>
      </c>
      <c r="J12" s="131">
        <f t="shared" si="3"/>
        <v>0.65454545454545454</v>
      </c>
    </row>
    <row r="13" spans="1:10" ht="31.5">
      <c r="A13" s="23" t="s">
        <v>29</v>
      </c>
      <c r="B13" s="261">
        <v>20</v>
      </c>
      <c r="C13" s="261">
        <v>7</v>
      </c>
      <c r="D13" s="17">
        <v>7</v>
      </c>
      <c r="E13" s="17">
        <v>7</v>
      </c>
      <c r="F13" s="17">
        <v>7</v>
      </c>
      <c r="G13" s="131">
        <f t="shared" si="0"/>
        <v>0.35</v>
      </c>
      <c r="H13" s="131">
        <f t="shared" si="1"/>
        <v>1</v>
      </c>
      <c r="I13" s="131">
        <f t="shared" si="2"/>
        <v>1</v>
      </c>
      <c r="J13" s="131">
        <f t="shared" si="3"/>
        <v>0.35</v>
      </c>
    </row>
    <row r="14" spans="1:10">
      <c r="A14" s="23" t="s">
        <v>30</v>
      </c>
      <c r="B14" s="17"/>
      <c r="C14" s="17"/>
      <c r="D14" s="17"/>
      <c r="E14" s="17"/>
      <c r="F14" s="17"/>
      <c r="G14" s="131">
        <f t="shared" si="0"/>
        <v>0</v>
      </c>
      <c r="H14" s="131">
        <f t="shared" si="1"/>
        <v>0</v>
      </c>
      <c r="I14" s="131">
        <f t="shared" si="2"/>
        <v>0</v>
      </c>
      <c r="J14" s="131">
        <f t="shared" si="3"/>
        <v>0</v>
      </c>
    </row>
    <row r="15" spans="1:10" ht="47.25">
      <c r="A15" s="23" t="s">
        <v>31</v>
      </c>
      <c r="B15" s="17"/>
      <c r="C15" s="17"/>
      <c r="D15" s="17"/>
      <c r="E15" s="17"/>
      <c r="F15" s="17"/>
      <c r="G15" s="131">
        <f t="shared" si="0"/>
        <v>0</v>
      </c>
      <c r="H15" s="131">
        <f t="shared" si="1"/>
        <v>0</v>
      </c>
      <c r="I15" s="131">
        <f t="shared" si="2"/>
        <v>0</v>
      </c>
      <c r="J15" s="131">
        <f t="shared" si="3"/>
        <v>0</v>
      </c>
    </row>
    <row r="16" spans="1:10">
      <c r="A16" s="23" t="s">
        <v>32</v>
      </c>
      <c r="B16" s="17"/>
      <c r="C16" s="17"/>
      <c r="D16" s="17"/>
      <c r="E16" s="17"/>
      <c r="F16" s="17"/>
      <c r="G16" s="131">
        <f t="shared" si="0"/>
        <v>0</v>
      </c>
      <c r="H16" s="131">
        <f t="shared" si="1"/>
        <v>0</v>
      </c>
      <c r="I16" s="131">
        <f t="shared" si="2"/>
        <v>0</v>
      </c>
      <c r="J16" s="131">
        <f t="shared" si="3"/>
        <v>0</v>
      </c>
    </row>
    <row r="17" spans="1:11">
      <c r="A17" s="23" t="s">
        <v>33</v>
      </c>
      <c r="B17" s="17"/>
      <c r="C17" s="17"/>
      <c r="D17" s="17"/>
      <c r="E17" s="17"/>
      <c r="F17" s="17"/>
      <c r="G17" s="131">
        <f t="shared" si="0"/>
        <v>0</v>
      </c>
      <c r="H17" s="131">
        <f t="shared" si="1"/>
        <v>0</v>
      </c>
      <c r="I17" s="131">
        <f t="shared" si="2"/>
        <v>0</v>
      </c>
      <c r="J17" s="131">
        <f t="shared" si="3"/>
        <v>0</v>
      </c>
    </row>
    <row r="18" spans="1:11">
      <c r="A18" s="23" t="s">
        <v>34</v>
      </c>
      <c r="B18" s="17"/>
      <c r="C18" s="17"/>
      <c r="D18" s="17"/>
      <c r="E18" s="17"/>
      <c r="F18" s="17"/>
      <c r="G18" s="131">
        <f t="shared" si="0"/>
        <v>0</v>
      </c>
      <c r="H18" s="131">
        <f t="shared" si="1"/>
        <v>0</v>
      </c>
      <c r="I18" s="131">
        <f t="shared" si="2"/>
        <v>0</v>
      </c>
      <c r="J18" s="131">
        <f t="shared" si="3"/>
        <v>0</v>
      </c>
    </row>
    <row r="19" spans="1:11">
      <c r="A19" s="23" t="s">
        <v>35</v>
      </c>
      <c r="B19" s="17"/>
      <c r="C19" s="17"/>
      <c r="D19" s="17"/>
      <c r="E19" s="17"/>
      <c r="F19" s="17"/>
      <c r="G19" s="131">
        <f t="shared" si="0"/>
        <v>0</v>
      </c>
      <c r="H19" s="131">
        <f t="shared" si="1"/>
        <v>0</v>
      </c>
      <c r="I19" s="131">
        <f t="shared" si="2"/>
        <v>0</v>
      </c>
      <c r="J19" s="131">
        <f t="shared" si="3"/>
        <v>0</v>
      </c>
    </row>
    <row r="20" spans="1:11">
      <c r="A20" s="23" t="s">
        <v>36</v>
      </c>
      <c r="B20" s="17"/>
      <c r="C20" s="17"/>
      <c r="D20" s="17"/>
      <c r="E20" s="17"/>
      <c r="F20" s="17"/>
      <c r="G20" s="131">
        <f t="shared" si="0"/>
        <v>0</v>
      </c>
      <c r="H20" s="131">
        <f t="shared" si="1"/>
        <v>0</v>
      </c>
      <c r="I20" s="131">
        <f t="shared" si="2"/>
        <v>0</v>
      </c>
      <c r="J20" s="131">
        <f t="shared" si="3"/>
        <v>0</v>
      </c>
    </row>
    <row r="21" spans="1:11">
      <c r="A21" s="23" t="s">
        <v>37</v>
      </c>
      <c r="B21" s="17"/>
      <c r="C21" s="17"/>
      <c r="D21" s="17"/>
      <c r="E21" s="17"/>
      <c r="F21" s="17"/>
      <c r="G21" s="131">
        <f t="shared" si="0"/>
        <v>0</v>
      </c>
      <c r="H21" s="131">
        <f t="shared" si="1"/>
        <v>0</v>
      </c>
      <c r="I21" s="131">
        <f t="shared" si="2"/>
        <v>0</v>
      </c>
      <c r="J21" s="131">
        <f t="shared" si="3"/>
        <v>0</v>
      </c>
    </row>
    <row r="22" spans="1:11">
      <c r="A22" s="23" t="s">
        <v>38</v>
      </c>
      <c r="B22" s="17"/>
      <c r="C22" s="17"/>
      <c r="D22" s="17"/>
      <c r="E22" s="17"/>
      <c r="F22" s="17"/>
      <c r="G22" s="131">
        <f t="shared" si="0"/>
        <v>0</v>
      </c>
      <c r="H22" s="131">
        <f t="shared" si="1"/>
        <v>0</v>
      </c>
      <c r="I22" s="131">
        <f t="shared" si="2"/>
        <v>0</v>
      </c>
      <c r="J22" s="131">
        <f t="shared" si="3"/>
        <v>0</v>
      </c>
      <c r="K22" s="9"/>
    </row>
    <row r="23" spans="1:11">
      <c r="A23" s="23" t="s">
        <v>39</v>
      </c>
      <c r="B23" s="17">
        <v>30</v>
      </c>
      <c r="C23" s="17">
        <v>28</v>
      </c>
      <c r="D23" s="17">
        <v>15</v>
      </c>
      <c r="E23" s="17">
        <v>15</v>
      </c>
      <c r="F23" s="17">
        <v>9</v>
      </c>
      <c r="G23" s="131">
        <f t="shared" si="0"/>
        <v>0.93333333333333335</v>
      </c>
      <c r="H23" s="131">
        <f t="shared" si="1"/>
        <v>1</v>
      </c>
      <c r="I23" s="131">
        <f t="shared" si="2"/>
        <v>0.6</v>
      </c>
      <c r="J23" s="131">
        <f t="shared" si="3"/>
        <v>0.3</v>
      </c>
      <c r="K23" s="9"/>
    </row>
    <row r="24" spans="1:11">
      <c r="A24" s="23" t="s">
        <v>40</v>
      </c>
      <c r="B24" s="17"/>
      <c r="C24" s="17"/>
      <c r="D24" s="17"/>
      <c r="E24" s="17"/>
      <c r="F24" s="17"/>
      <c r="G24" s="131">
        <f t="shared" si="0"/>
        <v>0</v>
      </c>
      <c r="H24" s="131">
        <f t="shared" si="1"/>
        <v>0</v>
      </c>
      <c r="I24" s="131">
        <f t="shared" si="2"/>
        <v>0</v>
      </c>
      <c r="J24" s="131">
        <f t="shared" si="3"/>
        <v>0</v>
      </c>
      <c r="K24" s="9"/>
    </row>
    <row r="25" spans="1:11">
      <c r="A25" s="23" t="s">
        <v>41</v>
      </c>
      <c r="B25" s="17"/>
      <c r="C25" s="17"/>
      <c r="D25" s="17"/>
      <c r="E25" s="17"/>
      <c r="F25" s="17"/>
      <c r="G25" s="131">
        <f t="shared" si="0"/>
        <v>0</v>
      </c>
      <c r="H25" s="131">
        <f t="shared" si="1"/>
        <v>0</v>
      </c>
      <c r="I25" s="131">
        <f t="shared" si="2"/>
        <v>0</v>
      </c>
      <c r="J25" s="131">
        <f t="shared" si="3"/>
        <v>0</v>
      </c>
      <c r="K25" s="9"/>
    </row>
    <row r="26" spans="1:11">
      <c r="A26" s="23" t="s">
        <v>42</v>
      </c>
      <c r="B26" s="17"/>
      <c r="C26" s="17"/>
      <c r="D26" s="17"/>
      <c r="E26" s="17"/>
      <c r="F26" s="17"/>
      <c r="G26" s="131">
        <f t="shared" si="0"/>
        <v>0</v>
      </c>
      <c r="H26" s="131">
        <f t="shared" si="1"/>
        <v>0</v>
      </c>
      <c r="I26" s="131">
        <f t="shared" si="2"/>
        <v>0</v>
      </c>
      <c r="J26" s="131">
        <f t="shared" si="3"/>
        <v>0</v>
      </c>
      <c r="K26" s="9"/>
    </row>
    <row r="27" spans="1:11">
      <c r="A27" s="23" t="s">
        <v>43</v>
      </c>
      <c r="B27" s="17"/>
      <c r="C27" s="17"/>
      <c r="D27" s="17"/>
      <c r="E27" s="17"/>
      <c r="F27" s="17"/>
      <c r="G27" s="131">
        <f t="shared" si="0"/>
        <v>0</v>
      </c>
      <c r="H27" s="131">
        <f t="shared" si="1"/>
        <v>0</v>
      </c>
      <c r="I27" s="131">
        <f t="shared" si="2"/>
        <v>0</v>
      </c>
      <c r="J27" s="131">
        <f t="shared" si="3"/>
        <v>0</v>
      </c>
      <c r="K27" s="9"/>
    </row>
    <row r="28" spans="1:11">
      <c r="A28" s="23" t="s">
        <v>44</v>
      </c>
      <c r="B28" s="17"/>
      <c r="C28" s="17"/>
      <c r="D28" s="17"/>
      <c r="E28" s="17"/>
      <c r="F28" s="17"/>
      <c r="G28" s="131">
        <f>IFERROR(C28/B28,0)</f>
        <v>0</v>
      </c>
      <c r="H28" s="131">
        <f t="shared" ref="H28:I31" si="4">IFERROR(E28/D28,0)</f>
        <v>0</v>
      </c>
      <c r="I28" s="131">
        <f t="shared" si="4"/>
        <v>0</v>
      </c>
      <c r="J28" s="131">
        <f>IFERROR(F28/B28,0)</f>
        <v>0</v>
      </c>
      <c r="K28" s="9"/>
    </row>
    <row r="29" spans="1:11">
      <c r="A29" s="23" t="s">
        <v>45</v>
      </c>
      <c r="B29" s="17">
        <v>30</v>
      </c>
      <c r="C29" s="17">
        <v>8</v>
      </c>
      <c r="D29" s="17">
        <v>7</v>
      </c>
      <c r="E29" s="17">
        <v>6</v>
      </c>
      <c r="F29" s="17">
        <v>5</v>
      </c>
      <c r="G29" s="131">
        <f>IFERROR(C29/B29,0)</f>
        <v>0.26666666666666666</v>
      </c>
      <c r="H29" s="131">
        <f t="shared" si="4"/>
        <v>0.8571428571428571</v>
      </c>
      <c r="I29" s="131">
        <f t="shared" si="4"/>
        <v>0.83333333333333337</v>
      </c>
      <c r="J29" s="131">
        <f>IFERROR(F29/B29,0)</f>
        <v>0.16666666666666666</v>
      </c>
      <c r="K29" s="9"/>
    </row>
    <row r="30" spans="1:11" ht="31.5">
      <c r="A30" s="33" t="s">
        <v>46</v>
      </c>
      <c r="B30" s="17">
        <v>40</v>
      </c>
      <c r="C30" s="17">
        <v>28</v>
      </c>
      <c r="D30" s="17">
        <v>19</v>
      </c>
      <c r="E30" s="17">
        <v>19</v>
      </c>
      <c r="F30" s="17">
        <v>17</v>
      </c>
      <c r="G30" s="131">
        <f>IFERROR(C30/B30,0)</f>
        <v>0.7</v>
      </c>
      <c r="H30" s="131">
        <f t="shared" si="4"/>
        <v>1</v>
      </c>
      <c r="I30" s="131">
        <f t="shared" si="4"/>
        <v>0.89473684210526316</v>
      </c>
      <c r="J30" s="131">
        <f>IFERROR(F30/B30,0)</f>
        <v>0.42499999999999999</v>
      </c>
    </row>
    <row r="31" spans="1:11">
      <c r="A31" s="129" t="s">
        <v>56</v>
      </c>
      <c r="B31" s="134">
        <f>SUM(B4:B30)</f>
        <v>1376</v>
      </c>
      <c r="C31" s="134">
        <f>SUM(C4:C30)</f>
        <v>912</v>
      </c>
      <c r="D31" s="134">
        <f>SUM(D4:D30)</f>
        <v>861</v>
      </c>
      <c r="E31" s="134">
        <f>SUM(E4:E30)</f>
        <v>759</v>
      </c>
      <c r="F31" s="134">
        <f>SUM(F4:F30)</f>
        <v>705</v>
      </c>
      <c r="G31" s="131">
        <f>IFERROR(C31/B31,0)</f>
        <v>0.66279069767441856</v>
      </c>
      <c r="H31" s="131">
        <f t="shared" si="4"/>
        <v>0.88153310104529614</v>
      </c>
      <c r="I31" s="131">
        <f t="shared" si="4"/>
        <v>0.92885375494071143</v>
      </c>
      <c r="J31" s="131">
        <f>IFERROR(F31/B31,0)</f>
        <v>0.51235465116279066</v>
      </c>
    </row>
    <row r="32" spans="1:11">
      <c r="A32" s="13"/>
      <c r="B32" s="19"/>
      <c r="C32" s="19"/>
      <c r="D32" s="19"/>
      <c r="E32" s="19"/>
      <c r="F32" s="19"/>
      <c r="G32" s="9"/>
      <c r="H32" s="9"/>
      <c r="J32" s="9"/>
    </row>
    <row r="33" spans="1:10" ht="16.5" thickBot="1">
      <c r="A33" s="403" t="s">
        <v>55</v>
      </c>
      <c r="B33" s="404"/>
      <c r="C33" s="404"/>
      <c r="D33" s="404"/>
      <c r="E33" s="404"/>
      <c r="F33" s="404"/>
      <c r="G33" s="404"/>
      <c r="H33" s="404"/>
      <c r="I33" s="404"/>
      <c r="J33" s="404"/>
    </row>
    <row r="34" spans="1:10" ht="32.25" thickBot="1">
      <c r="A34" s="74" t="s">
        <v>69</v>
      </c>
      <c r="B34" s="259" t="s">
        <v>60</v>
      </c>
      <c r="C34" s="259" t="s">
        <v>61</v>
      </c>
      <c r="D34" s="260" t="s">
        <v>62</v>
      </c>
      <c r="E34" s="260" t="s">
        <v>63</v>
      </c>
      <c r="F34" s="260" t="s">
        <v>64</v>
      </c>
      <c r="G34" s="87" t="s">
        <v>65</v>
      </c>
      <c r="H34" s="87" t="s">
        <v>66</v>
      </c>
      <c r="I34" s="87" t="s">
        <v>67</v>
      </c>
      <c r="J34" s="88" t="s">
        <v>68</v>
      </c>
    </row>
    <row r="35" spans="1:10" ht="31.5">
      <c r="A35" s="72" t="s">
        <v>20</v>
      </c>
      <c r="B35" s="92"/>
      <c r="C35" s="92"/>
      <c r="D35" s="92"/>
      <c r="E35" s="92"/>
      <c r="F35" s="92"/>
      <c r="G35" s="130">
        <f>IFERROR(C35/B35,0)</f>
        <v>0</v>
      </c>
      <c r="H35" s="130">
        <f>IFERROR(E35/D35,0)</f>
        <v>0</v>
      </c>
      <c r="I35" s="130">
        <f>IFERROR(F35/E35,0)</f>
        <v>0</v>
      </c>
      <c r="J35" s="130">
        <f>IFERROR(F35/B35,0)</f>
        <v>0</v>
      </c>
    </row>
    <row r="36" spans="1:10">
      <c r="A36" s="23" t="s">
        <v>21</v>
      </c>
      <c r="B36" s="17">
        <v>30</v>
      </c>
      <c r="C36" s="17">
        <v>16</v>
      </c>
      <c r="D36" s="17">
        <v>16</v>
      </c>
      <c r="E36" s="17">
        <v>15</v>
      </c>
      <c r="F36" s="17">
        <v>9</v>
      </c>
      <c r="G36" s="131">
        <f t="shared" ref="G36:G47" si="5">IFERROR(C36/B36,0)</f>
        <v>0.53333333333333333</v>
      </c>
      <c r="H36" s="131">
        <f t="shared" ref="H36:H47" si="6">IFERROR(E36/D36,0)</f>
        <v>0.9375</v>
      </c>
      <c r="I36" s="131">
        <f t="shared" ref="I36:I47" si="7">IFERROR(F36/E36,0)</f>
        <v>0.6</v>
      </c>
      <c r="J36" s="131">
        <f t="shared" ref="J36:J47" si="8">IFERROR(F36/B36,0)</f>
        <v>0.3</v>
      </c>
    </row>
    <row r="37" spans="1:10">
      <c r="A37" s="23" t="s">
        <v>22</v>
      </c>
      <c r="B37" s="17"/>
      <c r="C37" s="17"/>
      <c r="D37" s="17"/>
      <c r="E37" s="17"/>
      <c r="F37" s="17"/>
      <c r="G37" s="131">
        <f t="shared" si="5"/>
        <v>0</v>
      </c>
      <c r="H37" s="131">
        <f t="shared" si="6"/>
        <v>0</v>
      </c>
      <c r="I37" s="131">
        <f t="shared" si="7"/>
        <v>0</v>
      </c>
      <c r="J37" s="131">
        <f t="shared" si="8"/>
        <v>0</v>
      </c>
    </row>
    <row r="38" spans="1:10" ht="31.5">
      <c r="A38" s="185" t="s">
        <v>23</v>
      </c>
      <c r="B38" s="249">
        <v>162</v>
      </c>
      <c r="C38" s="249">
        <v>125</v>
      </c>
      <c r="D38" s="249">
        <v>108</v>
      </c>
      <c r="E38" s="249">
        <v>100</v>
      </c>
      <c r="F38" s="249">
        <v>75</v>
      </c>
      <c r="G38" s="131">
        <f t="shared" si="5"/>
        <v>0.77160493827160492</v>
      </c>
      <c r="H38" s="131">
        <f t="shared" si="6"/>
        <v>0.92592592592592593</v>
      </c>
      <c r="I38" s="131">
        <f t="shared" si="7"/>
        <v>0.75</v>
      </c>
      <c r="J38" s="131">
        <f t="shared" si="8"/>
        <v>0.46296296296296297</v>
      </c>
    </row>
    <row r="39" spans="1:10">
      <c r="A39" s="23" t="s">
        <v>24</v>
      </c>
      <c r="B39" s="17">
        <v>50</v>
      </c>
      <c r="C39" s="17">
        <v>32</v>
      </c>
      <c r="D39" s="17">
        <v>32</v>
      </c>
      <c r="E39" s="17">
        <v>23</v>
      </c>
      <c r="F39" s="17">
        <v>19</v>
      </c>
      <c r="G39" s="131">
        <f t="shared" si="5"/>
        <v>0.64</v>
      </c>
      <c r="H39" s="131">
        <f t="shared" si="6"/>
        <v>0.71875</v>
      </c>
      <c r="I39" s="131">
        <f t="shared" si="7"/>
        <v>0.82608695652173914</v>
      </c>
      <c r="J39" s="131">
        <f t="shared" si="8"/>
        <v>0.38</v>
      </c>
    </row>
    <row r="40" spans="1:10">
      <c r="A40" s="23" t="s">
        <v>25</v>
      </c>
      <c r="B40" s="17"/>
      <c r="C40" s="17"/>
      <c r="D40" s="17"/>
      <c r="E40" s="17"/>
      <c r="F40" s="17"/>
      <c r="G40" s="131">
        <f t="shared" si="5"/>
        <v>0</v>
      </c>
      <c r="H40" s="131">
        <f t="shared" si="6"/>
        <v>0</v>
      </c>
      <c r="I40" s="131">
        <f t="shared" si="7"/>
        <v>0</v>
      </c>
      <c r="J40" s="131">
        <f t="shared" si="8"/>
        <v>0</v>
      </c>
    </row>
    <row r="41" spans="1:10">
      <c r="A41" s="23" t="s">
        <v>26</v>
      </c>
      <c r="B41" s="17">
        <v>60</v>
      </c>
      <c r="C41" s="17">
        <v>42</v>
      </c>
      <c r="D41" s="17">
        <v>41</v>
      </c>
      <c r="E41" s="17">
        <v>41</v>
      </c>
      <c r="F41" s="17">
        <v>41</v>
      </c>
      <c r="G41" s="131">
        <f t="shared" si="5"/>
        <v>0.7</v>
      </c>
      <c r="H41" s="131">
        <f t="shared" si="6"/>
        <v>1</v>
      </c>
      <c r="I41" s="131">
        <f t="shared" si="7"/>
        <v>1</v>
      </c>
      <c r="J41" s="131">
        <f t="shared" si="8"/>
        <v>0.68333333333333335</v>
      </c>
    </row>
    <row r="42" spans="1:10">
      <c r="A42" s="23" t="s">
        <v>27</v>
      </c>
      <c r="B42" s="17"/>
      <c r="C42" s="17"/>
      <c r="D42" s="17"/>
      <c r="E42" s="17"/>
      <c r="F42" s="17"/>
      <c r="G42" s="131">
        <f t="shared" si="5"/>
        <v>0</v>
      </c>
      <c r="H42" s="131">
        <f t="shared" si="6"/>
        <v>0</v>
      </c>
      <c r="I42" s="131">
        <f t="shared" si="7"/>
        <v>0</v>
      </c>
      <c r="J42" s="131">
        <f t="shared" si="8"/>
        <v>0</v>
      </c>
    </row>
    <row r="43" spans="1:10">
      <c r="A43" s="23" t="s">
        <v>28</v>
      </c>
      <c r="B43" s="17"/>
      <c r="C43" s="17"/>
      <c r="D43" s="17"/>
      <c r="E43" s="17"/>
      <c r="F43" s="17"/>
      <c r="G43" s="131">
        <f t="shared" si="5"/>
        <v>0</v>
      </c>
      <c r="H43" s="131">
        <f t="shared" si="6"/>
        <v>0</v>
      </c>
      <c r="I43" s="131">
        <f t="shared" si="7"/>
        <v>0</v>
      </c>
      <c r="J43" s="131">
        <f t="shared" si="8"/>
        <v>0</v>
      </c>
    </row>
    <row r="44" spans="1:10" ht="31.5">
      <c r="A44" s="23" t="s">
        <v>29</v>
      </c>
      <c r="B44" s="261"/>
      <c r="C44" s="261"/>
      <c r="D44" s="17"/>
      <c r="E44" s="17"/>
      <c r="F44" s="17"/>
      <c r="G44" s="131">
        <f t="shared" si="5"/>
        <v>0</v>
      </c>
      <c r="H44" s="131">
        <f t="shared" si="6"/>
        <v>0</v>
      </c>
      <c r="I44" s="131">
        <f t="shared" si="7"/>
        <v>0</v>
      </c>
      <c r="J44" s="131">
        <f t="shared" si="8"/>
        <v>0</v>
      </c>
    </row>
    <row r="45" spans="1:10">
      <c r="A45" s="23" t="s">
        <v>30</v>
      </c>
      <c r="B45" s="17"/>
      <c r="C45" s="17"/>
      <c r="D45" s="17"/>
      <c r="E45" s="17"/>
      <c r="F45" s="17"/>
      <c r="G45" s="131">
        <f t="shared" si="5"/>
        <v>0</v>
      </c>
      <c r="H45" s="131">
        <f t="shared" si="6"/>
        <v>0</v>
      </c>
      <c r="I45" s="131">
        <f t="shared" si="7"/>
        <v>0</v>
      </c>
      <c r="J45" s="131">
        <f t="shared" si="8"/>
        <v>0</v>
      </c>
    </row>
    <row r="46" spans="1:10" ht="47.25">
      <c r="A46" s="23" t="s">
        <v>31</v>
      </c>
      <c r="B46" s="17"/>
      <c r="C46" s="17"/>
      <c r="D46" s="17"/>
      <c r="E46" s="17"/>
      <c r="F46" s="17"/>
      <c r="G46" s="131">
        <f t="shared" si="5"/>
        <v>0</v>
      </c>
      <c r="H46" s="131">
        <f t="shared" si="6"/>
        <v>0</v>
      </c>
      <c r="I46" s="131">
        <f t="shared" si="7"/>
        <v>0</v>
      </c>
      <c r="J46" s="131">
        <f t="shared" si="8"/>
        <v>0</v>
      </c>
    </row>
    <row r="47" spans="1:10">
      <c r="A47" s="23" t="s">
        <v>32</v>
      </c>
      <c r="B47" s="17"/>
      <c r="C47" s="17"/>
      <c r="D47" s="17"/>
      <c r="E47" s="17"/>
      <c r="F47" s="17"/>
      <c r="G47" s="131">
        <f t="shared" si="5"/>
        <v>0</v>
      </c>
      <c r="H47" s="131">
        <f t="shared" si="6"/>
        <v>0</v>
      </c>
      <c r="I47" s="131">
        <f t="shared" si="7"/>
        <v>0</v>
      </c>
      <c r="J47" s="131">
        <f t="shared" si="8"/>
        <v>0</v>
      </c>
    </row>
    <row r="48" spans="1:10">
      <c r="A48" s="23" t="s">
        <v>33</v>
      </c>
      <c r="B48" s="17"/>
      <c r="C48" s="17"/>
      <c r="D48" s="17"/>
      <c r="E48" s="17"/>
      <c r="F48" s="17"/>
      <c r="G48" s="131">
        <f t="shared" ref="G48:G60" si="9">IFERROR(C48/B48,0)</f>
        <v>0</v>
      </c>
      <c r="H48" s="131">
        <f t="shared" ref="H48:H60" si="10">IFERROR(E48/D48,0)</f>
        <v>0</v>
      </c>
      <c r="I48" s="131">
        <f t="shared" ref="I48:I60" si="11">IFERROR(F48/E48,0)</f>
        <v>0</v>
      </c>
      <c r="J48" s="131">
        <f t="shared" ref="J48:J60" si="12">IFERROR(F48/B48,0)</f>
        <v>0</v>
      </c>
    </row>
    <row r="49" spans="1:10">
      <c r="A49" s="23" t="s">
        <v>34</v>
      </c>
      <c r="B49" s="17"/>
      <c r="C49" s="17"/>
      <c r="D49" s="17"/>
      <c r="E49" s="17"/>
      <c r="F49" s="17"/>
      <c r="G49" s="131">
        <f t="shared" si="9"/>
        <v>0</v>
      </c>
      <c r="H49" s="131">
        <f t="shared" si="10"/>
        <v>0</v>
      </c>
      <c r="I49" s="131">
        <f t="shared" si="11"/>
        <v>0</v>
      </c>
      <c r="J49" s="131">
        <f t="shared" si="12"/>
        <v>0</v>
      </c>
    </row>
    <row r="50" spans="1:10">
      <c r="A50" s="23" t="s">
        <v>35</v>
      </c>
      <c r="B50" s="17"/>
      <c r="C50" s="17"/>
      <c r="D50" s="17"/>
      <c r="E50" s="17"/>
      <c r="F50" s="17"/>
      <c r="G50" s="131">
        <f t="shared" si="9"/>
        <v>0</v>
      </c>
      <c r="H50" s="131">
        <f t="shared" si="10"/>
        <v>0</v>
      </c>
      <c r="I50" s="131">
        <f t="shared" si="11"/>
        <v>0</v>
      </c>
      <c r="J50" s="131">
        <f t="shared" si="12"/>
        <v>0</v>
      </c>
    </row>
    <row r="51" spans="1:10">
      <c r="A51" s="23" t="s">
        <v>36</v>
      </c>
      <c r="B51" s="17"/>
      <c r="C51" s="17"/>
      <c r="D51" s="17"/>
      <c r="E51" s="17"/>
      <c r="F51" s="17"/>
      <c r="G51" s="131">
        <f t="shared" si="9"/>
        <v>0</v>
      </c>
      <c r="H51" s="131">
        <f t="shared" si="10"/>
        <v>0</v>
      </c>
      <c r="I51" s="131">
        <f t="shared" si="11"/>
        <v>0</v>
      </c>
      <c r="J51" s="131">
        <f t="shared" si="12"/>
        <v>0</v>
      </c>
    </row>
    <row r="52" spans="1:10">
      <c r="A52" s="23" t="s">
        <v>37</v>
      </c>
      <c r="B52" s="17"/>
      <c r="C52" s="17"/>
      <c r="D52" s="17"/>
      <c r="E52" s="17"/>
      <c r="F52" s="17"/>
      <c r="G52" s="131">
        <f t="shared" si="9"/>
        <v>0</v>
      </c>
      <c r="H52" s="131">
        <f t="shared" si="10"/>
        <v>0</v>
      </c>
      <c r="I52" s="131">
        <f t="shared" si="11"/>
        <v>0</v>
      </c>
      <c r="J52" s="131">
        <f t="shared" si="12"/>
        <v>0</v>
      </c>
    </row>
    <row r="53" spans="1:10">
      <c r="A53" s="23" t="s">
        <v>38</v>
      </c>
      <c r="B53" s="17"/>
      <c r="C53" s="17"/>
      <c r="D53" s="17"/>
      <c r="E53" s="17"/>
      <c r="F53" s="17"/>
      <c r="G53" s="131">
        <f t="shared" si="9"/>
        <v>0</v>
      </c>
      <c r="H53" s="131">
        <f t="shared" si="10"/>
        <v>0</v>
      </c>
      <c r="I53" s="131">
        <f t="shared" si="11"/>
        <v>0</v>
      </c>
      <c r="J53" s="131">
        <f t="shared" si="12"/>
        <v>0</v>
      </c>
    </row>
    <row r="54" spans="1:10">
      <c r="A54" s="23" t="s">
        <v>39</v>
      </c>
      <c r="B54" s="17"/>
      <c r="C54" s="17"/>
      <c r="D54" s="17"/>
      <c r="E54" s="17"/>
      <c r="F54" s="17"/>
      <c r="G54" s="131">
        <f t="shared" si="9"/>
        <v>0</v>
      </c>
      <c r="H54" s="131">
        <f t="shared" si="10"/>
        <v>0</v>
      </c>
      <c r="I54" s="131">
        <f t="shared" si="11"/>
        <v>0</v>
      </c>
      <c r="J54" s="131">
        <f t="shared" si="12"/>
        <v>0</v>
      </c>
    </row>
    <row r="55" spans="1:10">
      <c r="A55" s="23" t="s">
        <v>40</v>
      </c>
      <c r="B55" s="17"/>
      <c r="C55" s="17"/>
      <c r="D55" s="17"/>
      <c r="E55" s="17"/>
      <c r="F55" s="17"/>
      <c r="G55" s="131">
        <f t="shared" si="9"/>
        <v>0</v>
      </c>
      <c r="H55" s="131">
        <f t="shared" si="10"/>
        <v>0</v>
      </c>
      <c r="I55" s="131">
        <f t="shared" si="11"/>
        <v>0</v>
      </c>
      <c r="J55" s="131">
        <f t="shared" si="12"/>
        <v>0</v>
      </c>
    </row>
    <row r="56" spans="1:10">
      <c r="A56" s="23" t="s">
        <v>41</v>
      </c>
      <c r="B56" s="17"/>
      <c r="C56" s="17"/>
      <c r="D56" s="17"/>
      <c r="E56" s="17"/>
      <c r="F56" s="17"/>
      <c r="G56" s="131">
        <f t="shared" si="9"/>
        <v>0</v>
      </c>
      <c r="H56" s="131">
        <f t="shared" si="10"/>
        <v>0</v>
      </c>
      <c r="I56" s="131">
        <f t="shared" si="11"/>
        <v>0</v>
      </c>
      <c r="J56" s="131">
        <f t="shared" si="12"/>
        <v>0</v>
      </c>
    </row>
    <row r="57" spans="1:10">
      <c r="A57" s="23" t="s">
        <v>42</v>
      </c>
      <c r="B57" s="17"/>
      <c r="C57" s="17"/>
      <c r="D57" s="17"/>
      <c r="E57" s="17"/>
      <c r="F57" s="17"/>
      <c r="G57" s="131">
        <f t="shared" si="9"/>
        <v>0</v>
      </c>
      <c r="H57" s="131">
        <f t="shared" si="10"/>
        <v>0</v>
      </c>
      <c r="I57" s="131">
        <f t="shared" si="11"/>
        <v>0</v>
      </c>
      <c r="J57" s="131">
        <f t="shared" si="12"/>
        <v>0</v>
      </c>
    </row>
    <row r="58" spans="1:10">
      <c r="A58" s="23" t="s">
        <v>43</v>
      </c>
      <c r="B58" s="17"/>
      <c r="C58" s="17"/>
      <c r="D58" s="17"/>
      <c r="E58" s="17"/>
      <c r="F58" s="17"/>
      <c r="G58" s="131">
        <f t="shared" si="9"/>
        <v>0</v>
      </c>
      <c r="H58" s="131">
        <f t="shared" si="10"/>
        <v>0</v>
      </c>
      <c r="I58" s="131">
        <f t="shared" si="11"/>
        <v>0</v>
      </c>
      <c r="J58" s="131">
        <f t="shared" si="12"/>
        <v>0</v>
      </c>
    </row>
    <row r="59" spans="1:10">
      <c r="A59" s="23" t="s">
        <v>44</v>
      </c>
      <c r="B59" s="17"/>
      <c r="C59" s="17"/>
      <c r="D59" s="17"/>
      <c r="E59" s="17"/>
      <c r="F59" s="17"/>
      <c r="G59" s="131">
        <f t="shared" si="9"/>
        <v>0</v>
      </c>
      <c r="H59" s="131">
        <f t="shared" si="10"/>
        <v>0</v>
      </c>
      <c r="I59" s="131">
        <f t="shared" si="11"/>
        <v>0</v>
      </c>
      <c r="J59" s="131">
        <f t="shared" si="12"/>
        <v>0</v>
      </c>
    </row>
    <row r="60" spans="1:10">
      <c r="A60" s="23" t="s">
        <v>45</v>
      </c>
      <c r="B60" s="17"/>
      <c r="C60" s="17"/>
      <c r="D60" s="17"/>
      <c r="E60" s="17"/>
      <c r="F60" s="17"/>
      <c r="G60" s="131">
        <f t="shared" si="9"/>
        <v>0</v>
      </c>
      <c r="H60" s="131">
        <f t="shared" si="10"/>
        <v>0</v>
      </c>
      <c r="I60" s="131">
        <f t="shared" si="11"/>
        <v>0</v>
      </c>
      <c r="J60" s="131">
        <f t="shared" si="12"/>
        <v>0</v>
      </c>
    </row>
    <row r="61" spans="1:10" ht="31.5">
      <c r="A61" s="33" t="s">
        <v>46</v>
      </c>
      <c r="B61" s="17"/>
      <c r="C61" s="17"/>
      <c r="D61" s="17"/>
      <c r="E61" s="17"/>
      <c r="F61" s="17"/>
      <c r="G61" s="131">
        <f>IFERROR(C61/B61,0)</f>
        <v>0</v>
      </c>
      <c r="H61" s="131">
        <f>IFERROR(E61/D61,0)</f>
        <v>0</v>
      </c>
      <c r="I61" s="131">
        <f>IFERROR(F61/E61,0)</f>
        <v>0</v>
      </c>
      <c r="J61" s="131">
        <f>IFERROR(F61/B61,0)</f>
        <v>0</v>
      </c>
    </row>
    <row r="62" spans="1:10">
      <c r="A62" s="129" t="s">
        <v>56</v>
      </c>
      <c r="B62" s="134">
        <f>SUM(B35:B61)</f>
        <v>302</v>
      </c>
      <c r="C62" s="134">
        <f>SUM(C35:C61)</f>
        <v>215</v>
      </c>
      <c r="D62" s="134">
        <f>SUM(D35:D61)</f>
        <v>197</v>
      </c>
      <c r="E62" s="134">
        <f>SUM(E35:E61)</f>
        <v>179</v>
      </c>
      <c r="F62" s="134">
        <f>SUM(F35:F61)</f>
        <v>144</v>
      </c>
      <c r="G62" s="131">
        <f>IFERROR(C62/B62,0)</f>
        <v>0.71192052980132448</v>
      </c>
      <c r="H62" s="131">
        <f>IFERROR(E62/D62,0)</f>
        <v>0.90862944162436543</v>
      </c>
      <c r="I62" s="131">
        <f>IFERROR(F62/E62,0)</f>
        <v>0.8044692737430168</v>
      </c>
      <c r="J62" s="131">
        <f>IFERROR(F62/B62,0)</f>
        <v>0.47682119205298013</v>
      </c>
    </row>
    <row r="63" spans="1:10">
      <c r="J63" s="9"/>
    </row>
    <row r="64" spans="1:10" ht="16.5" thickBot="1">
      <c r="A64" s="406" t="s">
        <v>126</v>
      </c>
      <c r="B64" s="407"/>
      <c r="C64" s="407"/>
      <c r="D64" s="407"/>
      <c r="E64" s="408"/>
    </row>
    <row r="65" spans="1:9" ht="63.75" thickBot="1">
      <c r="A65" s="82" t="s">
        <v>69</v>
      </c>
      <c r="B65" s="263" t="s">
        <v>61</v>
      </c>
      <c r="C65" s="264" t="s">
        <v>62</v>
      </c>
      <c r="D65" s="264" t="s">
        <v>63</v>
      </c>
      <c r="E65" s="264" t="s">
        <v>64</v>
      </c>
      <c r="F65" s="265" t="s">
        <v>147</v>
      </c>
      <c r="G65" s="85" t="s">
        <v>148</v>
      </c>
      <c r="H65" s="85" t="s">
        <v>149</v>
      </c>
      <c r="I65" s="86" t="s">
        <v>150</v>
      </c>
    </row>
    <row r="66" spans="1:9" ht="31.5">
      <c r="A66" s="72" t="s">
        <v>20</v>
      </c>
      <c r="B66" s="92">
        <v>69</v>
      </c>
      <c r="C66" s="92">
        <v>60</v>
      </c>
      <c r="D66" s="92">
        <v>60</v>
      </c>
      <c r="E66" s="92">
        <v>58</v>
      </c>
      <c r="F66" s="266">
        <f>+IFERROR(B66/(C4+C35),0)*100</f>
        <v>55.645161290322577</v>
      </c>
      <c r="G66" s="132">
        <f>+IFERROR(C66/(D4+D35),0)*100</f>
        <v>52.173913043478258</v>
      </c>
      <c r="H66" s="132">
        <f>+IFERROR(D66/(E4+E35),0)*100</f>
        <v>55.045871559633028</v>
      </c>
      <c r="I66" s="132">
        <f>+IFERROR(E66/(F4+F35),0)*100</f>
        <v>55.769230769230774</v>
      </c>
    </row>
    <row r="67" spans="1:9">
      <c r="A67" s="23" t="s">
        <v>21</v>
      </c>
      <c r="B67" s="17">
        <v>76</v>
      </c>
      <c r="C67" s="17">
        <v>76</v>
      </c>
      <c r="D67" s="17">
        <v>0</v>
      </c>
      <c r="E67" s="17">
        <v>0</v>
      </c>
      <c r="F67" s="136">
        <f t="shared" ref="F67:F76" si="13">+IFERROR(B67/(C5+C36),0)*100</f>
        <v>475</v>
      </c>
      <c r="G67" s="133">
        <f t="shared" ref="G67:G76" si="14">+IFERROR(C67/(D5+D36),0)*100</f>
        <v>475</v>
      </c>
      <c r="H67" s="133">
        <f t="shared" ref="H67:H77" si="15">+IFERROR(D67/(E5+E36),0)*100</f>
        <v>0</v>
      </c>
      <c r="I67" s="133">
        <f t="shared" ref="I67:I77" si="16">+IFERROR(E67/(F5+F36),0)*100</f>
        <v>0</v>
      </c>
    </row>
    <row r="68" spans="1:9">
      <c r="A68" s="23" t="s">
        <v>22</v>
      </c>
      <c r="B68" s="17"/>
      <c r="C68" s="17"/>
      <c r="D68" s="17"/>
      <c r="E68" s="17"/>
      <c r="F68" s="136">
        <f t="shared" si="13"/>
        <v>0</v>
      </c>
      <c r="G68" s="133">
        <f t="shared" si="14"/>
        <v>0</v>
      </c>
      <c r="H68" s="133">
        <f t="shared" si="15"/>
        <v>0</v>
      </c>
      <c r="I68" s="133">
        <f t="shared" si="16"/>
        <v>0</v>
      </c>
    </row>
    <row r="69" spans="1:9" ht="31.5">
      <c r="A69" s="23" t="s">
        <v>23</v>
      </c>
      <c r="B69" s="17">
        <v>382</v>
      </c>
      <c r="C69" s="17">
        <v>360</v>
      </c>
      <c r="D69" s="17">
        <v>186</v>
      </c>
      <c r="E69" s="17">
        <v>169</v>
      </c>
      <c r="F69" s="136">
        <f t="shared" si="13"/>
        <v>78.278688524590166</v>
      </c>
      <c r="G69" s="133">
        <f t="shared" si="14"/>
        <v>78.602620087336234</v>
      </c>
      <c r="H69" s="133">
        <f t="shared" si="15"/>
        <v>49.336870026525197</v>
      </c>
      <c r="I69" s="133">
        <f t="shared" si="16"/>
        <v>52.160493827160494</v>
      </c>
    </row>
    <row r="70" spans="1:9">
      <c r="A70" s="23" t="s">
        <v>24</v>
      </c>
      <c r="B70" s="17"/>
      <c r="C70" s="17"/>
      <c r="D70" s="17"/>
      <c r="E70" s="17"/>
      <c r="F70" s="136">
        <f t="shared" si="13"/>
        <v>0</v>
      </c>
      <c r="G70" s="133">
        <f t="shared" si="14"/>
        <v>0</v>
      </c>
      <c r="H70" s="133">
        <f t="shared" si="15"/>
        <v>0</v>
      </c>
      <c r="I70" s="133">
        <f t="shared" si="16"/>
        <v>0</v>
      </c>
    </row>
    <row r="71" spans="1:9">
      <c r="A71" s="23" t="s">
        <v>25</v>
      </c>
      <c r="B71" s="17"/>
      <c r="C71" s="17"/>
      <c r="D71" s="17"/>
      <c r="E71" s="17"/>
      <c r="F71" s="136">
        <f t="shared" si="13"/>
        <v>0</v>
      </c>
      <c r="G71" s="133">
        <f t="shared" si="14"/>
        <v>0</v>
      </c>
      <c r="H71" s="133">
        <f t="shared" si="15"/>
        <v>0</v>
      </c>
      <c r="I71" s="133">
        <f t="shared" si="16"/>
        <v>0</v>
      </c>
    </row>
    <row r="72" spans="1:9">
      <c r="A72" s="23" t="s">
        <v>26</v>
      </c>
      <c r="B72" s="17">
        <v>263</v>
      </c>
      <c r="C72" s="17">
        <v>263</v>
      </c>
      <c r="D72" s="17">
        <v>263</v>
      </c>
      <c r="E72" s="17">
        <v>263</v>
      </c>
      <c r="F72" s="136">
        <f t="shared" si="13"/>
        <v>99.621212121212125</v>
      </c>
      <c r="G72" s="133">
        <f t="shared" si="14"/>
        <v>100</v>
      </c>
      <c r="H72" s="133">
        <f t="shared" si="15"/>
        <v>100</v>
      </c>
      <c r="I72" s="133">
        <f t="shared" si="16"/>
        <v>100</v>
      </c>
    </row>
    <row r="73" spans="1:9">
      <c r="A73" s="23" t="s">
        <v>27</v>
      </c>
      <c r="B73" s="17">
        <v>42</v>
      </c>
      <c r="C73" s="17">
        <v>41</v>
      </c>
      <c r="D73" s="17">
        <v>39</v>
      </c>
      <c r="E73" s="17">
        <v>35</v>
      </c>
      <c r="F73" s="136">
        <f t="shared" si="13"/>
        <v>87.5</v>
      </c>
      <c r="G73" s="133">
        <f t="shared" si="14"/>
        <v>87.2340425531915</v>
      </c>
      <c r="H73" s="133">
        <f t="shared" si="15"/>
        <v>86.666666666666671</v>
      </c>
      <c r="I73" s="133">
        <f t="shared" si="16"/>
        <v>87.5</v>
      </c>
    </row>
    <row r="74" spans="1:9">
      <c r="A74" s="23" t="s">
        <v>28</v>
      </c>
      <c r="B74" s="261">
        <v>51</v>
      </c>
      <c r="C74" s="17">
        <v>46</v>
      </c>
      <c r="D74" s="17">
        <v>36</v>
      </c>
      <c r="E74" s="17">
        <v>33</v>
      </c>
      <c r="F74" s="136">
        <f t="shared" si="13"/>
        <v>87.931034482758619</v>
      </c>
      <c r="G74" s="133">
        <f t="shared" si="14"/>
        <v>86.79245283018868</v>
      </c>
      <c r="H74" s="133">
        <f t="shared" si="15"/>
        <v>92.307692307692307</v>
      </c>
      <c r="I74" s="133">
        <f t="shared" si="16"/>
        <v>91.666666666666657</v>
      </c>
    </row>
    <row r="75" spans="1:9" ht="31.5">
      <c r="A75" s="23" t="s">
        <v>29</v>
      </c>
      <c r="B75" s="17">
        <v>7</v>
      </c>
      <c r="C75" s="17">
        <v>7</v>
      </c>
      <c r="D75" s="17">
        <v>7</v>
      </c>
      <c r="E75" s="17">
        <v>7</v>
      </c>
      <c r="F75" s="136">
        <f t="shared" si="13"/>
        <v>100</v>
      </c>
      <c r="G75" s="133">
        <f t="shared" si="14"/>
        <v>100</v>
      </c>
      <c r="H75" s="133">
        <f t="shared" si="15"/>
        <v>100</v>
      </c>
      <c r="I75" s="133">
        <f t="shared" si="16"/>
        <v>100</v>
      </c>
    </row>
    <row r="76" spans="1:9">
      <c r="A76" s="23" t="s">
        <v>30</v>
      </c>
      <c r="B76" s="17"/>
      <c r="C76" s="17"/>
      <c r="D76" s="17"/>
      <c r="E76" s="17"/>
      <c r="F76" s="136">
        <f t="shared" si="13"/>
        <v>0</v>
      </c>
      <c r="G76" s="133">
        <f t="shared" si="14"/>
        <v>0</v>
      </c>
      <c r="H76" s="133">
        <f t="shared" si="15"/>
        <v>0</v>
      </c>
      <c r="I76" s="133">
        <f t="shared" si="16"/>
        <v>0</v>
      </c>
    </row>
    <row r="77" spans="1:9" ht="47.25">
      <c r="A77" s="23" t="s">
        <v>31</v>
      </c>
      <c r="B77" s="17"/>
      <c r="C77" s="17"/>
      <c r="D77" s="17"/>
      <c r="E77" s="17"/>
      <c r="F77" s="136">
        <f t="shared" ref="F77:G87" si="17">+IFERROR(B77/(C15+C46),0)*100</f>
        <v>0</v>
      </c>
      <c r="G77" s="133">
        <f t="shared" si="17"/>
        <v>0</v>
      </c>
      <c r="H77" s="133">
        <f t="shared" si="15"/>
        <v>0</v>
      </c>
      <c r="I77" s="133">
        <f t="shared" si="16"/>
        <v>0</v>
      </c>
    </row>
    <row r="78" spans="1:9">
      <c r="A78" s="23" t="s">
        <v>32</v>
      </c>
      <c r="B78" s="17"/>
      <c r="C78" s="17"/>
      <c r="D78" s="17"/>
      <c r="E78" s="17"/>
      <c r="F78" s="136">
        <f t="shared" si="17"/>
        <v>0</v>
      </c>
      <c r="G78" s="133">
        <f t="shared" si="17"/>
        <v>0</v>
      </c>
      <c r="H78" s="133">
        <f t="shared" ref="H78:H93" si="18">+IFERROR(D78/(E16+E47),0)*100</f>
        <v>0</v>
      </c>
      <c r="I78" s="133">
        <f t="shared" ref="I78:I93" si="19">+IFERROR(E78/(F16+F47),0)*100</f>
        <v>0</v>
      </c>
    </row>
    <row r="79" spans="1:9">
      <c r="A79" s="23" t="s">
        <v>33</v>
      </c>
      <c r="B79" s="17"/>
      <c r="C79" s="17"/>
      <c r="D79" s="17"/>
      <c r="E79" s="17"/>
      <c r="F79" s="136">
        <f t="shared" si="17"/>
        <v>0</v>
      </c>
      <c r="G79" s="133">
        <f t="shared" si="17"/>
        <v>0</v>
      </c>
      <c r="H79" s="133">
        <f t="shared" si="18"/>
        <v>0</v>
      </c>
      <c r="I79" s="133">
        <f t="shared" si="19"/>
        <v>0</v>
      </c>
    </row>
    <row r="80" spans="1:9">
      <c r="A80" s="23" t="s">
        <v>34</v>
      </c>
      <c r="B80" s="17"/>
      <c r="C80" s="17"/>
      <c r="D80" s="17"/>
      <c r="E80" s="17"/>
      <c r="F80" s="136">
        <f t="shared" si="17"/>
        <v>0</v>
      </c>
      <c r="G80" s="133">
        <f t="shared" si="17"/>
        <v>0</v>
      </c>
      <c r="H80" s="133">
        <f t="shared" si="18"/>
        <v>0</v>
      </c>
      <c r="I80" s="133">
        <f t="shared" si="19"/>
        <v>0</v>
      </c>
    </row>
    <row r="81" spans="1:9">
      <c r="A81" s="23" t="s">
        <v>35</v>
      </c>
      <c r="B81" s="17"/>
      <c r="C81" s="17"/>
      <c r="D81" s="17"/>
      <c r="E81" s="17"/>
      <c r="F81" s="136">
        <f t="shared" si="17"/>
        <v>0</v>
      </c>
      <c r="G81" s="133">
        <f t="shared" si="17"/>
        <v>0</v>
      </c>
      <c r="H81" s="133">
        <f t="shared" si="18"/>
        <v>0</v>
      </c>
      <c r="I81" s="133">
        <f t="shared" si="19"/>
        <v>0</v>
      </c>
    </row>
    <row r="82" spans="1:9">
      <c r="A82" s="23" t="s">
        <v>36</v>
      </c>
      <c r="B82" s="17"/>
      <c r="C82" s="17"/>
      <c r="D82" s="17"/>
      <c r="E82" s="17"/>
      <c r="F82" s="136">
        <f t="shared" si="17"/>
        <v>0</v>
      </c>
      <c r="G82" s="133">
        <f t="shared" si="17"/>
        <v>0</v>
      </c>
      <c r="H82" s="133">
        <f t="shared" si="18"/>
        <v>0</v>
      </c>
      <c r="I82" s="133">
        <f t="shared" si="19"/>
        <v>0</v>
      </c>
    </row>
    <row r="83" spans="1:9">
      <c r="A83" s="23" t="s">
        <v>37</v>
      </c>
      <c r="B83" s="17"/>
      <c r="C83" s="17"/>
      <c r="D83" s="17"/>
      <c r="E83" s="17"/>
      <c r="F83" s="136">
        <f t="shared" si="17"/>
        <v>0</v>
      </c>
      <c r="G83" s="133">
        <f t="shared" si="17"/>
        <v>0</v>
      </c>
      <c r="H83" s="133">
        <f t="shared" si="18"/>
        <v>0</v>
      </c>
      <c r="I83" s="133">
        <f t="shared" si="19"/>
        <v>0</v>
      </c>
    </row>
    <row r="84" spans="1:9">
      <c r="A84" s="23" t="s">
        <v>38</v>
      </c>
      <c r="B84" s="17"/>
      <c r="C84" s="17"/>
      <c r="D84" s="17"/>
      <c r="E84" s="17"/>
      <c r="F84" s="136">
        <f t="shared" si="17"/>
        <v>0</v>
      </c>
      <c r="G84" s="133">
        <f t="shared" si="17"/>
        <v>0</v>
      </c>
      <c r="H84" s="133">
        <f t="shared" si="18"/>
        <v>0</v>
      </c>
      <c r="I84" s="133">
        <f t="shared" si="19"/>
        <v>0</v>
      </c>
    </row>
    <row r="85" spans="1:9">
      <c r="A85" s="23" t="s">
        <v>39</v>
      </c>
      <c r="B85" s="17">
        <v>19</v>
      </c>
      <c r="C85" s="17">
        <v>9</v>
      </c>
      <c r="D85" s="17">
        <v>9</v>
      </c>
      <c r="E85" s="17">
        <v>7</v>
      </c>
      <c r="F85" s="136">
        <f t="shared" si="17"/>
        <v>67.857142857142861</v>
      </c>
      <c r="G85" s="133">
        <f t="shared" si="17"/>
        <v>60</v>
      </c>
      <c r="H85" s="133">
        <f t="shared" si="18"/>
        <v>60</v>
      </c>
      <c r="I85" s="133">
        <f t="shared" si="19"/>
        <v>77.777777777777786</v>
      </c>
    </row>
    <row r="86" spans="1:9">
      <c r="A86" s="23" t="s">
        <v>40</v>
      </c>
      <c r="B86" s="17"/>
      <c r="C86" s="17"/>
      <c r="D86" s="17"/>
      <c r="E86" s="17"/>
      <c r="F86" s="136">
        <f t="shared" si="17"/>
        <v>0</v>
      </c>
      <c r="G86" s="133">
        <f t="shared" si="17"/>
        <v>0</v>
      </c>
      <c r="H86" s="133">
        <f t="shared" si="18"/>
        <v>0</v>
      </c>
      <c r="I86" s="133">
        <f t="shared" si="19"/>
        <v>0</v>
      </c>
    </row>
    <row r="87" spans="1:9">
      <c r="A87" s="23" t="s">
        <v>41</v>
      </c>
      <c r="B87" s="17"/>
      <c r="C87" s="17"/>
      <c r="D87" s="17"/>
      <c r="E87" s="17"/>
      <c r="F87" s="136">
        <f t="shared" si="17"/>
        <v>0</v>
      </c>
      <c r="G87" s="133">
        <f t="shared" si="17"/>
        <v>0</v>
      </c>
      <c r="H87" s="133">
        <f t="shared" si="18"/>
        <v>0</v>
      </c>
      <c r="I87" s="133">
        <f t="shared" si="19"/>
        <v>0</v>
      </c>
    </row>
    <row r="88" spans="1:9">
      <c r="A88" s="23" t="s">
        <v>42</v>
      </c>
      <c r="B88" s="17"/>
      <c r="C88" s="17"/>
      <c r="D88" s="17"/>
      <c r="E88" s="17"/>
      <c r="F88" s="136">
        <f t="shared" ref="F88:G93" si="20">+IFERROR(B88/(C26+C57),0)*100</f>
        <v>0</v>
      </c>
      <c r="G88" s="133">
        <f t="shared" si="20"/>
        <v>0</v>
      </c>
      <c r="H88" s="133">
        <f t="shared" si="18"/>
        <v>0</v>
      </c>
      <c r="I88" s="133">
        <f t="shared" si="19"/>
        <v>0</v>
      </c>
    </row>
    <row r="89" spans="1:9">
      <c r="A89" s="23" t="s">
        <v>43</v>
      </c>
      <c r="B89" s="17"/>
      <c r="C89" s="17"/>
      <c r="D89" s="17"/>
      <c r="E89" s="17"/>
      <c r="F89" s="136">
        <f t="shared" si="20"/>
        <v>0</v>
      </c>
      <c r="G89" s="133">
        <f t="shared" si="20"/>
        <v>0</v>
      </c>
      <c r="H89" s="133">
        <f t="shared" si="18"/>
        <v>0</v>
      </c>
      <c r="I89" s="133">
        <f t="shared" si="19"/>
        <v>0</v>
      </c>
    </row>
    <row r="90" spans="1:9">
      <c r="A90" s="23" t="s">
        <v>44</v>
      </c>
      <c r="B90" s="17"/>
      <c r="C90" s="17"/>
      <c r="D90" s="17"/>
      <c r="E90" s="17"/>
      <c r="F90" s="136">
        <f t="shared" si="20"/>
        <v>0</v>
      </c>
      <c r="G90" s="133">
        <f t="shared" si="20"/>
        <v>0</v>
      </c>
      <c r="H90" s="133">
        <f t="shared" si="18"/>
        <v>0</v>
      </c>
      <c r="I90" s="133">
        <f t="shared" si="19"/>
        <v>0</v>
      </c>
    </row>
    <row r="91" spans="1:9">
      <c r="A91" s="23" t="s">
        <v>45</v>
      </c>
      <c r="B91" s="17">
        <v>7</v>
      </c>
      <c r="C91" s="17">
        <v>6</v>
      </c>
      <c r="D91" s="17">
        <v>5</v>
      </c>
      <c r="E91" s="17">
        <v>4</v>
      </c>
      <c r="F91" s="136">
        <f t="shared" si="20"/>
        <v>87.5</v>
      </c>
      <c r="G91" s="133">
        <f t="shared" si="20"/>
        <v>85.714285714285708</v>
      </c>
      <c r="H91" s="133">
        <f t="shared" si="18"/>
        <v>83.333333333333343</v>
      </c>
      <c r="I91" s="133">
        <f t="shared" si="19"/>
        <v>80</v>
      </c>
    </row>
    <row r="92" spans="1:9" ht="31.5">
      <c r="A92" s="33" t="s">
        <v>46</v>
      </c>
      <c r="B92" s="17">
        <v>15</v>
      </c>
      <c r="C92" s="17">
        <v>15</v>
      </c>
      <c r="D92" s="17">
        <v>15</v>
      </c>
      <c r="E92" s="17">
        <v>13</v>
      </c>
      <c r="F92" s="136">
        <f t="shared" si="20"/>
        <v>53.571428571428569</v>
      </c>
      <c r="G92" s="133">
        <f t="shared" si="20"/>
        <v>78.94736842105263</v>
      </c>
      <c r="H92" s="133">
        <f t="shared" si="18"/>
        <v>78.94736842105263</v>
      </c>
      <c r="I92" s="133">
        <f t="shared" si="19"/>
        <v>76.470588235294116</v>
      </c>
    </row>
    <row r="93" spans="1:9">
      <c r="A93" s="129" t="s">
        <v>56</v>
      </c>
      <c r="B93" s="134">
        <f>SUM(B66:B92)</f>
        <v>931</v>
      </c>
      <c r="C93" s="134">
        <f>SUM(C66:C92)</f>
        <v>883</v>
      </c>
      <c r="D93" s="134">
        <f>SUM(D66:D92)</f>
        <v>620</v>
      </c>
      <c r="E93" s="134">
        <f>SUM(E66:E92)</f>
        <v>589</v>
      </c>
      <c r="F93" s="136">
        <f t="shared" si="20"/>
        <v>82.608695652173907</v>
      </c>
      <c r="G93" s="133">
        <f t="shared" si="20"/>
        <v>83.459357277882802</v>
      </c>
      <c r="H93" s="133">
        <f t="shared" si="18"/>
        <v>66.098081023454156</v>
      </c>
      <c r="I93" s="133">
        <f t="shared" si="19"/>
        <v>69.375736160188467</v>
      </c>
    </row>
    <row r="94" spans="1:9">
      <c r="A94" s="27"/>
      <c r="B94" s="19"/>
      <c r="C94" s="19"/>
      <c r="E94" s="19"/>
      <c r="I94" s="9"/>
    </row>
    <row r="95" spans="1:9" ht="16.5" thickBot="1">
      <c r="A95" s="112" t="s">
        <v>127</v>
      </c>
      <c r="B95" s="262"/>
      <c r="C95" s="262"/>
      <c r="D95" s="262"/>
      <c r="E95" s="262"/>
    </row>
    <row r="96" spans="1:9" ht="63.75" thickBot="1">
      <c r="A96" s="82" t="s">
        <v>69</v>
      </c>
      <c r="B96" s="263" t="s">
        <v>61</v>
      </c>
      <c r="C96" s="264" t="s">
        <v>62</v>
      </c>
      <c r="D96" s="264" t="s">
        <v>63</v>
      </c>
      <c r="E96" s="264" t="s">
        <v>64</v>
      </c>
      <c r="F96" s="265" t="s">
        <v>147</v>
      </c>
      <c r="G96" s="85" t="s">
        <v>148</v>
      </c>
      <c r="H96" s="85" t="s">
        <v>149</v>
      </c>
      <c r="I96" s="86" t="s">
        <v>150</v>
      </c>
    </row>
    <row r="97" spans="1:9" ht="31.5">
      <c r="A97" s="72" t="s">
        <v>20</v>
      </c>
      <c r="B97" s="92"/>
      <c r="C97" s="92"/>
      <c r="D97" s="92"/>
      <c r="E97" s="92"/>
      <c r="F97" s="266">
        <f>+IFERROR(B97/(C4+C35),0)*100</f>
        <v>0</v>
      </c>
      <c r="G97" s="132">
        <f>+IFERROR(C97/(D4+D35),0)*100</f>
        <v>0</v>
      </c>
      <c r="H97" s="132">
        <f>+IFERROR(D97/(E4+E35),0)*100</f>
        <v>0</v>
      </c>
      <c r="I97" s="132">
        <f>+IFERROR(E97/(F4+F35),0)*100</f>
        <v>0</v>
      </c>
    </row>
    <row r="98" spans="1:9">
      <c r="A98" s="23" t="s">
        <v>21</v>
      </c>
      <c r="B98" s="17">
        <v>3</v>
      </c>
      <c r="C98" s="17">
        <v>2</v>
      </c>
      <c r="D98" s="17">
        <v>2</v>
      </c>
      <c r="E98" s="17">
        <v>2</v>
      </c>
      <c r="F98" s="136">
        <f t="shared" ref="F98:F110" si="21">+IFERROR(B98/(C5+C36),0)*100</f>
        <v>18.75</v>
      </c>
      <c r="G98" s="133">
        <f t="shared" ref="G98:G111" si="22">+IFERROR(C98/(D5+D36),0)*100</f>
        <v>12.5</v>
      </c>
      <c r="H98" s="133">
        <f t="shared" ref="H98:H111" si="23">+IFERROR(D98/(E5+E36),0)*100</f>
        <v>13.333333333333334</v>
      </c>
      <c r="I98" s="133">
        <f t="shared" ref="I98:I111" si="24">+IFERROR(E98/(F5+F36),0)*100</f>
        <v>22.222222222222221</v>
      </c>
    </row>
    <row r="99" spans="1:9">
      <c r="A99" s="23" t="s">
        <v>22</v>
      </c>
      <c r="B99" s="17"/>
      <c r="C99" s="17"/>
      <c r="D99" s="17"/>
      <c r="E99" s="17"/>
      <c r="F99" s="136">
        <f t="shared" si="21"/>
        <v>0</v>
      </c>
      <c r="G99" s="133">
        <f t="shared" si="22"/>
        <v>0</v>
      </c>
      <c r="H99" s="133">
        <f t="shared" si="23"/>
        <v>0</v>
      </c>
      <c r="I99" s="133">
        <f t="shared" si="24"/>
        <v>0</v>
      </c>
    </row>
    <row r="100" spans="1:9" ht="31.5">
      <c r="A100" s="23" t="s">
        <v>23</v>
      </c>
      <c r="B100" s="17">
        <v>1</v>
      </c>
      <c r="C100" s="17">
        <v>1</v>
      </c>
      <c r="D100" s="17">
        <v>1</v>
      </c>
      <c r="E100" s="17">
        <v>0</v>
      </c>
      <c r="F100" s="136">
        <f t="shared" si="21"/>
        <v>0.20491803278688525</v>
      </c>
      <c r="G100" s="133">
        <f t="shared" si="22"/>
        <v>0.21834061135371177</v>
      </c>
      <c r="H100" s="133">
        <f t="shared" si="23"/>
        <v>0.2652519893899204</v>
      </c>
      <c r="I100" s="133">
        <f t="shared" si="24"/>
        <v>0</v>
      </c>
    </row>
    <row r="101" spans="1:9">
      <c r="A101" s="23" t="s">
        <v>24</v>
      </c>
      <c r="B101" s="17"/>
      <c r="C101" s="17"/>
      <c r="D101" s="17"/>
      <c r="E101" s="17"/>
      <c r="F101" s="136">
        <f t="shared" si="21"/>
        <v>0</v>
      </c>
      <c r="G101" s="133">
        <f t="shared" si="22"/>
        <v>0</v>
      </c>
      <c r="H101" s="133">
        <f t="shared" si="23"/>
        <v>0</v>
      </c>
      <c r="I101" s="133">
        <f t="shared" si="24"/>
        <v>0</v>
      </c>
    </row>
    <row r="102" spans="1:9">
      <c r="A102" s="23" t="s">
        <v>25</v>
      </c>
      <c r="B102" s="17"/>
      <c r="C102" s="17"/>
      <c r="D102" s="17"/>
      <c r="E102" s="17"/>
      <c r="F102" s="136">
        <f t="shared" si="21"/>
        <v>0</v>
      </c>
      <c r="G102" s="133">
        <f t="shared" si="22"/>
        <v>0</v>
      </c>
      <c r="H102" s="133">
        <f t="shared" si="23"/>
        <v>0</v>
      </c>
      <c r="I102" s="133">
        <f t="shared" si="24"/>
        <v>0</v>
      </c>
    </row>
    <row r="103" spans="1:9">
      <c r="A103" s="23" t="s">
        <v>26</v>
      </c>
      <c r="B103" s="17"/>
      <c r="C103" s="17"/>
      <c r="D103" s="17"/>
      <c r="E103" s="17"/>
      <c r="F103" s="136">
        <f t="shared" si="21"/>
        <v>0</v>
      </c>
      <c r="G103" s="133">
        <f t="shared" si="22"/>
        <v>0</v>
      </c>
      <c r="H103" s="133">
        <f t="shared" si="23"/>
        <v>0</v>
      </c>
      <c r="I103" s="133">
        <f t="shared" si="24"/>
        <v>0</v>
      </c>
    </row>
    <row r="104" spans="1:9">
      <c r="A104" s="23" t="s">
        <v>27</v>
      </c>
      <c r="B104" s="17">
        <v>3</v>
      </c>
      <c r="C104" s="17">
        <v>3</v>
      </c>
      <c r="D104" s="17">
        <v>3</v>
      </c>
      <c r="E104" s="17">
        <v>1</v>
      </c>
      <c r="F104" s="136">
        <f t="shared" si="21"/>
        <v>6.25</v>
      </c>
      <c r="G104" s="133">
        <f t="shared" si="22"/>
        <v>6.3829787234042552</v>
      </c>
      <c r="H104" s="133">
        <f t="shared" si="23"/>
        <v>6.666666666666667</v>
      </c>
      <c r="I104" s="133">
        <f t="shared" si="24"/>
        <v>2.5</v>
      </c>
    </row>
    <row r="105" spans="1:9">
      <c r="A105" s="23" t="s">
        <v>28</v>
      </c>
      <c r="B105" s="17">
        <v>1</v>
      </c>
      <c r="C105" s="17">
        <v>1</v>
      </c>
      <c r="D105" s="17">
        <v>1</v>
      </c>
      <c r="E105" s="17">
        <v>1</v>
      </c>
      <c r="F105" s="136">
        <f t="shared" si="21"/>
        <v>1.7241379310344827</v>
      </c>
      <c r="G105" s="133">
        <f t="shared" si="22"/>
        <v>1.8867924528301887</v>
      </c>
      <c r="H105" s="133">
        <f t="shared" si="23"/>
        <v>2.5641025641025639</v>
      </c>
      <c r="I105" s="133">
        <f t="shared" si="24"/>
        <v>2.7777777777777777</v>
      </c>
    </row>
    <row r="106" spans="1:9" ht="31.5">
      <c r="A106" s="23" t="s">
        <v>29</v>
      </c>
      <c r="B106" s="17"/>
      <c r="C106" s="17"/>
      <c r="D106" s="17"/>
      <c r="E106" s="17"/>
      <c r="F106" s="136">
        <f t="shared" si="21"/>
        <v>0</v>
      </c>
      <c r="G106" s="133">
        <f t="shared" si="22"/>
        <v>0</v>
      </c>
      <c r="H106" s="133">
        <f t="shared" si="23"/>
        <v>0</v>
      </c>
      <c r="I106" s="133">
        <f t="shared" si="24"/>
        <v>0</v>
      </c>
    </row>
    <row r="107" spans="1:9">
      <c r="A107" s="23" t="s">
        <v>30</v>
      </c>
      <c r="B107" s="17"/>
      <c r="C107" s="17"/>
      <c r="D107" s="17"/>
      <c r="E107" s="17"/>
      <c r="F107" s="136">
        <f t="shared" si="21"/>
        <v>0</v>
      </c>
      <c r="G107" s="133">
        <f t="shared" si="22"/>
        <v>0</v>
      </c>
      <c r="H107" s="133">
        <f t="shared" si="23"/>
        <v>0</v>
      </c>
      <c r="I107" s="133">
        <f t="shared" si="24"/>
        <v>0</v>
      </c>
    </row>
    <row r="108" spans="1:9" ht="47.25">
      <c r="A108" s="23" t="s">
        <v>31</v>
      </c>
      <c r="B108" s="17"/>
      <c r="C108" s="17"/>
      <c r="D108" s="17"/>
      <c r="E108" s="17"/>
      <c r="F108" s="136">
        <f t="shared" si="21"/>
        <v>0</v>
      </c>
      <c r="G108" s="133">
        <f t="shared" si="22"/>
        <v>0</v>
      </c>
      <c r="H108" s="133">
        <f t="shared" si="23"/>
        <v>0</v>
      </c>
      <c r="I108" s="133">
        <f t="shared" si="24"/>
        <v>0</v>
      </c>
    </row>
    <row r="109" spans="1:9">
      <c r="A109" s="23" t="s">
        <v>32</v>
      </c>
      <c r="B109" s="17"/>
      <c r="C109" s="17"/>
      <c r="D109" s="17"/>
      <c r="E109" s="17"/>
      <c r="F109" s="136">
        <f t="shared" si="21"/>
        <v>0</v>
      </c>
      <c r="G109" s="133">
        <f t="shared" si="22"/>
        <v>0</v>
      </c>
      <c r="H109" s="133">
        <f t="shared" si="23"/>
        <v>0</v>
      </c>
      <c r="I109" s="133">
        <f t="shared" si="24"/>
        <v>0</v>
      </c>
    </row>
    <row r="110" spans="1:9">
      <c r="A110" s="23" t="s">
        <v>33</v>
      </c>
      <c r="B110" s="17"/>
      <c r="C110" s="17"/>
      <c r="D110" s="17"/>
      <c r="E110" s="17"/>
      <c r="F110" s="136">
        <f t="shared" si="21"/>
        <v>0</v>
      </c>
      <c r="G110" s="133">
        <f t="shared" si="22"/>
        <v>0</v>
      </c>
      <c r="H110" s="133">
        <f t="shared" si="23"/>
        <v>0</v>
      </c>
      <c r="I110" s="133">
        <f t="shared" si="24"/>
        <v>0</v>
      </c>
    </row>
    <row r="111" spans="1:9">
      <c r="A111" s="23" t="s">
        <v>34</v>
      </c>
      <c r="B111" s="17"/>
      <c r="C111" s="17"/>
      <c r="D111" s="17"/>
      <c r="E111" s="17"/>
      <c r="F111" s="136">
        <f>+IFERROR(B111/(C18+C49),0)*100</f>
        <v>0</v>
      </c>
      <c r="G111" s="133">
        <f t="shared" si="22"/>
        <v>0</v>
      </c>
      <c r="H111" s="133">
        <f t="shared" si="23"/>
        <v>0</v>
      </c>
      <c r="I111" s="133">
        <f t="shared" si="24"/>
        <v>0</v>
      </c>
    </row>
    <row r="112" spans="1:9">
      <c r="A112" s="23" t="s">
        <v>35</v>
      </c>
      <c r="B112" s="17"/>
      <c r="C112" s="17"/>
      <c r="D112" s="17"/>
      <c r="E112" s="17"/>
      <c r="F112" s="136">
        <f t="shared" ref="F112:F124" si="25">+IFERROR(B112/(C19+C50),0)*100</f>
        <v>0</v>
      </c>
      <c r="G112" s="133">
        <f t="shared" ref="G112:G124" si="26">+IFERROR(C112/(D19+D50),0)*100</f>
        <v>0</v>
      </c>
      <c r="H112" s="133">
        <f t="shared" ref="H112:H124" si="27">+IFERROR(D112/(E19+E50),0)*100</f>
        <v>0</v>
      </c>
      <c r="I112" s="133">
        <f t="shared" ref="I112:I124" si="28">+IFERROR(E112/(F19+F50),0)*100</f>
        <v>0</v>
      </c>
    </row>
    <row r="113" spans="1:9">
      <c r="A113" s="23" t="s">
        <v>36</v>
      </c>
      <c r="B113" s="17"/>
      <c r="C113" s="17"/>
      <c r="D113" s="17"/>
      <c r="E113" s="17"/>
      <c r="F113" s="136">
        <f t="shared" si="25"/>
        <v>0</v>
      </c>
      <c r="G113" s="133">
        <f t="shared" si="26"/>
        <v>0</v>
      </c>
      <c r="H113" s="133">
        <f t="shared" si="27"/>
        <v>0</v>
      </c>
      <c r="I113" s="133">
        <f t="shared" si="28"/>
        <v>0</v>
      </c>
    </row>
    <row r="114" spans="1:9">
      <c r="A114" s="23" t="s">
        <v>37</v>
      </c>
      <c r="B114" s="17"/>
      <c r="C114" s="17"/>
      <c r="D114" s="17"/>
      <c r="E114" s="17"/>
      <c r="F114" s="136">
        <f t="shared" si="25"/>
        <v>0</v>
      </c>
      <c r="G114" s="133">
        <f t="shared" si="26"/>
        <v>0</v>
      </c>
      <c r="H114" s="133">
        <f t="shared" si="27"/>
        <v>0</v>
      </c>
      <c r="I114" s="133">
        <f t="shared" si="28"/>
        <v>0</v>
      </c>
    </row>
    <row r="115" spans="1:9">
      <c r="A115" s="23" t="s">
        <v>38</v>
      </c>
      <c r="B115" s="17"/>
      <c r="C115" s="17"/>
      <c r="D115" s="17"/>
      <c r="E115" s="17"/>
      <c r="F115" s="136">
        <f t="shared" si="25"/>
        <v>0</v>
      </c>
      <c r="G115" s="133">
        <f t="shared" si="26"/>
        <v>0</v>
      </c>
      <c r="H115" s="133">
        <f t="shared" si="27"/>
        <v>0</v>
      </c>
      <c r="I115" s="133">
        <f t="shared" si="28"/>
        <v>0</v>
      </c>
    </row>
    <row r="116" spans="1:9">
      <c r="A116" s="23" t="s">
        <v>39</v>
      </c>
      <c r="B116" s="17">
        <v>1</v>
      </c>
      <c r="C116" s="17">
        <v>1</v>
      </c>
      <c r="D116" s="17">
        <v>1</v>
      </c>
      <c r="E116" s="17">
        <v>1</v>
      </c>
      <c r="F116" s="136">
        <f t="shared" si="25"/>
        <v>3.5714285714285712</v>
      </c>
      <c r="G116" s="133">
        <f t="shared" si="26"/>
        <v>6.666666666666667</v>
      </c>
      <c r="H116" s="133">
        <f t="shared" si="27"/>
        <v>6.666666666666667</v>
      </c>
      <c r="I116" s="133">
        <f t="shared" si="28"/>
        <v>11.111111111111111</v>
      </c>
    </row>
    <row r="117" spans="1:9">
      <c r="A117" s="23" t="s">
        <v>40</v>
      </c>
      <c r="B117" s="17"/>
      <c r="C117" s="17"/>
      <c r="D117" s="17"/>
      <c r="E117" s="17"/>
      <c r="F117" s="136">
        <f t="shared" si="25"/>
        <v>0</v>
      </c>
      <c r="G117" s="133">
        <f t="shared" si="26"/>
        <v>0</v>
      </c>
      <c r="H117" s="133">
        <f t="shared" si="27"/>
        <v>0</v>
      </c>
      <c r="I117" s="133">
        <f t="shared" si="28"/>
        <v>0</v>
      </c>
    </row>
    <row r="118" spans="1:9">
      <c r="A118" s="23" t="s">
        <v>41</v>
      </c>
      <c r="B118" s="17"/>
      <c r="C118" s="17"/>
      <c r="D118" s="17"/>
      <c r="E118" s="17"/>
      <c r="F118" s="136">
        <f t="shared" si="25"/>
        <v>0</v>
      </c>
      <c r="G118" s="133">
        <f t="shared" si="26"/>
        <v>0</v>
      </c>
      <c r="H118" s="133">
        <f t="shared" si="27"/>
        <v>0</v>
      </c>
      <c r="I118" s="133">
        <f t="shared" si="28"/>
        <v>0</v>
      </c>
    </row>
    <row r="119" spans="1:9">
      <c r="A119" s="23" t="s">
        <v>42</v>
      </c>
      <c r="B119" s="17"/>
      <c r="C119" s="17"/>
      <c r="D119" s="17"/>
      <c r="E119" s="17"/>
      <c r="F119" s="136">
        <f t="shared" si="25"/>
        <v>0</v>
      </c>
      <c r="G119" s="133">
        <f t="shared" si="26"/>
        <v>0</v>
      </c>
      <c r="H119" s="133">
        <f t="shared" si="27"/>
        <v>0</v>
      </c>
      <c r="I119" s="133">
        <f t="shared" si="28"/>
        <v>0</v>
      </c>
    </row>
    <row r="120" spans="1:9">
      <c r="A120" s="23" t="s">
        <v>43</v>
      </c>
      <c r="B120" s="17"/>
      <c r="C120" s="17"/>
      <c r="D120" s="17"/>
      <c r="E120" s="17"/>
      <c r="F120" s="136">
        <f t="shared" si="25"/>
        <v>0</v>
      </c>
      <c r="G120" s="133">
        <f t="shared" si="26"/>
        <v>0</v>
      </c>
      <c r="H120" s="133">
        <f t="shared" si="27"/>
        <v>0</v>
      </c>
      <c r="I120" s="133">
        <f t="shared" si="28"/>
        <v>0</v>
      </c>
    </row>
    <row r="121" spans="1:9">
      <c r="A121" s="23" t="s">
        <v>44</v>
      </c>
      <c r="B121" s="17"/>
      <c r="C121" s="17"/>
      <c r="D121" s="17"/>
      <c r="E121" s="17"/>
      <c r="F121" s="136">
        <f t="shared" si="25"/>
        <v>0</v>
      </c>
      <c r="G121" s="133">
        <f t="shared" si="26"/>
        <v>0</v>
      </c>
      <c r="H121" s="133">
        <f t="shared" si="27"/>
        <v>0</v>
      </c>
      <c r="I121" s="133">
        <f t="shared" si="28"/>
        <v>0</v>
      </c>
    </row>
    <row r="122" spans="1:9">
      <c r="A122" s="23" t="s">
        <v>45</v>
      </c>
      <c r="B122" s="17"/>
      <c r="C122" s="17"/>
      <c r="D122" s="17"/>
      <c r="E122" s="17"/>
      <c r="F122" s="136">
        <f t="shared" si="25"/>
        <v>0</v>
      </c>
      <c r="G122" s="133">
        <f t="shared" si="26"/>
        <v>0</v>
      </c>
      <c r="H122" s="133">
        <f t="shared" si="27"/>
        <v>0</v>
      </c>
      <c r="I122" s="133">
        <f t="shared" si="28"/>
        <v>0</v>
      </c>
    </row>
    <row r="123" spans="1:9" ht="31.5">
      <c r="A123" s="33" t="s">
        <v>46</v>
      </c>
      <c r="B123" s="17"/>
      <c r="C123" s="17"/>
      <c r="D123" s="17"/>
      <c r="E123" s="17"/>
      <c r="F123" s="136">
        <f t="shared" si="25"/>
        <v>0</v>
      </c>
      <c r="G123" s="133">
        <f t="shared" si="26"/>
        <v>0</v>
      </c>
      <c r="H123" s="133">
        <f t="shared" si="27"/>
        <v>0</v>
      </c>
      <c r="I123" s="133">
        <f t="shared" si="28"/>
        <v>0</v>
      </c>
    </row>
    <row r="124" spans="1:9">
      <c r="A124" s="129" t="s">
        <v>56</v>
      </c>
      <c r="B124" s="134">
        <f>SUM(B97:B123)</f>
        <v>9</v>
      </c>
      <c r="C124" s="134">
        <f>SUM(C97:C123)</f>
        <v>8</v>
      </c>
      <c r="D124" s="134">
        <f>SUM(D97:D123)</f>
        <v>8</v>
      </c>
      <c r="E124" s="134">
        <f>SUM(E97:E123)</f>
        <v>5</v>
      </c>
      <c r="F124" s="136">
        <f t="shared" si="25"/>
        <v>0.79858030168589167</v>
      </c>
      <c r="G124" s="133">
        <f t="shared" si="26"/>
        <v>0.75614366729678639</v>
      </c>
      <c r="H124" s="133">
        <f t="shared" si="27"/>
        <v>0.85287846481876328</v>
      </c>
      <c r="I124" s="133">
        <f t="shared" si="28"/>
        <v>0.58892815076560656</v>
      </c>
    </row>
    <row r="125" spans="1:9">
      <c r="A125" s="27"/>
      <c r="B125" s="19"/>
      <c r="C125" s="19"/>
      <c r="D125" s="19"/>
      <c r="I125" s="9"/>
    </row>
    <row r="126" spans="1:9">
      <c r="A126" s="268"/>
      <c r="B126" s="19"/>
      <c r="C126" s="19"/>
      <c r="D126" s="19"/>
      <c r="E126" s="19"/>
    </row>
    <row r="127" spans="1:9">
      <c r="A127" s="27"/>
      <c r="B127" s="19"/>
      <c r="C127" s="19"/>
      <c r="D127" s="19"/>
      <c r="E127" s="19"/>
    </row>
    <row r="128" spans="1:9">
      <c r="A128" s="27"/>
      <c r="B128" s="19"/>
      <c r="C128" s="19"/>
      <c r="D128" s="19"/>
      <c r="E128" s="19"/>
    </row>
    <row r="129" spans="1:5">
      <c r="A129" s="27"/>
      <c r="B129" s="19"/>
      <c r="C129" s="19"/>
      <c r="D129" s="19"/>
      <c r="E129" s="19"/>
    </row>
    <row r="130" spans="1:5">
      <c r="A130" s="27"/>
      <c r="B130" s="19"/>
      <c r="C130" s="19"/>
      <c r="D130" s="19"/>
      <c r="E130" s="19"/>
    </row>
    <row r="131" spans="1:5">
      <c r="A131" s="12"/>
      <c r="B131" s="19"/>
      <c r="C131" s="19"/>
      <c r="D131" s="19"/>
      <c r="E131" s="19"/>
    </row>
    <row r="132" spans="1:5">
      <c r="A132" s="27"/>
      <c r="B132" s="19"/>
      <c r="C132" s="19"/>
      <c r="D132" s="19"/>
      <c r="E132" s="19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L219"/>
  <sheetViews>
    <sheetView workbookViewId="0">
      <pane ySplit="3" topLeftCell="A58" activePane="bottomLeft" state="frozen"/>
      <selection pane="bottomLeft" activeCell="A58" sqref="A58"/>
    </sheetView>
  </sheetViews>
  <sheetFormatPr defaultRowHeight="15.75"/>
  <cols>
    <col min="1" max="1" width="24.125" customWidth="1"/>
    <col min="2" max="6" width="10.625" style="14" customWidth="1"/>
    <col min="7" max="9" width="10.625" customWidth="1"/>
    <col min="10" max="10" width="22" customWidth="1"/>
  </cols>
  <sheetData>
    <row r="1" spans="1:12" ht="31.5" customHeight="1">
      <c r="A1" s="409" t="s">
        <v>610</v>
      </c>
      <c r="B1" s="410"/>
      <c r="C1" s="410"/>
      <c r="D1" s="410"/>
      <c r="E1" s="410"/>
      <c r="F1" s="410"/>
      <c r="G1" s="410"/>
      <c r="H1" s="410"/>
      <c r="I1" s="410"/>
      <c r="J1" s="410"/>
      <c r="K1" s="411"/>
    </row>
    <row r="2" spans="1:12" ht="16.5" thickBot="1">
      <c r="A2" s="403" t="s">
        <v>54</v>
      </c>
      <c r="B2" s="403"/>
      <c r="C2" s="403"/>
      <c r="D2" s="403"/>
      <c r="E2" s="403"/>
      <c r="F2" s="403"/>
      <c r="G2" s="403"/>
      <c r="H2" s="403"/>
      <c r="I2" s="403"/>
      <c r="J2" s="403"/>
      <c r="K2" s="19"/>
      <c r="L2" s="9"/>
    </row>
    <row r="3" spans="1:12" ht="32.25" thickBot="1">
      <c r="A3" s="74" t="s">
        <v>69</v>
      </c>
      <c r="B3" s="259" t="s">
        <v>60</v>
      </c>
      <c r="C3" s="259" t="s">
        <v>61</v>
      </c>
      <c r="D3" s="260" t="s">
        <v>62</v>
      </c>
      <c r="E3" s="260" t="s">
        <v>63</v>
      </c>
      <c r="F3" s="260" t="s">
        <v>64</v>
      </c>
      <c r="G3" s="87" t="s">
        <v>65</v>
      </c>
      <c r="H3" s="87" t="s">
        <v>66</v>
      </c>
      <c r="I3" s="87" t="s">
        <v>67</v>
      </c>
      <c r="J3" s="88" t="s">
        <v>68</v>
      </c>
      <c r="K3" s="19"/>
      <c r="L3" s="9"/>
    </row>
    <row r="4" spans="1:12" ht="31.5">
      <c r="A4" s="72" t="s">
        <v>20</v>
      </c>
      <c r="B4" s="92"/>
      <c r="C4" s="92"/>
      <c r="D4" s="92"/>
      <c r="E4" s="92"/>
      <c r="F4" s="92"/>
      <c r="G4" s="130">
        <f>IFERROR(C4/B4,0)</f>
        <v>0</v>
      </c>
      <c r="H4" s="130">
        <f>IFERROR(E4/D4,0)</f>
        <v>0</v>
      </c>
      <c r="I4" s="130">
        <f>IFERROR(F4/E4,0)</f>
        <v>0</v>
      </c>
      <c r="J4" s="130">
        <f>IFERROR(F4/B4,0)</f>
        <v>0</v>
      </c>
      <c r="K4" s="19"/>
      <c r="L4" s="9"/>
    </row>
    <row r="5" spans="1:12">
      <c r="A5" s="23" t="s">
        <v>21</v>
      </c>
      <c r="B5" s="17">
        <v>5</v>
      </c>
      <c r="C5" s="17">
        <v>13</v>
      </c>
      <c r="D5" s="17">
        <v>13</v>
      </c>
      <c r="E5" s="17">
        <v>5</v>
      </c>
      <c r="F5" s="17">
        <v>5</v>
      </c>
      <c r="G5" s="131">
        <f t="shared" ref="G5:G23" si="0">IFERROR(C5/B5,0)</f>
        <v>2.6</v>
      </c>
      <c r="H5" s="131">
        <f t="shared" ref="H5:H23" si="1">IFERROR(E5/D5,0)</f>
        <v>0.38461538461538464</v>
      </c>
      <c r="I5" s="131">
        <f t="shared" ref="I5:I23" si="2">IFERROR(F5/E5,0)</f>
        <v>1</v>
      </c>
      <c r="J5" s="131">
        <f t="shared" ref="J5:J23" si="3">IFERROR(F5/B5,0)</f>
        <v>1</v>
      </c>
      <c r="K5" s="19"/>
      <c r="L5" s="9"/>
    </row>
    <row r="6" spans="1:12">
      <c r="A6" s="194" t="s">
        <v>585</v>
      </c>
      <c r="B6" s="270">
        <v>1</v>
      </c>
      <c r="C6" s="270">
        <v>5</v>
      </c>
      <c r="D6" s="270">
        <v>5</v>
      </c>
      <c r="E6" s="270">
        <v>1</v>
      </c>
      <c r="F6" s="270">
        <v>1</v>
      </c>
      <c r="G6" s="195">
        <f t="shared" ref="G6" si="4">IFERROR(C6/B6,0)</f>
        <v>5</v>
      </c>
      <c r="H6" s="195">
        <f t="shared" ref="H6" si="5">IFERROR(E6/D6,0)</f>
        <v>0.2</v>
      </c>
      <c r="I6" s="195">
        <f t="shared" ref="I6" si="6">IFERROR(F6/E6,0)</f>
        <v>1</v>
      </c>
      <c r="J6" s="195">
        <f t="shared" ref="J6" si="7">IFERROR(F6/B6,0)</f>
        <v>1</v>
      </c>
      <c r="K6" s="19" t="s">
        <v>584</v>
      </c>
      <c r="L6" s="9"/>
    </row>
    <row r="7" spans="1:12">
      <c r="A7" s="23" t="s">
        <v>22</v>
      </c>
      <c r="B7" s="17"/>
      <c r="C7" s="17"/>
      <c r="D7" s="17"/>
      <c r="E7" s="17"/>
      <c r="F7" s="17"/>
      <c r="G7" s="131">
        <f t="shared" si="0"/>
        <v>0</v>
      </c>
      <c r="H7" s="131">
        <f t="shared" si="1"/>
        <v>0</v>
      </c>
      <c r="I7" s="131">
        <f t="shared" si="2"/>
        <v>0</v>
      </c>
      <c r="J7" s="131">
        <f t="shared" si="3"/>
        <v>0</v>
      </c>
      <c r="K7" s="19"/>
      <c r="L7" s="9"/>
    </row>
    <row r="8" spans="1:12" ht="31.5">
      <c r="A8" s="23" t="s">
        <v>23</v>
      </c>
      <c r="B8" s="17">
        <v>14</v>
      </c>
      <c r="C8" s="17">
        <v>35</v>
      </c>
      <c r="D8" s="17">
        <v>33</v>
      </c>
      <c r="E8" s="17">
        <v>14</v>
      </c>
      <c r="F8" s="17">
        <v>14</v>
      </c>
      <c r="G8" s="131">
        <f t="shared" si="0"/>
        <v>2.5</v>
      </c>
      <c r="H8" s="131">
        <f t="shared" si="1"/>
        <v>0.42424242424242425</v>
      </c>
      <c r="I8" s="131">
        <f t="shared" si="2"/>
        <v>1</v>
      </c>
      <c r="J8" s="131">
        <f t="shared" si="3"/>
        <v>1</v>
      </c>
      <c r="K8" s="19"/>
      <c r="L8" s="9"/>
    </row>
    <row r="9" spans="1:12">
      <c r="A9" s="23" t="s">
        <v>24</v>
      </c>
      <c r="B9" s="17"/>
      <c r="C9" s="17"/>
      <c r="D9" s="17"/>
      <c r="E9" s="17"/>
      <c r="F9" s="17"/>
      <c r="G9" s="131">
        <f t="shared" si="0"/>
        <v>0</v>
      </c>
      <c r="H9" s="131">
        <f t="shared" si="1"/>
        <v>0</v>
      </c>
      <c r="I9" s="131">
        <f t="shared" si="2"/>
        <v>0</v>
      </c>
      <c r="J9" s="131">
        <f t="shared" si="3"/>
        <v>0</v>
      </c>
      <c r="K9" s="19"/>
      <c r="L9" s="9"/>
    </row>
    <row r="10" spans="1:12">
      <c r="A10" s="23" t="s">
        <v>25</v>
      </c>
      <c r="B10" s="17"/>
      <c r="C10" s="17"/>
      <c r="D10" s="17"/>
      <c r="E10" s="17"/>
      <c r="F10" s="17"/>
      <c r="G10" s="131">
        <f t="shared" si="0"/>
        <v>0</v>
      </c>
      <c r="H10" s="131">
        <f t="shared" si="1"/>
        <v>0</v>
      </c>
      <c r="I10" s="131">
        <f t="shared" si="2"/>
        <v>0</v>
      </c>
      <c r="J10" s="131">
        <f t="shared" si="3"/>
        <v>0</v>
      </c>
      <c r="K10" s="19"/>
      <c r="L10" s="9"/>
    </row>
    <row r="11" spans="1:12">
      <c r="A11" s="23" t="s">
        <v>26</v>
      </c>
      <c r="B11" s="17">
        <v>9</v>
      </c>
      <c r="C11" s="17">
        <v>45</v>
      </c>
      <c r="D11" s="17">
        <v>45</v>
      </c>
      <c r="E11" s="17">
        <v>9</v>
      </c>
      <c r="F11" s="17">
        <v>9</v>
      </c>
      <c r="G11" s="131">
        <f t="shared" si="0"/>
        <v>5</v>
      </c>
      <c r="H11" s="131">
        <f t="shared" si="1"/>
        <v>0.2</v>
      </c>
      <c r="I11" s="131">
        <f t="shared" si="2"/>
        <v>1</v>
      </c>
      <c r="J11" s="131">
        <f t="shared" si="3"/>
        <v>1</v>
      </c>
      <c r="K11" s="19"/>
      <c r="L11" s="9"/>
    </row>
    <row r="12" spans="1:12">
      <c r="A12" s="23" t="s">
        <v>27</v>
      </c>
      <c r="B12" s="17">
        <v>20</v>
      </c>
      <c r="C12" s="17">
        <v>26</v>
      </c>
      <c r="D12" s="17">
        <v>26</v>
      </c>
      <c r="E12" s="17">
        <v>20</v>
      </c>
      <c r="F12" s="17">
        <v>19</v>
      </c>
      <c r="G12" s="131">
        <f t="shared" si="0"/>
        <v>1.3</v>
      </c>
      <c r="H12" s="131">
        <f t="shared" si="1"/>
        <v>0.76923076923076927</v>
      </c>
      <c r="I12" s="131">
        <f t="shared" si="2"/>
        <v>0.95</v>
      </c>
      <c r="J12" s="131">
        <f t="shared" si="3"/>
        <v>0.95</v>
      </c>
      <c r="K12" s="19"/>
      <c r="L12" s="9"/>
    </row>
    <row r="13" spans="1:12">
      <c r="A13" s="23" t="s">
        <v>28</v>
      </c>
      <c r="B13" s="17">
        <v>9</v>
      </c>
      <c r="C13" s="17">
        <v>13</v>
      </c>
      <c r="D13" s="17">
        <v>13</v>
      </c>
      <c r="E13" s="17">
        <v>9</v>
      </c>
      <c r="F13" s="17">
        <v>8</v>
      </c>
      <c r="G13" s="131">
        <f t="shared" si="0"/>
        <v>1.4444444444444444</v>
      </c>
      <c r="H13" s="131">
        <f t="shared" si="1"/>
        <v>0.69230769230769229</v>
      </c>
      <c r="I13" s="131">
        <f t="shared" si="2"/>
        <v>0.88888888888888884</v>
      </c>
      <c r="J13" s="131">
        <f t="shared" si="3"/>
        <v>0.88888888888888884</v>
      </c>
      <c r="K13" s="19"/>
      <c r="L13" s="9"/>
    </row>
    <row r="14" spans="1:12" ht="31.5">
      <c r="A14" s="23" t="s">
        <v>29</v>
      </c>
      <c r="B14" s="261">
        <v>2</v>
      </c>
      <c r="C14" s="261">
        <v>3</v>
      </c>
      <c r="D14" s="17">
        <v>3</v>
      </c>
      <c r="E14" s="17">
        <v>2</v>
      </c>
      <c r="F14" s="17">
        <v>2</v>
      </c>
      <c r="G14" s="131">
        <f t="shared" si="0"/>
        <v>1.5</v>
      </c>
      <c r="H14" s="131">
        <f t="shared" si="1"/>
        <v>0.66666666666666663</v>
      </c>
      <c r="I14" s="131">
        <f t="shared" si="2"/>
        <v>1</v>
      </c>
      <c r="J14" s="131">
        <f t="shared" si="3"/>
        <v>1</v>
      </c>
      <c r="K14" s="19"/>
      <c r="L14" s="9"/>
    </row>
    <row r="15" spans="1:12">
      <c r="A15" s="23" t="s">
        <v>30</v>
      </c>
      <c r="B15" s="17"/>
      <c r="C15" s="17"/>
      <c r="D15" s="17"/>
      <c r="E15" s="17"/>
      <c r="F15" s="17"/>
      <c r="G15" s="131">
        <f t="shared" si="0"/>
        <v>0</v>
      </c>
      <c r="H15" s="131">
        <f t="shared" si="1"/>
        <v>0</v>
      </c>
      <c r="I15" s="131">
        <f t="shared" si="2"/>
        <v>0</v>
      </c>
      <c r="J15" s="131">
        <f t="shared" si="3"/>
        <v>0</v>
      </c>
      <c r="K15" s="19"/>
      <c r="L15" s="9"/>
    </row>
    <row r="16" spans="1:12" ht="47.25">
      <c r="A16" s="23" t="s">
        <v>31</v>
      </c>
      <c r="B16" s="17"/>
      <c r="C16" s="17"/>
      <c r="D16" s="17"/>
      <c r="E16" s="17"/>
      <c r="F16" s="17"/>
      <c r="G16" s="131">
        <f t="shared" si="0"/>
        <v>0</v>
      </c>
      <c r="H16" s="131">
        <f t="shared" si="1"/>
        <v>0</v>
      </c>
      <c r="I16" s="131">
        <f t="shared" si="2"/>
        <v>0</v>
      </c>
      <c r="J16" s="131">
        <f t="shared" si="3"/>
        <v>0</v>
      </c>
      <c r="K16" s="19"/>
      <c r="L16" s="9"/>
    </row>
    <row r="17" spans="1:12">
      <c r="A17" s="23" t="s">
        <v>32</v>
      </c>
      <c r="B17" s="17"/>
      <c r="C17" s="17"/>
      <c r="D17" s="17"/>
      <c r="E17" s="17"/>
      <c r="F17" s="17"/>
      <c r="G17" s="131">
        <f t="shared" si="0"/>
        <v>0</v>
      </c>
      <c r="H17" s="131">
        <f t="shared" si="1"/>
        <v>0</v>
      </c>
      <c r="I17" s="131">
        <f t="shared" si="2"/>
        <v>0</v>
      </c>
      <c r="J17" s="131">
        <f t="shared" si="3"/>
        <v>0</v>
      </c>
      <c r="K17" s="19"/>
      <c r="L17" s="9"/>
    </row>
    <row r="18" spans="1:12">
      <c r="A18" s="23" t="s">
        <v>33</v>
      </c>
      <c r="B18" s="17"/>
      <c r="C18" s="17"/>
      <c r="D18" s="17"/>
      <c r="E18" s="17"/>
      <c r="F18" s="17"/>
      <c r="G18" s="131">
        <f t="shared" si="0"/>
        <v>0</v>
      </c>
      <c r="H18" s="131">
        <f t="shared" si="1"/>
        <v>0</v>
      </c>
      <c r="I18" s="131">
        <f t="shared" si="2"/>
        <v>0</v>
      </c>
      <c r="J18" s="131">
        <f t="shared" si="3"/>
        <v>0</v>
      </c>
      <c r="K18" s="19"/>
      <c r="L18" s="9"/>
    </row>
    <row r="19" spans="1:12">
      <c r="A19" s="23" t="s">
        <v>34</v>
      </c>
      <c r="B19" s="17"/>
      <c r="C19" s="17"/>
      <c r="D19" s="17"/>
      <c r="E19" s="17"/>
      <c r="F19" s="17"/>
      <c r="G19" s="131">
        <f t="shared" si="0"/>
        <v>0</v>
      </c>
      <c r="H19" s="131">
        <f t="shared" si="1"/>
        <v>0</v>
      </c>
      <c r="I19" s="131">
        <f t="shared" si="2"/>
        <v>0</v>
      </c>
      <c r="J19" s="131">
        <f t="shared" si="3"/>
        <v>0</v>
      </c>
      <c r="K19" s="19"/>
      <c r="L19" s="9"/>
    </row>
    <row r="20" spans="1:12">
      <c r="A20" s="23" t="s">
        <v>35</v>
      </c>
      <c r="B20" s="17"/>
      <c r="C20" s="17"/>
      <c r="D20" s="17"/>
      <c r="E20" s="17"/>
      <c r="F20" s="17"/>
      <c r="G20" s="131">
        <f t="shared" si="0"/>
        <v>0</v>
      </c>
      <c r="H20" s="131">
        <f t="shared" si="1"/>
        <v>0</v>
      </c>
      <c r="I20" s="131">
        <f t="shared" si="2"/>
        <v>0</v>
      </c>
      <c r="J20" s="131">
        <f t="shared" si="3"/>
        <v>0</v>
      </c>
      <c r="K20" s="19"/>
      <c r="L20" s="9"/>
    </row>
    <row r="21" spans="1:12">
      <c r="A21" s="23" t="s">
        <v>36</v>
      </c>
      <c r="B21" s="249">
        <v>37</v>
      </c>
      <c r="C21" s="249">
        <v>47</v>
      </c>
      <c r="D21" s="249">
        <v>45</v>
      </c>
      <c r="E21" s="249">
        <v>37</v>
      </c>
      <c r="F21" s="249">
        <v>35</v>
      </c>
      <c r="G21" s="131">
        <f t="shared" si="0"/>
        <v>1.2702702702702702</v>
      </c>
      <c r="H21" s="131">
        <f t="shared" si="1"/>
        <v>0.82222222222222219</v>
      </c>
      <c r="I21" s="131">
        <f t="shared" si="2"/>
        <v>0.94594594594594594</v>
      </c>
      <c r="J21" s="131">
        <f t="shared" si="3"/>
        <v>0.94594594594594594</v>
      </c>
      <c r="K21" s="13"/>
      <c r="L21" s="9"/>
    </row>
    <row r="22" spans="1:12">
      <c r="A22" s="23" t="s">
        <v>37</v>
      </c>
      <c r="B22" s="249">
        <v>0</v>
      </c>
      <c r="C22" s="249">
        <v>0</v>
      </c>
      <c r="D22" s="249">
        <v>0</v>
      </c>
      <c r="E22" s="249">
        <v>0</v>
      </c>
      <c r="F22" s="249">
        <v>0</v>
      </c>
      <c r="G22" s="131">
        <f t="shared" si="0"/>
        <v>0</v>
      </c>
      <c r="H22" s="131">
        <f t="shared" si="1"/>
        <v>0</v>
      </c>
      <c r="I22" s="131">
        <f t="shared" si="2"/>
        <v>0</v>
      </c>
      <c r="J22" s="131">
        <f t="shared" si="3"/>
        <v>0</v>
      </c>
      <c r="K22" s="19"/>
      <c r="L22" s="9"/>
    </row>
    <row r="23" spans="1:12">
      <c r="A23" s="23" t="s">
        <v>38</v>
      </c>
      <c r="B23" s="249">
        <v>1</v>
      </c>
      <c r="C23" s="249">
        <v>1</v>
      </c>
      <c r="D23" s="249">
        <v>1</v>
      </c>
      <c r="E23" s="249">
        <v>1</v>
      </c>
      <c r="F23" s="249">
        <v>0</v>
      </c>
      <c r="G23" s="131">
        <f t="shared" si="0"/>
        <v>1</v>
      </c>
      <c r="H23" s="131">
        <f t="shared" si="1"/>
        <v>1</v>
      </c>
      <c r="I23" s="131">
        <f t="shared" si="2"/>
        <v>0</v>
      </c>
      <c r="J23" s="131">
        <f t="shared" si="3"/>
        <v>0</v>
      </c>
      <c r="K23" s="19"/>
      <c r="L23" s="9"/>
    </row>
    <row r="24" spans="1:12">
      <c r="A24" s="23" t="s">
        <v>39</v>
      </c>
      <c r="B24" s="249">
        <v>2</v>
      </c>
      <c r="C24" s="249">
        <v>2</v>
      </c>
      <c r="D24" s="249">
        <v>2</v>
      </c>
      <c r="E24" s="249">
        <v>2</v>
      </c>
      <c r="F24" s="249">
        <v>2</v>
      </c>
      <c r="G24" s="131">
        <f t="shared" ref="G24:G32" si="8">IFERROR(C24/B24,0)</f>
        <v>1</v>
      </c>
      <c r="H24" s="131">
        <f t="shared" ref="H24:H32" si="9">IFERROR(E24/D24,0)</f>
        <v>1</v>
      </c>
      <c r="I24" s="131">
        <f t="shared" ref="I24:I32" si="10">IFERROR(F24/E24,0)</f>
        <v>1</v>
      </c>
      <c r="J24" s="131">
        <f t="shared" ref="J24:J32" si="11">IFERROR(F24/B24,0)</f>
        <v>1</v>
      </c>
      <c r="K24" s="19"/>
      <c r="L24" s="9"/>
    </row>
    <row r="25" spans="1:12">
      <c r="A25" s="23" t="s">
        <v>40</v>
      </c>
      <c r="B25" s="249"/>
      <c r="C25" s="249"/>
      <c r="D25" s="249"/>
      <c r="E25" s="249"/>
      <c r="F25" s="249"/>
      <c r="G25" s="131">
        <f t="shared" si="8"/>
        <v>0</v>
      </c>
      <c r="H25" s="131">
        <f t="shared" si="9"/>
        <v>0</v>
      </c>
      <c r="I25" s="131">
        <f t="shared" si="10"/>
        <v>0</v>
      </c>
      <c r="J25" s="131">
        <f t="shared" si="11"/>
        <v>0</v>
      </c>
      <c r="K25" s="19"/>
      <c r="L25" s="9"/>
    </row>
    <row r="26" spans="1:12">
      <c r="A26" s="23" t="s">
        <v>41</v>
      </c>
      <c r="B26" s="17"/>
      <c r="C26" s="17"/>
      <c r="D26" s="17"/>
      <c r="E26" s="17"/>
      <c r="F26" s="17"/>
      <c r="G26" s="131">
        <f t="shared" si="8"/>
        <v>0</v>
      </c>
      <c r="H26" s="131">
        <f t="shared" si="9"/>
        <v>0</v>
      </c>
      <c r="I26" s="131">
        <f t="shared" si="10"/>
        <v>0</v>
      </c>
      <c r="J26" s="131">
        <f t="shared" si="11"/>
        <v>0</v>
      </c>
      <c r="K26" s="19"/>
      <c r="L26" s="9"/>
    </row>
    <row r="27" spans="1:12">
      <c r="A27" s="23" t="s">
        <v>42</v>
      </c>
      <c r="B27" s="17"/>
      <c r="C27" s="17"/>
      <c r="D27" s="17"/>
      <c r="E27" s="17"/>
      <c r="F27" s="17"/>
      <c r="G27" s="131">
        <f t="shared" si="8"/>
        <v>0</v>
      </c>
      <c r="H27" s="131">
        <f t="shared" si="9"/>
        <v>0</v>
      </c>
      <c r="I27" s="131">
        <f t="shared" si="10"/>
        <v>0</v>
      </c>
      <c r="J27" s="131">
        <f t="shared" si="11"/>
        <v>0</v>
      </c>
      <c r="K27" s="19"/>
      <c r="L27" s="9"/>
    </row>
    <row r="28" spans="1:12">
      <c r="A28" s="23" t="s">
        <v>43</v>
      </c>
      <c r="B28" s="17"/>
      <c r="C28" s="17"/>
      <c r="D28" s="17"/>
      <c r="E28" s="17"/>
      <c r="F28" s="17"/>
      <c r="G28" s="131">
        <f t="shared" si="8"/>
        <v>0</v>
      </c>
      <c r="H28" s="131">
        <f t="shared" si="9"/>
        <v>0</v>
      </c>
      <c r="I28" s="131">
        <f t="shared" si="10"/>
        <v>0</v>
      </c>
      <c r="J28" s="131">
        <f t="shared" si="11"/>
        <v>0</v>
      </c>
      <c r="K28" s="19"/>
      <c r="L28" s="9"/>
    </row>
    <row r="29" spans="1:12">
      <c r="A29" s="23" t="s">
        <v>44</v>
      </c>
      <c r="B29" s="17"/>
      <c r="C29" s="17"/>
      <c r="D29" s="17"/>
      <c r="E29" s="17"/>
      <c r="F29" s="17"/>
      <c r="G29" s="131">
        <f t="shared" si="8"/>
        <v>0</v>
      </c>
      <c r="H29" s="131">
        <f t="shared" si="9"/>
        <v>0</v>
      </c>
      <c r="I29" s="131">
        <f t="shared" si="10"/>
        <v>0</v>
      </c>
      <c r="J29" s="131">
        <f t="shared" si="11"/>
        <v>0</v>
      </c>
      <c r="K29" s="19"/>
      <c r="L29" s="9"/>
    </row>
    <row r="30" spans="1:12">
      <c r="A30" s="23" t="s">
        <v>45</v>
      </c>
      <c r="B30" s="17">
        <v>6</v>
      </c>
      <c r="C30" s="17">
        <v>7</v>
      </c>
      <c r="D30" s="17">
        <v>7</v>
      </c>
      <c r="E30" s="17">
        <v>6</v>
      </c>
      <c r="F30" s="17">
        <v>6</v>
      </c>
      <c r="G30" s="131">
        <f t="shared" si="8"/>
        <v>1.1666666666666667</v>
      </c>
      <c r="H30" s="131">
        <f t="shared" si="9"/>
        <v>0.8571428571428571</v>
      </c>
      <c r="I30" s="131">
        <f t="shared" si="10"/>
        <v>1</v>
      </c>
      <c r="J30" s="131">
        <f t="shared" si="11"/>
        <v>1</v>
      </c>
      <c r="K30" s="19"/>
      <c r="L30" s="9"/>
    </row>
    <row r="31" spans="1:12" ht="31.5">
      <c r="A31" s="33" t="s">
        <v>46</v>
      </c>
      <c r="B31" s="17">
        <v>4</v>
      </c>
      <c r="C31" s="17">
        <v>4</v>
      </c>
      <c r="D31" s="17">
        <v>4</v>
      </c>
      <c r="E31" s="17">
        <v>4</v>
      </c>
      <c r="F31" s="17">
        <v>4</v>
      </c>
      <c r="G31" s="131">
        <f t="shared" si="8"/>
        <v>1</v>
      </c>
      <c r="H31" s="131">
        <f t="shared" si="9"/>
        <v>1</v>
      </c>
      <c r="I31" s="131">
        <f t="shared" si="10"/>
        <v>1</v>
      </c>
      <c r="J31" s="131">
        <f t="shared" si="11"/>
        <v>1</v>
      </c>
      <c r="K31" s="19"/>
      <c r="L31" s="9"/>
    </row>
    <row r="32" spans="1:12">
      <c r="A32" s="124" t="s">
        <v>56</v>
      </c>
      <c r="B32" s="134">
        <f>SUM(B4:B31)</f>
        <v>110</v>
      </c>
      <c r="C32" s="134">
        <f>SUM(C4:C31)</f>
        <v>201</v>
      </c>
      <c r="D32" s="134">
        <f>SUM(D4:D31)</f>
        <v>197</v>
      </c>
      <c r="E32" s="134">
        <f>SUM(E4:E31)</f>
        <v>110</v>
      </c>
      <c r="F32" s="134">
        <f>SUM(F4:F31)</f>
        <v>105</v>
      </c>
      <c r="G32" s="131">
        <f t="shared" si="8"/>
        <v>1.8272727272727274</v>
      </c>
      <c r="H32" s="131">
        <f t="shared" si="9"/>
        <v>0.55837563451776651</v>
      </c>
      <c r="I32" s="131">
        <f t="shared" si="10"/>
        <v>0.95454545454545459</v>
      </c>
      <c r="J32" s="131">
        <f t="shared" si="11"/>
        <v>0.95454545454545459</v>
      </c>
      <c r="K32" s="19"/>
      <c r="L32" s="9"/>
    </row>
    <row r="33" spans="1:12">
      <c r="A33" s="13"/>
      <c r="B33" s="19"/>
      <c r="C33" s="19"/>
      <c r="D33" s="19"/>
      <c r="E33" s="19"/>
      <c r="F33" s="19"/>
      <c r="G33" s="9"/>
      <c r="H33" s="9"/>
      <c r="I33" s="9"/>
      <c r="J33" s="9"/>
      <c r="K33" s="19"/>
      <c r="L33" s="9"/>
    </row>
    <row r="34" spans="1:12" ht="16.5" thickBot="1">
      <c r="A34" s="403" t="s">
        <v>55</v>
      </c>
      <c r="B34" s="403"/>
      <c r="C34" s="403"/>
      <c r="D34" s="403"/>
      <c r="E34" s="403"/>
      <c r="F34" s="403"/>
      <c r="G34" s="403"/>
      <c r="H34" s="403"/>
      <c r="I34" s="403"/>
      <c r="J34" s="403"/>
      <c r="K34" s="19"/>
      <c r="L34" s="9"/>
    </row>
    <row r="35" spans="1:12" ht="32.25" thickBot="1">
      <c r="A35" s="74" t="s">
        <v>69</v>
      </c>
      <c r="B35" s="259" t="s">
        <v>60</v>
      </c>
      <c r="C35" s="259" t="s">
        <v>61</v>
      </c>
      <c r="D35" s="260" t="s">
        <v>62</v>
      </c>
      <c r="E35" s="260" t="s">
        <v>63</v>
      </c>
      <c r="F35" s="260" t="s">
        <v>64</v>
      </c>
      <c r="G35" s="87" t="s">
        <v>65</v>
      </c>
      <c r="H35" s="87" t="s">
        <v>66</v>
      </c>
      <c r="I35" s="87" t="s">
        <v>67</v>
      </c>
      <c r="J35" s="88" t="s">
        <v>68</v>
      </c>
      <c r="K35" s="19"/>
      <c r="L35" s="9"/>
    </row>
    <row r="36" spans="1:12" ht="31.5">
      <c r="A36" s="72" t="s">
        <v>20</v>
      </c>
      <c r="B36" s="92"/>
      <c r="C36" s="92"/>
      <c r="D36" s="92"/>
      <c r="E36" s="92"/>
      <c r="F36" s="92"/>
      <c r="G36" s="130">
        <f>IFERROR(C36/B36,0)</f>
        <v>0</v>
      </c>
      <c r="H36" s="130">
        <f>IFERROR(E36/D36,0)</f>
        <v>0</v>
      </c>
      <c r="I36" s="130">
        <f>IFERROR(F36/E36,0)</f>
        <v>0</v>
      </c>
      <c r="J36" s="130">
        <f>IFERROR(F36/B36,0)</f>
        <v>0</v>
      </c>
      <c r="K36" s="19"/>
      <c r="L36" s="9"/>
    </row>
    <row r="37" spans="1:12" ht="20.25" customHeight="1">
      <c r="A37" s="23" t="s">
        <v>21</v>
      </c>
      <c r="B37" s="17">
        <v>5</v>
      </c>
      <c r="C37" s="17">
        <v>6</v>
      </c>
      <c r="D37" s="17">
        <v>6</v>
      </c>
      <c r="E37" s="17">
        <v>5</v>
      </c>
      <c r="F37" s="17">
        <v>5</v>
      </c>
      <c r="G37" s="131">
        <f t="shared" ref="G37:G48" si="12">IFERROR(C37/B37,0)</f>
        <v>1.2</v>
      </c>
      <c r="H37" s="131">
        <f t="shared" ref="H37:H48" si="13">IFERROR(E37/D37,0)</f>
        <v>0.83333333333333337</v>
      </c>
      <c r="I37" s="131">
        <f t="shared" ref="I37:I48" si="14">IFERROR(F37/E37,0)</f>
        <v>1</v>
      </c>
      <c r="J37" s="131">
        <f t="shared" ref="J37:J48" si="15">IFERROR(F37/B37,0)</f>
        <v>1</v>
      </c>
      <c r="K37" s="19"/>
      <c r="L37" s="9"/>
    </row>
    <row r="38" spans="1:12" ht="20.25" customHeight="1">
      <c r="A38" s="194" t="s">
        <v>585</v>
      </c>
      <c r="B38" s="270">
        <v>3</v>
      </c>
      <c r="C38" s="270">
        <v>3</v>
      </c>
      <c r="D38" s="270">
        <v>3</v>
      </c>
      <c r="E38" s="270">
        <v>3</v>
      </c>
      <c r="F38" s="270">
        <v>3</v>
      </c>
      <c r="G38" s="195">
        <f t="shared" ref="G38" si="16">IFERROR(C38/B38,0)</f>
        <v>1</v>
      </c>
      <c r="H38" s="195">
        <f t="shared" ref="H38" si="17">IFERROR(E38/D38,0)</f>
        <v>1</v>
      </c>
      <c r="I38" s="195">
        <f t="shared" ref="I38" si="18">IFERROR(F38/E38,0)</f>
        <v>1</v>
      </c>
      <c r="J38" s="195">
        <f t="shared" ref="J38" si="19">IFERROR(F38/B38,0)</f>
        <v>1</v>
      </c>
      <c r="K38" s="19" t="s">
        <v>586</v>
      </c>
      <c r="L38" s="9"/>
    </row>
    <row r="39" spans="1:12">
      <c r="A39" s="23" t="s">
        <v>22</v>
      </c>
      <c r="B39" s="17"/>
      <c r="C39" s="17"/>
      <c r="D39" s="17"/>
      <c r="E39" s="17"/>
      <c r="F39" s="17"/>
      <c r="G39" s="131">
        <f t="shared" si="12"/>
        <v>0</v>
      </c>
      <c r="H39" s="131">
        <f t="shared" si="13"/>
        <v>0</v>
      </c>
      <c r="I39" s="131">
        <f t="shared" si="14"/>
        <v>0</v>
      </c>
      <c r="J39" s="131">
        <f t="shared" si="15"/>
        <v>0</v>
      </c>
      <c r="K39" s="19"/>
      <c r="L39" s="9"/>
    </row>
    <row r="40" spans="1:12" ht="31.5">
      <c r="A40" s="23" t="s">
        <v>23</v>
      </c>
      <c r="B40" s="17">
        <v>11</v>
      </c>
      <c r="C40" s="17">
        <v>16</v>
      </c>
      <c r="D40" s="17">
        <v>16</v>
      </c>
      <c r="E40" s="17">
        <v>11</v>
      </c>
      <c r="F40" s="17">
        <v>11</v>
      </c>
      <c r="G40" s="131">
        <f t="shared" si="12"/>
        <v>1.4545454545454546</v>
      </c>
      <c r="H40" s="131">
        <f t="shared" si="13"/>
        <v>0.6875</v>
      </c>
      <c r="I40" s="131">
        <f t="shared" si="14"/>
        <v>1</v>
      </c>
      <c r="J40" s="131">
        <f t="shared" si="15"/>
        <v>1</v>
      </c>
      <c r="K40" s="14"/>
    </row>
    <row r="41" spans="1:12" ht="19.5" customHeight="1">
      <c r="A41" s="23" t="s">
        <v>24</v>
      </c>
      <c r="B41" s="17"/>
      <c r="C41" s="17"/>
      <c r="D41" s="17"/>
      <c r="E41" s="17"/>
      <c r="F41" s="17"/>
      <c r="G41" s="131">
        <f t="shared" si="12"/>
        <v>0</v>
      </c>
      <c r="H41" s="131">
        <f t="shared" si="13"/>
        <v>0</v>
      </c>
      <c r="I41" s="131">
        <f t="shared" si="14"/>
        <v>0</v>
      </c>
      <c r="J41" s="131">
        <f t="shared" si="15"/>
        <v>0</v>
      </c>
      <c r="K41" s="14"/>
    </row>
    <row r="42" spans="1:12" ht="20.25" customHeight="1">
      <c r="A42" s="23" t="s">
        <v>25</v>
      </c>
      <c r="B42" s="17"/>
      <c r="C42" s="17"/>
      <c r="D42" s="17"/>
      <c r="E42" s="17"/>
      <c r="F42" s="17"/>
      <c r="G42" s="131">
        <f t="shared" si="12"/>
        <v>0</v>
      </c>
      <c r="H42" s="131">
        <f t="shared" si="13"/>
        <v>0</v>
      </c>
      <c r="I42" s="131">
        <f t="shared" si="14"/>
        <v>0</v>
      </c>
      <c r="J42" s="131">
        <f t="shared" si="15"/>
        <v>0</v>
      </c>
      <c r="K42" s="14"/>
    </row>
    <row r="43" spans="1:12" ht="19.5" customHeight="1">
      <c r="A43" s="23" t="s">
        <v>26</v>
      </c>
      <c r="B43" s="17">
        <v>8</v>
      </c>
      <c r="C43" s="17">
        <v>17</v>
      </c>
      <c r="D43" s="17">
        <v>15</v>
      </c>
      <c r="E43" s="17">
        <v>8</v>
      </c>
      <c r="F43" s="17">
        <v>7</v>
      </c>
      <c r="G43" s="131">
        <f t="shared" si="12"/>
        <v>2.125</v>
      </c>
      <c r="H43" s="131">
        <f t="shared" si="13"/>
        <v>0.53333333333333333</v>
      </c>
      <c r="I43" s="131">
        <f t="shared" si="14"/>
        <v>0.875</v>
      </c>
      <c r="J43" s="131">
        <f t="shared" si="15"/>
        <v>0.875</v>
      </c>
      <c r="K43" s="14"/>
    </row>
    <row r="44" spans="1:12" ht="18.75" customHeight="1">
      <c r="A44" s="23" t="s">
        <v>27</v>
      </c>
      <c r="B44" s="17">
        <v>2</v>
      </c>
      <c r="C44" s="17">
        <v>2</v>
      </c>
      <c r="D44" s="17">
        <v>2</v>
      </c>
      <c r="E44" s="17">
        <v>2</v>
      </c>
      <c r="F44" s="17">
        <v>2</v>
      </c>
      <c r="G44" s="131">
        <f t="shared" si="12"/>
        <v>1</v>
      </c>
      <c r="H44" s="131">
        <f t="shared" si="13"/>
        <v>1</v>
      </c>
      <c r="I44" s="131">
        <f t="shared" si="14"/>
        <v>1</v>
      </c>
      <c r="J44" s="131">
        <f t="shared" si="15"/>
        <v>1</v>
      </c>
      <c r="K44" s="14"/>
    </row>
    <row r="45" spans="1:12" ht="21.75" customHeight="1">
      <c r="A45" s="23" t="s">
        <v>28</v>
      </c>
      <c r="B45" s="17"/>
      <c r="C45" s="17"/>
      <c r="D45" s="17"/>
      <c r="E45" s="17"/>
      <c r="F45" s="17"/>
      <c r="G45" s="131">
        <f t="shared" si="12"/>
        <v>0</v>
      </c>
      <c r="H45" s="131">
        <f t="shared" si="13"/>
        <v>0</v>
      </c>
      <c r="I45" s="131">
        <f t="shared" si="14"/>
        <v>0</v>
      </c>
      <c r="J45" s="131">
        <f t="shared" si="15"/>
        <v>0</v>
      </c>
      <c r="K45" s="14"/>
    </row>
    <row r="46" spans="1:12" ht="31.5">
      <c r="A46" s="23" t="s">
        <v>29</v>
      </c>
      <c r="B46" s="261">
        <v>1</v>
      </c>
      <c r="C46" s="261">
        <v>1</v>
      </c>
      <c r="D46" s="17">
        <v>1</v>
      </c>
      <c r="E46" s="17">
        <v>1</v>
      </c>
      <c r="F46" s="17">
        <v>1</v>
      </c>
      <c r="G46" s="131">
        <f t="shared" si="12"/>
        <v>1</v>
      </c>
      <c r="H46" s="131">
        <f t="shared" si="13"/>
        <v>1</v>
      </c>
      <c r="I46" s="131">
        <f t="shared" si="14"/>
        <v>1</v>
      </c>
      <c r="J46" s="131">
        <f t="shared" si="15"/>
        <v>1</v>
      </c>
      <c r="K46" s="14"/>
    </row>
    <row r="47" spans="1:12">
      <c r="A47" s="23" t="s">
        <v>30</v>
      </c>
      <c r="B47" s="17"/>
      <c r="C47" s="17"/>
      <c r="D47" s="17"/>
      <c r="E47" s="17"/>
      <c r="F47" s="17"/>
      <c r="G47" s="131">
        <f t="shared" si="12"/>
        <v>0</v>
      </c>
      <c r="H47" s="131">
        <f t="shared" si="13"/>
        <v>0</v>
      </c>
      <c r="I47" s="131">
        <f t="shared" si="14"/>
        <v>0</v>
      </c>
      <c r="J47" s="131">
        <f t="shared" si="15"/>
        <v>0</v>
      </c>
      <c r="K47" s="14"/>
    </row>
    <row r="48" spans="1:12" ht="47.25">
      <c r="A48" s="23" t="s">
        <v>31</v>
      </c>
      <c r="B48" s="17"/>
      <c r="C48" s="17"/>
      <c r="D48" s="17"/>
      <c r="E48" s="17"/>
      <c r="F48" s="17"/>
      <c r="G48" s="131">
        <f t="shared" si="12"/>
        <v>0</v>
      </c>
      <c r="H48" s="131">
        <f t="shared" si="13"/>
        <v>0</v>
      </c>
      <c r="I48" s="131">
        <f t="shared" si="14"/>
        <v>0</v>
      </c>
      <c r="J48" s="131">
        <f t="shared" si="15"/>
        <v>0</v>
      </c>
      <c r="K48" s="14"/>
    </row>
    <row r="49" spans="1:11">
      <c r="A49" s="23" t="s">
        <v>32</v>
      </c>
      <c r="B49" s="17"/>
      <c r="C49" s="17"/>
      <c r="D49" s="17"/>
      <c r="E49" s="17"/>
      <c r="F49" s="17"/>
      <c r="G49" s="131">
        <f t="shared" ref="G49:G64" si="20">IFERROR(C49/B49,0)</f>
        <v>0</v>
      </c>
      <c r="H49" s="131">
        <f t="shared" ref="H49:H64" si="21">IFERROR(E49/D49,0)</f>
        <v>0</v>
      </c>
      <c r="I49" s="131">
        <f t="shared" ref="I49:I64" si="22">IFERROR(F49/E49,0)</f>
        <v>0</v>
      </c>
      <c r="J49" s="131">
        <f t="shared" ref="J49:J64" si="23">IFERROR(F49/B49,0)</f>
        <v>0</v>
      </c>
      <c r="K49" s="14"/>
    </row>
    <row r="50" spans="1:11">
      <c r="A50" s="23" t="s">
        <v>33</v>
      </c>
      <c r="B50" s="17"/>
      <c r="C50" s="17"/>
      <c r="D50" s="17"/>
      <c r="E50" s="17"/>
      <c r="F50" s="17"/>
      <c r="G50" s="131">
        <f t="shared" si="20"/>
        <v>0</v>
      </c>
      <c r="H50" s="131">
        <f t="shared" si="21"/>
        <v>0</v>
      </c>
      <c r="I50" s="131">
        <f t="shared" si="22"/>
        <v>0</v>
      </c>
      <c r="J50" s="131">
        <f t="shared" si="23"/>
        <v>0</v>
      </c>
      <c r="K50" s="14"/>
    </row>
    <row r="51" spans="1:11">
      <c r="A51" s="23" t="s">
        <v>34</v>
      </c>
      <c r="B51" s="17"/>
      <c r="C51" s="17"/>
      <c r="D51" s="17"/>
      <c r="E51" s="17"/>
      <c r="F51" s="17"/>
      <c r="G51" s="131">
        <f t="shared" si="20"/>
        <v>0</v>
      </c>
      <c r="H51" s="131">
        <f t="shared" si="21"/>
        <v>0</v>
      </c>
      <c r="I51" s="131">
        <f t="shared" si="22"/>
        <v>0</v>
      </c>
      <c r="J51" s="131">
        <f t="shared" si="23"/>
        <v>0</v>
      </c>
      <c r="K51" s="14"/>
    </row>
    <row r="52" spans="1:11">
      <c r="A52" s="23" t="s">
        <v>35</v>
      </c>
      <c r="B52" s="17"/>
      <c r="C52" s="17"/>
      <c r="D52" s="17"/>
      <c r="E52" s="17"/>
      <c r="F52" s="17"/>
      <c r="G52" s="131">
        <f t="shared" si="20"/>
        <v>0</v>
      </c>
      <c r="H52" s="131">
        <f t="shared" si="21"/>
        <v>0</v>
      </c>
      <c r="I52" s="131">
        <f t="shared" si="22"/>
        <v>0</v>
      </c>
      <c r="J52" s="131">
        <f t="shared" si="23"/>
        <v>0</v>
      </c>
      <c r="K52" s="14"/>
    </row>
    <row r="53" spans="1:11">
      <c r="A53" s="23" t="s">
        <v>36</v>
      </c>
      <c r="B53" s="249">
        <v>9</v>
      </c>
      <c r="C53" s="249">
        <v>9</v>
      </c>
      <c r="D53" s="249">
        <v>9</v>
      </c>
      <c r="E53" s="249">
        <v>9</v>
      </c>
      <c r="F53" s="249">
        <v>9</v>
      </c>
      <c r="G53" s="131">
        <f t="shared" si="20"/>
        <v>1</v>
      </c>
      <c r="H53" s="131">
        <f t="shared" si="21"/>
        <v>1</v>
      </c>
      <c r="I53" s="131">
        <f t="shared" si="22"/>
        <v>1</v>
      </c>
      <c r="J53" s="131">
        <f t="shared" si="23"/>
        <v>1</v>
      </c>
      <c r="K53" s="14"/>
    </row>
    <row r="54" spans="1:11">
      <c r="A54" s="23" t="s">
        <v>37</v>
      </c>
      <c r="B54" s="249">
        <v>2</v>
      </c>
      <c r="C54" s="249">
        <v>2</v>
      </c>
      <c r="D54" s="249">
        <v>2</v>
      </c>
      <c r="E54" s="249">
        <v>2</v>
      </c>
      <c r="F54" s="249">
        <v>2</v>
      </c>
      <c r="G54" s="131">
        <f t="shared" si="20"/>
        <v>1</v>
      </c>
      <c r="H54" s="131">
        <f t="shared" si="21"/>
        <v>1</v>
      </c>
      <c r="I54" s="131">
        <f t="shared" si="22"/>
        <v>1</v>
      </c>
      <c r="J54" s="131">
        <f t="shared" si="23"/>
        <v>1</v>
      </c>
      <c r="K54" s="14"/>
    </row>
    <row r="55" spans="1:11">
      <c r="A55" s="23" t="s">
        <v>38</v>
      </c>
      <c r="B55" s="249">
        <v>1</v>
      </c>
      <c r="C55" s="249">
        <v>1</v>
      </c>
      <c r="D55" s="249">
        <v>1</v>
      </c>
      <c r="E55" s="249">
        <v>1</v>
      </c>
      <c r="F55" s="249">
        <v>1</v>
      </c>
      <c r="G55" s="131">
        <f t="shared" si="20"/>
        <v>1</v>
      </c>
      <c r="H55" s="131">
        <f t="shared" si="21"/>
        <v>1</v>
      </c>
      <c r="I55" s="131">
        <f t="shared" si="22"/>
        <v>1</v>
      </c>
      <c r="J55" s="131">
        <f t="shared" si="23"/>
        <v>1</v>
      </c>
      <c r="K55" s="14"/>
    </row>
    <row r="56" spans="1:11" ht="20.25" customHeight="1">
      <c r="A56" s="23" t="s">
        <v>39</v>
      </c>
      <c r="B56" s="249">
        <v>2</v>
      </c>
      <c r="C56" s="249">
        <v>2</v>
      </c>
      <c r="D56" s="249">
        <v>2</v>
      </c>
      <c r="E56" s="249">
        <v>2</v>
      </c>
      <c r="F56" s="249">
        <v>2</v>
      </c>
      <c r="G56" s="131">
        <f t="shared" si="20"/>
        <v>1</v>
      </c>
      <c r="H56" s="131">
        <f t="shared" si="21"/>
        <v>1</v>
      </c>
      <c r="I56" s="131">
        <f t="shared" si="22"/>
        <v>1</v>
      </c>
      <c r="J56" s="131">
        <f t="shared" si="23"/>
        <v>1</v>
      </c>
      <c r="K56" s="14"/>
    </row>
    <row r="57" spans="1:11">
      <c r="A57" s="23" t="s">
        <v>40</v>
      </c>
      <c r="B57" s="249"/>
      <c r="C57" s="249"/>
      <c r="D57" s="249"/>
      <c r="E57" s="249"/>
      <c r="F57" s="249"/>
      <c r="G57" s="131">
        <f t="shared" si="20"/>
        <v>0</v>
      </c>
      <c r="H57" s="131">
        <f t="shared" si="21"/>
        <v>0</v>
      </c>
      <c r="I57" s="131">
        <f t="shared" si="22"/>
        <v>0</v>
      </c>
      <c r="J57" s="131">
        <f t="shared" si="23"/>
        <v>0</v>
      </c>
      <c r="K57" s="14"/>
    </row>
    <row r="58" spans="1:11" ht="20.25" customHeight="1">
      <c r="A58" s="23" t="s">
        <v>41</v>
      </c>
      <c r="B58" s="17"/>
      <c r="C58" s="17"/>
      <c r="D58" s="17"/>
      <c r="E58" s="17"/>
      <c r="F58" s="17"/>
      <c r="G58" s="131">
        <f t="shared" si="20"/>
        <v>0</v>
      </c>
      <c r="H58" s="131">
        <f t="shared" si="21"/>
        <v>0</v>
      </c>
      <c r="I58" s="131">
        <f t="shared" si="22"/>
        <v>0</v>
      </c>
      <c r="J58" s="131">
        <f t="shared" si="23"/>
        <v>0</v>
      </c>
      <c r="K58" s="14"/>
    </row>
    <row r="59" spans="1:11" ht="18" customHeight="1">
      <c r="A59" s="23" t="s">
        <v>42</v>
      </c>
      <c r="B59" s="17"/>
      <c r="C59" s="17"/>
      <c r="D59" s="17"/>
      <c r="E59" s="17"/>
      <c r="F59" s="17"/>
      <c r="G59" s="131">
        <f t="shared" si="20"/>
        <v>0</v>
      </c>
      <c r="H59" s="131">
        <f t="shared" si="21"/>
        <v>0</v>
      </c>
      <c r="I59" s="131">
        <f t="shared" si="22"/>
        <v>0</v>
      </c>
      <c r="J59" s="131">
        <f t="shared" si="23"/>
        <v>0</v>
      </c>
      <c r="K59" s="14"/>
    </row>
    <row r="60" spans="1:11" ht="17.25" customHeight="1">
      <c r="A60" s="23" t="s">
        <v>43</v>
      </c>
      <c r="B60" s="17"/>
      <c r="C60" s="17"/>
      <c r="D60" s="17"/>
      <c r="E60" s="17"/>
      <c r="F60" s="17"/>
      <c r="G60" s="131">
        <f t="shared" si="20"/>
        <v>0</v>
      </c>
      <c r="H60" s="131">
        <f t="shared" si="21"/>
        <v>0</v>
      </c>
      <c r="I60" s="131">
        <f t="shared" si="22"/>
        <v>0</v>
      </c>
      <c r="J60" s="131">
        <f t="shared" si="23"/>
        <v>0</v>
      </c>
      <c r="K60" s="14"/>
    </row>
    <row r="61" spans="1:11" ht="18" customHeight="1">
      <c r="A61" s="23" t="s">
        <v>44</v>
      </c>
      <c r="B61" s="17"/>
      <c r="C61" s="17"/>
      <c r="D61" s="17"/>
      <c r="E61" s="17"/>
      <c r="F61" s="17"/>
      <c r="G61" s="131">
        <f t="shared" si="20"/>
        <v>0</v>
      </c>
      <c r="H61" s="131">
        <f t="shared" si="21"/>
        <v>0</v>
      </c>
      <c r="I61" s="131">
        <f t="shared" si="22"/>
        <v>0</v>
      </c>
      <c r="J61" s="131">
        <f t="shared" si="23"/>
        <v>0</v>
      </c>
      <c r="K61" s="14"/>
    </row>
    <row r="62" spans="1:11" ht="18" customHeight="1">
      <c r="A62" s="23" t="s">
        <v>45</v>
      </c>
      <c r="B62" s="17"/>
      <c r="C62" s="17"/>
      <c r="D62" s="17"/>
      <c r="E62" s="17"/>
      <c r="F62" s="17"/>
      <c r="G62" s="131">
        <f t="shared" si="20"/>
        <v>0</v>
      </c>
      <c r="H62" s="131">
        <f t="shared" si="21"/>
        <v>0</v>
      </c>
      <c r="I62" s="131">
        <f t="shared" si="22"/>
        <v>0</v>
      </c>
      <c r="J62" s="131">
        <f t="shared" si="23"/>
        <v>0</v>
      </c>
      <c r="K62" s="14"/>
    </row>
    <row r="63" spans="1:11" ht="31.5">
      <c r="A63" s="33" t="s">
        <v>46</v>
      </c>
      <c r="B63" s="17">
        <v>2</v>
      </c>
      <c r="C63" s="17">
        <v>2</v>
      </c>
      <c r="D63" s="17">
        <v>2</v>
      </c>
      <c r="E63" s="17">
        <v>2</v>
      </c>
      <c r="F63" s="17">
        <v>2</v>
      </c>
      <c r="G63" s="131">
        <f t="shared" si="20"/>
        <v>1</v>
      </c>
      <c r="H63" s="131">
        <f t="shared" si="21"/>
        <v>1</v>
      </c>
      <c r="I63" s="131">
        <f t="shared" si="22"/>
        <v>1</v>
      </c>
      <c r="J63" s="131">
        <f t="shared" si="23"/>
        <v>1</v>
      </c>
      <c r="K63" s="14"/>
    </row>
    <row r="64" spans="1:11">
      <c r="A64" s="124" t="s">
        <v>56</v>
      </c>
      <c r="B64" s="134">
        <f>SUM(B36:B63)</f>
        <v>46</v>
      </c>
      <c r="C64" s="134">
        <f>SUM(C36:C63)</f>
        <v>61</v>
      </c>
      <c r="D64" s="134">
        <f>SUM(D36:D63)</f>
        <v>59</v>
      </c>
      <c r="E64" s="134">
        <f>SUM(E36:E63)</f>
        <v>46</v>
      </c>
      <c r="F64" s="134">
        <f>SUM(F36:F63)</f>
        <v>45</v>
      </c>
      <c r="G64" s="131">
        <f t="shared" si="20"/>
        <v>1.326086956521739</v>
      </c>
      <c r="H64" s="131">
        <f t="shared" si="21"/>
        <v>0.77966101694915257</v>
      </c>
      <c r="I64" s="131">
        <f t="shared" si="22"/>
        <v>0.97826086956521741</v>
      </c>
      <c r="J64" s="131">
        <f t="shared" si="23"/>
        <v>0.97826086956521741</v>
      </c>
      <c r="K64" s="14"/>
    </row>
    <row r="65" spans="1:11">
      <c r="K65" s="14"/>
    </row>
    <row r="66" spans="1:11" ht="16.5" thickBot="1">
      <c r="A66" s="406" t="s">
        <v>126</v>
      </c>
      <c r="B66" s="407"/>
      <c r="C66" s="407"/>
      <c r="D66" s="407"/>
      <c r="E66" s="408"/>
      <c r="K66" s="14"/>
    </row>
    <row r="67" spans="1:11" ht="63.75" thickBot="1">
      <c r="A67" s="82" t="s">
        <v>69</v>
      </c>
      <c r="B67" s="263" t="s">
        <v>61</v>
      </c>
      <c r="C67" s="264" t="s">
        <v>62</v>
      </c>
      <c r="D67" s="264" t="s">
        <v>63</v>
      </c>
      <c r="E67" s="264" t="s">
        <v>64</v>
      </c>
      <c r="F67" s="265" t="s">
        <v>147</v>
      </c>
      <c r="G67" s="85" t="s">
        <v>148</v>
      </c>
      <c r="H67" s="85" t="s">
        <v>149</v>
      </c>
      <c r="I67" s="86" t="s">
        <v>150</v>
      </c>
      <c r="K67" s="14"/>
    </row>
    <row r="68" spans="1:11" ht="31.5">
      <c r="A68" s="72" t="s">
        <v>20</v>
      </c>
      <c r="B68" s="92"/>
      <c r="C68" s="92"/>
      <c r="D68" s="92"/>
      <c r="E68" s="92"/>
      <c r="F68" s="266">
        <f t="shared" ref="F68:I69" si="24">+IFERROR(B68/(C4+C36),0)*100</f>
        <v>0</v>
      </c>
      <c r="G68" s="132">
        <f t="shared" si="24"/>
        <v>0</v>
      </c>
      <c r="H68" s="132">
        <f t="shared" si="24"/>
        <v>0</v>
      </c>
      <c r="I68" s="132">
        <f t="shared" si="24"/>
        <v>0</v>
      </c>
      <c r="K68" s="14"/>
    </row>
    <row r="69" spans="1:11">
      <c r="A69" s="23" t="s">
        <v>21</v>
      </c>
      <c r="B69" s="17">
        <v>7</v>
      </c>
      <c r="C69" s="17">
        <v>7</v>
      </c>
      <c r="D69" s="17">
        <v>5</v>
      </c>
      <c r="E69" s="17">
        <v>5</v>
      </c>
      <c r="F69" s="136">
        <f t="shared" si="24"/>
        <v>36.84210526315789</v>
      </c>
      <c r="G69" s="133">
        <f t="shared" si="24"/>
        <v>36.84210526315789</v>
      </c>
      <c r="H69" s="133">
        <f t="shared" si="24"/>
        <v>50</v>
      </c>
      <c r="I69" s="133">
        <f t="shared" si="24"/>
        <v>50</v>
      </c>
      <c r="K69" s="14"/>
    </row>
    <row r="70" spans="1:11">
      <c r="A70" s="23" t="s">
        <v>22</v>
      </c>
      <c r="B70" s="17"/>
      <c r="C70" s="17"/>
      <c r="D70" s="17"/>
      <c r="E70" s="17"/>
      <c r="F70" s="136">
        <f t="shared" ref="F70:F95" si="25">+IFERROR(B70/(C7+C39),0)*100</f>
        <v>0</v>
      </c>
      <c r="G70" s="133">
        <f t="shared" ref="G70:G95" si="26">+IFERROR(C70/(D7+D39),0)*100</f>
        <v>0</v>
      </c>
      <c r="H70" s="133">
        <f t="shared" ref="H70:H95" si="27">+IFERROR(D70/(E7+E39),0)*100</f>
        <v>0</v>
      </c>
      <c r="I70" s="133">
        <f t="shared" ref="I70:I95" si="28">+IFERROR(E70/(F7+F39),0)*100</f>
        <v>0</v>
      </c>
      <c r="K70" s="14"/>
    </row>
    <row r="71" spans="1:11" ht="31.5">
      <c r="A71" s="23" t="s">
        <v>23</v>
      </c>
      <c r="B71" s="17">
        <v>27</v>
      </c>
      <c r="C71" s="17">
        <v>26</v>
      </c>
      <c r="D71" s="17">
        <v>17</v>
      </c>
      <c r="E71" s="17">
        <v>17</v>
      </c>
      <c r="F71" s="136">
        <f t="shared" si="25"/>
        <v>52.941176470588239</v>
      </c>
      <c r="G71" s="133">
        <f t="shared" si="26"/>
        <v>53.061224489795919</v>
      </c>
      <c r="H71" s="133">
        <f t="shared" si="27"/>
        <v>68</v>
      </c>
      <c r="I71" s="133">
        <f t="shared" si="28"/>
        <v>68</v>
      </c>
      <c r="K71" s="14"/>
    </row>
    <row r="72" spans="1:11">
      <c r="A72" s="23" t="s">
        <v>24</v>
      </c>
      <c r="B72" s="17"/>
      <c r="C72" s="17"/>
      <c r="D72" s="17"/>
      <c r="E72" s="17"/>
      <c r="F72" s="136">
        <f t="shared" si="25"/>
        <v>0</v>
      </c>
      <c r="G72" s="133">
        <f t="shared" si="26"/>
        <v>0</v>
      </c>
      <c r="H72" s="133">
        <f t="shared" si="27"/>
        <v>0</v>
      </c>
      <c r="I72" s="133">
        <f t="shared" si="28"/>
        <v>0</v>
      </c>
      <c r="K72" s="14"/>
    </row>
    <row r="73" spans="1:11">
      <c r="A73" s="23" t="s">
        <v>25</v>
      </c>
      <c r="B73" s="17"/>
      <c r="C73" s="17"/>
      <c r="D73" s="17"/>
      <c r="E73" s="17"/>
      <c r="F73" s="136">
        <f t="shared" si="25"/>
        <v>0</v>
      </c>
      <c r="G73" s="133">
        <f t="shared" si="26"/>
        <v>0</v>
      </c>
      <c r="H73" s="133">
        <f t="shared" si="27"/>
        <v>0</v>
      </c>
      <c r="I73" s="133">
        <f t="shared" si="28"/>
        <v>0</v>
      </c>
      <c r="K73" s="14"/>
    </row>
    <row r="74" spans="1:11">
      <c r="A74" s="23" t="s">
        <v>26</v>
      </c>
      <c r="B74" s="17">
        <v>56</v>
      </c>
      <c r="C74" s="17">
        <v>54</v>
      </c>
      <c r="D74" s="17">
        <v>16</v>
      </c>
      <c r="E74" s="17">
        <v>15</v>
      </c>
      <c r="F74" s="136">
        <f t="shared" si="25"/>
        <v>90.322580645161281</v>
      </c>
      <c r="G74" s="133">
        <f t="shared" si="26"/>
        <v>90</v>
      </c>
      <c r="H74" s="133">
        <f t="shared" si="27"/>
        <v>94.117647058823522</v>
      </c>
      <c r="I74" s="133">
        <f t="shared" si="28"/>
        <v>93.75</v>
      </c>
      <c r="K74" s="14"/>
    </row>
    <row r="75" spans="1:11">
      <c r="A75" s="23" t="s">
        <v>27</v>
      </c>
      <c r="B75" s="17">
        <v>20</v>
      </c>
      <c r="C75" s="17">
        <v>20</v>
      </c>
      <c r="D75" s="17">
        <v>16</v>
      </c>
      <c r="E75" s="17">
        <v>16</v>
      </c>
      <c r="F75" s="136">
        <f t="shared" si="25"/>
        <v>71.428571428571431</v>
      </c>
      <c r="G75" s="133">
        <f t="shared" si="26"/>
        <v>71.428571428571431</v>
      </c>
      <c r="H75" s="133">
        <f t="shared" si="27"/>
        <v>72.727272727272734</v>
      </c>
      <c r="I75" s="133">
        <f t="shared" si="28"/>
        <v>76.19047619047619</v>
      </c>
      <c r="K75" s="14"/>
    </row>
    <row r="76" spans="1:11">
      <c r="A76" s="23" t="s">
        <v>28</v>
      </c>
      <c r="B76" s="261">
        <v>11</v>
      </c>
      <c r="C76" s="17">
        <v>11</v>
      </c>
      <c r="D76" s="17">
        <v>7</v>
      </c>
      <c r="E76" s="17">
        <v>6</v>
      </c>
      <c r="F76" s="136">
        <f t="shared" si="25"/>
        <v>84.615384615384613</v>
      </c>
      <c r="G76" s="133">
        <f t="shared" si="26"/>
        <v>84.615384615384613</v>
      </c>
      <c r="H76" s="133">
        <f t="shared" si="27"/>
        <v>77.777777777777786</v>
      </c>
      <c r="I76" s="133">
        <f t="shared" si="28"/>
        <v>75</v>
      </c>
      <c r="K76" s="14"/>
    </row>
    <row r="77" spans="1:11" ht="31.5">
      <c r="A77" s="23" t="s">
        <v>29</v>
      </c>
      <c r="B77" s="17">
        <v>2</v>
      </c>
      <c r="C77" s="17">
        <v>2</v>
      </c>
      <c r="D77" s="17">
        <v>2</v>
      </c>
      <c r="E77" s="17">
        <v>2</v>
      </c>
      <c r="F77" s="136">
        <f t="shared" si="25"/>
        <v>50</v>
      </c>
      <c r="G77" s="133">
        <f t="shared" si="26"/>
        <v>50</v>
      </c>
      <c r="H77" s="133">
        <f t="shared" si="27"/>
        <v>66.666666666666657</v>
      </c>
      <c r="I77" s="133">
        <f t="shared" si="28"/>
        <v>66.666666666666657</v>
      </c>
      <c r="K77" s="14"/>
    </row>
    <row r="78" spans="1:11">
      <c r="A78" s="23" t="s">
        <v>30</v>
      </c>
      <c r="B78" s="17"/>
      <c r="C78" s="17"/>
      <c r="D78" s="17"/>
      <c r="E78" s="17"/>
      <c r="F78" s="136">
        <f t="shared" si="25"/>
        <v>0</v>
      </c>
      <c r="G78" s="133">
        <f t="shared" si="26"/>
        <v>0</v>
      </c>
      <c r="H78" s="133">
        <f t="shared" si="27"/>
        <v>0</v>
      </c>
      <c r="I78" s="133">
        <f t="shared" si="28"/>
        <v>0</v>
      </c>
      <c r="K78" s="14"/>
    </row>
    <row r="79" spans="1:11" ht="47.25">
      <c r="A79" s="23" t="s">
        <v>31</v>
      </c>
      <c r="B79" s="17"/>
      <c r="C79" s="17"/>
      <c r="D79" s="17"/>
      <c r="E79" s="17"/>
      <c r="F79" s="136">
        <f t="shared" si="25"/>
        <v>0</v>
      </c>
      <c r="G79" s="133">
        <f t="shared" si="26"/>
        <v>0</v>
      </c>
      <c r="H79" s="133">
        <f t="shared" si="27"/>
        <v>0</v>
      </c>
      <c r="I79" s="133">
        <f t="shared" si="28"/>
        <v>0</v>
      </c>
      <c r="K79" s="14"/>
    </row>
    <row r="80" spans="1:11">
      <c r="A80" s="23" t="s">
        <v>32</v>
      </c>
      <c r="B80" s="17"/>
      <c r="C80" s="17"/>
      <c r="D80" s="17"/>
      <c r="E80" s="17"/>
      <c r="F80" s="136">
        <f t="shared" si="25"/>
        <v>0</v>
      </c>
      <c r="G80" s="133">
        <f t="shared" si="26"/>
        <v>0</v>
      </c>
      <c r="H80" s="133">
        <f t="shared" si="27"/>
        <v>0</v>
      </c>
      <c r="I80" s="133">
        <f t="shared" si="28"/>
        <v>0</v>
      </c>
      <c r="K80" s="14"/>
    </row>
    <row r="81" spans="1:11">
      <c r="A81" s="23" t="s">
        <v>33</v>
      </c>
      <c r="B81" s="17"/>
      <c r="C81" s="17"/>
      <c r="D81" s="17"/>
      <c r="E81" s="17"/>
      <c r="F81" s="136">
        <f t="shared" si="25"/>
        <v>0</v>
      </c>
      <c r="G81" s="133">
        <f t="shared" si="26"/>
        <v>0</v>
      </c>
      <c r="H81" s="133">
        <f t="shared" si="27"/>
        <v>0</v>
      </c>
      <c r="I81" s="133">
        <f t="shared" si="28"/>
        <v>0</v>
      </c>
      <c r="K81" s="14"/>
    </row>
    <row r="82" spans="1:11">
      <c r="A82" s="23" t="s">
        <v>34</v>
      </c>
      <c r="B82" s="17"/>
      <c r="C82" s="17"/>
      <c r="D82" s="17"/>
      <c r="E82" s="17"/>
      <c r="F82" s="136">
        <f t="shared" si="25"/>
        <v>0</v>
      </c>
      <c r="G82" s="133">
        <f t="shared" si="26"/>
        <v>0</v>
      </c>
      <c r="H82" s="133">
        <f t="shared" si="27"/>
        <v>0</v>
      </c>
      <c r="I82" s="133">
        <f t="shared" si="28"/>
        <v>0</v>
      </c>
      <c r="K82" s="14"/>
    </row>
    <row r="83" spans="1:11">
      <c r="A83" s="23" t="s">
        <v>35</v>
      </c>
      <c r="B83" s="249"/>
      <c r="C83" s="249"/>
      <c r="D83" s="249"/>
      <c r="E83" s="249"/>
      <c r="F83" s="136">
        <f t="shared" si="25"/>
        <v>0</v>
      </c>
      <c r="G83" s="133">
        <f t="shared" si="26"/>
        <v>0</v>
      </c>
      <c r="H83" s="133">
        <f t="shared" si="27"/>
        <v>0</v>
      </c>
      <c r="I83" s="133">
        <f t="shared" si="28"/>
        <v>0</v>
      </c>
      <c r="K83" s="14"/>
    </row>
    <row r="84" spans="1:11">
      <c r="A84" s="23" t="s">
        <v>36</v>
      </c>
      <c r="B84" s="249">
        <v>51</v>
      </c>
      <c r="C84" s="249">
        <v>50</v>
      </c>
      <c r="D84" s="249">
        <v>46</v>
      </c>
      <c r="E84" s="249">
        <v>44</v>
      </c>
      <c r="F84" s="136">
        <f t="shared" si="25"/>
        <v>91.071428571428569</v>
      </c>
      <c r="G84" s="133">
        <f t="shared" si="26"/>
        <v>92.592592592592595</v>
      </c>
      <c r="H84" s="133">
        <f t="shared" si="27"/>
        <v>100</v>
      </c>
      <c r="I84" s="133">
        <f t="shared" si="28"/>
        <v>100</v>
      </c>
      <c r="K84" s="14"/>
    </row>
    <row r="85" spans="1:11">
      <c r="A85" s="23" t="s">
        <v>37</v>
      </c>
      <c r="B85" s="249">
        <v>2</v>
      </c>
      <c r="C85" s="249">
        <v>2</v>
      </c>
      <c r="D85" s="249">
        <v>2</v>
      </c>
      <c r="E85" s="249">
        <v>2</v>
      </c>
      <c r="F85" s="136">
        <f t="shared" si="25"/>
        <v>100</v>
      </c>
      <c r="G85" s="133">
        <f t="shared" si="26"/>
        <v>100</v>
      </c>
      <c r="H85" s="133">
        <f t="shared" si="27"/>
        <v>100</v>
      </c>
      <c r="I85" s="133">
        <f t="shared" si="28"/>
        <v>100</v>
      </c>
      <c r="K85" s="14"/>
    </row>
    <row r="86" spans="1:11">
      <c r="A86" s="23" t="s">
        <v>38</v>
      </c>
      <c r="B86" s="249">
        <v>0</v>
      </c>
      <c r="C86" s="249">
        <v>0</v>
      </c>
      <c r="D86" s="249">
        <v>0</v>
      </c>
      <c r="E86" s="249">
        <v>0</v>
      </c>
      <c r="F86" s="136">
        <f t="shared" si="25"/>
        <v>0</v>
      </c>
      <c r="G86" s="133">
        <f t="shared" si="26"/>
        <v>0</v>
      </c>
      <c r="H86" s="133">
        <f t="shared" si="27"/>
        <v>0</v>
      </c>
      <c r="I86" s="133">
        <f t="shared" si="28"/>
        <v>0</v>
      </c>
      <c r="K86" s="14"/>
    </row>
    <row r="87" spans="1:11">
      <c r="A87" s="23" t="s">
        <v>39</v>
      </c>
      <c r="B87" s="249">
        <v>2</v>
      </c>
      <c r="C87" s="249">
        <v>2</v>
      </c>
      <c r="D87" s="249">
        <v>2</v>
      </c>
      <c r="E87" s="249">
        <v>0</v>
      </c>
      <c r="F87" s="136">
        <f t="shared" si="25"/>
        <v>50</v>
      </c>
      <c r="G87" s="133">
        <f t="shared" si="26"/>
        <v>50</v>
      </c>
      <c r="H87" s="133">
        <f t="shared" si="27"/>
        <v>50</v>
      </c>
      <c r="I87" s="133">
        <f t="shared" si="28"/>
        <v>0</v>
      </c>
      <c r="K87" s="14"/>
    </row>
    <row r="88" spans="1:11">
      <c r="A88" s="23" t="s">
        <v>40</v>
      </c>
      <c r="B88" s="249"/>
      <c r="C88" s="249"/>
      <c r="D88" s="249"/>
      <c r="E88" s="249"/>
      <c r="F88" s="136">
        <f t="shared" si="25"/>
        <v>0</v>
      </c>
      <c r="G88" s="133">
        <f t="shared" si="26"/>
        <v>0</v>
      </c>
      <c r="H88" s="133">
        <f t="shared" si="27"/>
        <v>0</v>
      </c>
      <c r="I88" s="133">
        <f t="shared" si="28"/>
        <v>0</v>
      </c>
      <c r="K88" s="14"/>
    </row>
    <row r="89" spans="1:11">
      <c r="A89" s="23" t="s">
        <v>41</v>
      </c>
      <c r="B89" s="17"/>
      <c r="C89" s="17"/>
      <c r="D89" s="17"/>
      <c r="E89" s="17"/>
      <c r="F89" s="136">
        <f t="shared" si="25"/>
        <v>0</v>
      </c>
      <c r="G89" s="133">
        <f t="shared" si="26"/>
        <v>0</v>
      </c>
      <c r="H89" s="133">
        <f t="shared" si="27"/>
        <v>0</v>
      </c>
      <c r="I89" s="133">
        <f t="shared" si="28"/>
        <v>0</v>
      </c>
      <c r="K89" s="14"/>
    </row>
    <row r="90" spans="1:11">
      <c r="A90" s="23" t="s">
        <v>42</v>
      </c>
      <c r="B90" s="17"/>
      <c r="C90" s="17"/>
      <c r="D90" s="17"/>
      <c r="E90" s="17"/>
      <c r="F90" s="136">
        <f t="shared" si="25"/>
        <v>0</v>
      </c>
      <c r="G90" s="133">
        <f t="shared" si="26"/>
        <v>0</v>
      </c>
      <c r="H90" s="133">
        <f t="shared" si="27"/>
        <v>0</v>
      </c>
      <c r="I90" s="133">
        <f t="shared" si="28"/>
        <v>0</v>
      </c>
      <c r="K90" s="14"/>
    </row>
    <row r="91" spans="1:11">
      <c r="A91" s="23" t="s">
        <v>43</v>
      </c>
      <c r="B91" s="17"/>
      <c r="C91" s="17"/>
      <c r="D91" s="17"/>
      <c r="E91" s="17"/>
      <c r="F91" s="136">
        <f t="shared" si="25"/>
        <v>0</v>
      </c>
      <c r="G91" s="133">
        <f t="shared" si="26"/>
        <v>0</v>
      </c>
      <c r="H91" s="133">
        <f t="shared" si="27"/>
        <v>0</v>
      </c>
      <c r="I91" s="133">
        <f t="shared" si="28"/>
        <v>0</v>
      </c>
      <c r="K91" s="14"/>
    </row>
    <row r="92" spans="1:11">
      <c r="A92" s="23" t="s">
        <v>44</v>
      </c>
      <c r="B92" s="17"/>
      <c r="C92" s="17"/>
      <c r="D92" s="17"/>
      <c r="E92" s="17"/>
      <c r="F92" s="136">
        <f t="shared" si="25"/>
        <v>0</v>
      </c>
      <c r="G92" s="133">
        <f t="shared" si="26"/>
        <v>0</v>
      </c>
      <c r="H92" s="133">
        <f t="shared" si="27"/>
        <v>0</v>
      </c>
      <c r="I92" s="133">
        <f t="shared" si="28"/>
        <v>0</v>
      </c>
      <c r="K92" s="14"/>
    </row>
    <row r="93" spans="1:11">
      <c r="A93" s="23" t="s">
        <v>45</v>
      </c>
      <c r="B93" s="17">
        <v>7</v>
      </c>
      <c r="C93" s="17">
        <v>7</v>
      </c>
      <c r="D93" s="17">
        <v>6</v>
      </c>
      <c r="E93" s="17">
        <v>6</v>
      </c>
      <c r="F93" s="136">
        <f t="shared" si="25"/>
        <v>100</v>
      </c>
      <c r="G93" s="133">
        <f t="shared" si="26"/>
        <v>100</v>
      </c>
      <c r="H93" s="133">
        <f t="shared" si="27"/>
        <v>100</v>
      </c>
      <c r="I93" s="133">
        <f t="shared" si="28"/>
        <v>100</v>
      </c>
      <c r="K93" s="14"/>
    </row>
    <row r="94" spans="1:11" ht="31.5">
      <c r="A94" s="33" t="s">
        <v>46</v>
      </c>
      <c r="B94" s="17">
        <v>3</v>
      </c>
      <c r="C94" s="17">
        <v>3</v>
      </c>
      <c r="D94" s="17">
        <v>3</v>
      </c>
      <c r="E94" s="17">
        <v>3</v>
      </c>
      <c r="F94" s="136">
        <f t="shared" si="25"/>
        <v>50</v>
      </c>
      <c r="G94" s="133">
        <f t="shared" si="26"/>
        <v>50</v>
      </c>
      <c r="H94" s="133">
        <f t="shared" si="27"/>
        <v>50</v>
      </c>
      <c r="I94" s="133">
        <f t="shared" si="28"/>
        <v>50</v>
      </c>
      <c r="K94" s="14"/>
    </row>
    <row r="95" spans="1:11">
      <c r="A95" s="124" t="s">
        <v>56</v>
      </c>
      <c r="B95" s="134">
        <f>SUM(B68:B94)</f>
        <v>188</v>
      </c>
      <c r="C95" s="134">
        <f>SUM(C68:C94)</f>
        <v>184</v>
      </c>
      <c r="D95" s="134">
        <f>SUM(D68:D94)</f>
        <v>122</v>
      </c>
      <c r="E95" s="134">
        <f>SUM(E68:E94)</f>
        <v>116</v>
      </c>
      <c r="F95" s="136">
        <f t="shared" si="25"/>
        <v>71.755725190839698</v>
      </c>
      <c r="G95" s="133">
        <f t="shared" si="26"/>
        <v>71.875</v>
      </c>
      <c r="H95" s="133">
        <f t="shared" si="27"/>
        <v>78.205128205128204</v>
      </c>
      <c r="I95" s="133">
        <f t="shared" si="28"/>
        <v>77.333333333333329</v>
      </c>
      <c r="K95" s="14"/>
    </row>
    <row r="96" spans="1:11">
      <c r="A96" s="9"/>
      <c r="B96" s="19"/>
      <c r="C96" s="19"/>
      <c r="E96" s="19"/>
      <c r="I96" s="39"/>
      <c r="K96" s="14"/>
    </row>
    <row r="97" spans="1:11">
      <c r="A97" s="19"/>
      <c r="B97" s="19"/>
      <c r="C97" s="19"/>
      <c r="D97" s="19"/>
      <c r="E97" s="19"/>
      <c r="K97" s="14"/>
    </row>
    <row r="98" spans="1:11" ht="17.25" customHeight="1" thickBot="1">
      <c r="A98" s="412" t="s">
        <v>127</v>
      </c>
      <c r="B98" s="412"/>
      <c r="C98" s="412"/>
      <c r="D98" s="412"/>
      <c r="E98" s="412"/>
      <c r="F98" s="19"/>
      <c r="G98" s="9"/>
      <c r="H98" s="9"/>
      <c r="I98" s="9"/>
      <c r="K98" s="14"/>
    </row>
    <row r="99" spans="1:11" ht="63.75" thickBot="1">
      <c r="A99" s="82" t="s">
        <v>69</v>
      </c>
      <c r="B99" s="263" t="s">
        <v>61</v>
      </c>
      <c r="C99" s="264" t="s">
        <v>62</v>
      </c>
      <c r="D99" s="264" t="s">
        <v>63</v>
      </c>
      <c r="E99" s="264" t="s">
        <v>64</v>
      </c>
      <c r="F99" s="265" t="s">
        <v>147</v>
      </c>
      <c r="G99" s="85" t="s">
        <v>148</v>
      </c>
      <c r="H99" s="85" t="s">
        <v>149</v>
      </c>
      <c r="I99" s="86" t="s">
        <v>150</v>
      </c>
      <c r="K99" s="14"/>
    </row>
    <row r="100" spans="1:11" ht="31.5">
      <c r="A100" s="72" t="s">
        <v>20</v>
      </c>
      <c r="B100" s="92"/>
      <c r="C100" s="92"/>
      <c r="D100" s="92"/>
      <c r="E100" s="92"/>
      <c r="F100" s="266">
        <f t="shared" ref="F100:I101" si="29">+IFERROR(B100/(C4+C36),0)*100</f>
        <v>0</v>
      </c>
      <c r="G100" s="132">
        <f t="shared" si="29"/>
        <v>0</v>
      </c>
      <c r="H100" s="132">
        <f t="shared" si="29"/>
        <v>0</v>
      </c>
      <c r="I100" s="132">
        <f t="shared" si="29"/>
        <v>0</v>
      </c>
      <c r="K100" s="14"/>
    </row>
    <row r="101" spans="1:11">
      <c r="A101" s="23" t="s">
        <v>21</v>
      </c>
      <c r="B101" s="17">
        <v>6</v>
      </c>
      <c r="C101" s="17">
        <v>5</v>
      </c>
      <c r="D101" s="17">
        <v>0</v>
      </c>
      <c r="E101" s="17">
        <v>0</v>
      </c>
      <c r="F101" s="136">
        <f t="shared" si="29"/>
        <v>31.578947368421051</v>
      </c>
      <c r="G101" s="133">
        <f t="shared" si="29"/>
        <v>26.315789473684209</v>
      </c>
      <c r="H101" s="133">
        <f t="shared" si="29"/>
        <v>0</v>
      </c>
      <c r="I101" s="133">
        <f t="shared" si="29"/>
        <v>0</v>
      </c>
      <c r="K101" s="14"/>
    </row>
    <row r="102" spans="1:11">
      <c r="A102" s="23" t="s">
        <v>22</v>
      </c>
      <c r="B102" s="17"/>
      <c r="C102" s="17"/>
      <c r="D102" s="17"/>
      <c r="E102" s="17"/>
      <c r="F102" s="136">
        <f t="shared" ref="F102:F127" si="30">+IFERROR(B102/(C7+C39),0)*100</f>
        <v>0</v>
      </c>
      <c r="G102" s="133">
        <f t="shared" ref="G102:G127" si="31">+IFERROR(C102/(D7+D39),0)*100</f>
        <v>0</v>
      </c>
      <c r="H102" s="133">
        <f t="shared" ref="H102:H127" si="32">+IFERROR(D102/(E7+E39),0)*100</f>
        <v>0</v>
      </c>
      <c r="I102" s="133">
        <f t="shared" ref="I102:I127" si="33">+IFERROR(E102/(F7+F39),0)*100</f>
        <v>0</v>
      </c>
      <c r="K102" s="14"/>
    </row>
    <row r="103" spans="1:11" ht="31.5">
      <c r="A103" s="23" t="s">
        <v>23</v>
      </c>
      <c r="B103" s="17">
        <v>8</v>
      </c>
      <c r="C103" s="17">
        <v>8</v>
      </c>
      <c r="D103" s="17">
        <v>2</v>
      </c>
      <c r="E103" s="17">
        <v>2</v>
      </c>
      <c r="F103" s="136">
        <f t="shared" si="30"/>
        <v>15.686274509803921</v>
      </c>
      <c r="G103" s="133">
        <f t="shared" si="31"/>
        <v>16.326530612244898</v>
      </c>
      <c r="H103" s="133">
        <f t="shared" si="32"/>
        <v>8</v>
      </c>
      <c r="I103" s="133">
        <f t="shared" si="33"/>
        <v>8</v>
      </c>
      <c r="K103" s="14"/>
    </row>
    <row r="104" spans="1:11">
      <c r="A104" s="23" t="s">
        <v>24</v>
      </c>
      <c r="B104" s="17"/>
      <c r="C104" s="17"/>
      <c r="D104" s="17"/>
      <c r="E104" s="17"/>
      <c r="F104" s="136">
        <f t="shared" si="30"/>
        <v>0</v>
      </c>
      <c r="G104" s="133">
        <f t="shared" si="31"/>
        <v>0</v>
      </c>
      <c r="H104" s="133">
        <f t="shared" si="32"/>
        <v>0</v>
      </c>
      <c r="I104" s="133">
        <f t="shared" si="33"/>
        <v>0</v>
      </c>
      <c r="K104" s="14"/>
    </row>
    <row r="105" spans="1:11">
      <c r="A105" s="23" t="s">
        <v>25</v>
      </c>
      <c r="B105" s="17"/>
      <c r="C105" s="17"/>
      <c r="D105" s="17"/>
      <c r="E105" s="17"/>
      <c r="F105" s="136">
        <f t="shared" si="30"/>
        <v>0</v>
      </c>
      <c r="G105" s="133">
        <f t="shared" si="31"/>
        <v>0</v>
      </c>
      <c r="H105" s="133">
        <f t="shared" si="32"/>
        <v>0</v>
      </c>
      <c r="I105" s="133">
        <f t="shared" si="33"/>
        <v>0</v>
      </c>
      <c r="K105" s="14"/>
    </row>
    <row r="106" spans="1:11">
      <c r="A106" s="23" t="s">
        <v>26</v>
      </c>
      <c r="B106" s="17">
        <v>1</v>
      </c>
      <c r="C106" s="17">
        <v>1</v>
      </c>
      <c r="D106" s="17">
        <v>0</v>
      </c>
      <c r="E106" s="17">
        <v>0</v>
      </c>
      <c r="F106" s="136">
        <f t="shared" si="30"/>
        <v>1.6129032258064515</v>
      </c>
      <c r="G106" s="133">
        <f t="shared" si="31"/>
        <v>1.6666666666666667</v>
      </c>
      <c r="H106" s="133">
        <f t="shared" si="32"/>
        <v>0</v>
      </c>
      <c r="I106" s="133">
        <f t="shared" si="33"/>
        <v>0</v>
      </c>
      <c r="K106" s="14"/>
    </row>
    <row r="107" spans="1:11">
      <c r="A107" s="23" t="s">
        <v>27</v>
      </c>
      <c r="B107" s="17"/>
      <c r="C107" s="17"/>
      <c r="D107" s="17"/>
      <c r="E107" s="17"/>
      <c r="F107" s="136">
        <f t="shared" si="30"/>
        <v>0</v>
      </c>
      <c r="G107" s="133">
        <f t="shared" si="31"/>
        <v>0</v>
      </c>
      <c r="H107" s="133">
        <f t="shared" si="32"/>
        <v>0</v>
      </c>
      <c r="I107" s="133">
        <f t="shared" si="33"/>
        <v>0</v>
      </c>
      <c r="K107" s="14"/>
    </row>
    <row r="108" spans="1:11">
      <c r="A108" s="23" t="s">
        <v>28</v>
      </c>
      <c r="B108" s="17"/>
      <c r="C108" s="17"/>
      <c r="D108" s="17"/>
      <c r="E108" s="17"/>
      <c r="F108" s="136">
        <f t="shared" si="30"/>
        <v>0</v>
      </c>
      <c r="G108" s="133">
        <f t="shared" si="31"/>
        <v>0</v>
      </c>
      <c r="H108" s="133">
        <f t="shared" si="32"/>
        <v>0</v>
      </c>
      <c r="I108" s="133">
        <f t="shared" si="33"/>
        <v>0</v>
      </c>
      <c r="K108" s="14"/>
    </row>
    <row r="109" spans="1:11" ht="31.5">
      <c r="A109" s="23" t="s">
        <v>29</v>
      </c>
      <c r="B109" s="17"/>
      <c r="C109" s="17"/>
      <c r="D109" s="17"/>
      <c r="E109" s="17"/>
      <c r="F109" s="136">
        <f t="shared" si="30"/>
        <v>0</v>
      </c>
      <c r="G109" s="133">
        <f t="shared" si="31"/>
        <v>0</v>
      </c>
      <c r="H109" s="133">
        <f t="shared" si="32"/>
        <v>0</v>
      </c>
      <c r="I109" s="133">
        <f t="shared" si="33"/>
        <v>0</v>
      </c>
      <c r="K109" s="14"/>
    </row>
    <row r="110" spans="1:11">
      <c r="A110" s="23" t="s">
        <v>30</v>
      </c>
      <c r="B110" s="17"/>
      <c r="C110" s="17"/>
      <c r="D110" s="17"/>
      <c r="E110" s="17"/>
      <c r="F110" s="136">
        <f t="shared" si="30"/>
        <v>0</v>
      </c>
      <c r="G110" s="133">
        <f t="shared" si="31"/>
        <v>0</v>
      </c>
      <c r="H110" s="133">
        <f t="shared" si="32"/>
        <v>0</v>
      </c>
      <c r="I110" s="133">
        <f t="shared" si="33"/>
        <v>0</v>
      </c>
      <c r="K110" s="14"/>
    </row>
    <row r="111" spans="1:11" ht="47.25">
      <c r="A111" s="23" t="s">
        <v>31</v>
      </c>
      <c r="B111" s="17"/>
      <c r="C111" s="17"/>
      <c r="D111" s="17"/>
      <c r="E111" s="17"/>
      <c r="F111" s="136">
        <f t="shared" si="30"/>
        <v>0</v>
      </c>
      <c r="G111" s="133">
        <f t="shared" si="31"/>
        <v>0</v>
      </c>
      <c r="H111" s="133">
        <f t="shared" si="32"/>
        <v>0</v>
      </c>
      <c r="I111" s="133">
        <f t="shared" si="33"/>
        <v>0</v>
      </c>
      <c r="K111" s="14"/>
    </row>
    <row r="112" spans="1:11">
      <c r="A112" s="23" t="s">
        <v>32</v>
      </c>
      <c r="B112" s="17"/>
      <c r="C112" s="17"/>
      <c r="D112" s="17"/>
      <c r="E112" s="17"/>
      <c r="F112" s="136">
        <f t="shared" si="30"/>
        <v>0</v>
      </c>
      <c r="G112" s="133">
        <f t="shared" si="31"/>
        <v>0</v>
      </c>
      <c r="H112" s="133">
        <f t="shared" si="32"/>
        <v>0</v>
      </c>
      <c r="I112" s="133">
        <f t="shared" si="33"/>
        <v>0</v>
      </c>
      <c r="K112" s="14"/>
    </row>
    <row r="113" spans="1:11">
      <c r="A113" s="23" t="s">
        <v>33</v>
      </c>
      <c r="B113" s="17"/>
      <c r="C113" s="17"/>
      <c r="D113" s="17"/>
      <c r="E113" s="17"/>
      <c r="F113" s="136">
        <f t="shared" si="30"/>
        <v>0</v>
      </c>
      <c r="G113" s="133">
        <f t="shared" si="31"/>
        <v>0</v>
      </c>
      <c r="H113" s="133">
        <f t="shared" si="32"/>
        <v>0</v>
      </c>
      <c r="I113" s="133">
        <f t="shared" si="33"/>
        <v>0</v>
      </c>
      <c r="K113" s="14"/>
    </row>
    <row r="114" spans="1:11">
      <c r="A114" s="23" t="s">
        <v>34</v>
      </c>
      <c r="B114" s="17"/>
      <c r="C114" s="17"/>
      <c r="D114" s="17"/>
      <c r="E114" s="17"/>
      <c r="F114" s="136">
        <f t="shared" si="30"/>
        <v>0</v>
      </c>
      <c r="G114" s="133">
        <f t="shared" si="31"/>
        <v>0</v>
      </c>
      <c r="H114" s="133">
        <f t="shared" si="32"/>
        <v>0</v>
      </c>
      <c r="I114" s="133">
        <f t="shared" si="33"/>
        <v>0</v>
      </c>
      <c r="K114" s="14"/>
    </row>
    <row r="115" spans="1:11">
      <c r="A115" s="23" t="s">
        <v>35</v>
      </c>
      <c r="B115" s="249"/>
      <c r="C115" s="249"/>
      <c r="D115" s="249"/>
      <c r="E115" s="249"/>
      <c r="F115" s="136">
        <f t="shared" si="30"/>
        <v>0</v>
      </c>
      <c r="G115" s="133">
        <f t="shared" si="31"/>
        <v>0</v>
      </c>
      <c r="H115" s="133">
        <f t="shared" si="32"/>
        <v>0</v>
      </c>
      <c r="I115" s="133">
        <f t="shared" si="33"/>
        <v>0</v>
      </c>
      <c r="K115" s="14"/>
    </row>
    <row r="116" spans="1:11">
      <c r="A116" s="23" t="s">
        <v>36</v>
      </c>
      <c r="B116" s="249">
        <v>0</v>
      </c>
      <c r="C116" s="249">
        <v>0</v>
      </c>
      <c r="D116" s="249">
        <v>0</v>
      </c>
      <c r="E116" s="249">
        <v>0</v>
      </c>
      <c r="F116" s="136">
        <f t="shared" si="30"/>
        <v>0</v>
      </c>
      <c r="G116" s="133">
        <f t="shared" si="31"/>
        <v>0</v>
      </c>
      <c r="H116" s="133">
        <f t="shared" si="32"/>
        <v>0</v>
      </c>
      <c r="I116" s="133">
        <f t="shared" si="33"/>
        <v>0</v>
      </c>
      <c r="K116" s="14"/>
    </row>
    <row r="117" spans="1:11">
      <c r="A117" s="23" t="s">
        <v>37</v>
      </c>
      <c r="B117" s="249">
        <v>0</v>
      </c>
      <c r="C117" s="249">
        <v>0</v>
      </c>
      <c r="D117" s="249">
        <v>0</v>
      </c>
      <c r="E117" s="249">
        <v>0</v>
      </c>
      <c r="F117" s="136">
        <f t="shared" si="30"/>
        <v>0</v>
      </c>
      <c r="G117" s="133">
        <f t="shared" si="31"/>
        <v>0</v>
      </c>
      <c r="H117" s="133">
        <f t="shared" si="32"/>
        <v>0</v>
      </c>
      <c r="I117" s="133">
        <f t="shared" si="33"/>
        <v>0</v>
      </c>
      <c r="K117" s="14"/>
    </row>
    <row r="118" spans="1:11">
      <c r="A118" s="23" t="s">
        <v>38</v>
      </c>
      <c r="B118" s="249">
        <v>0</v>
      </c>
      <c r="C118" s="249">
        <v>0</v>
      </c>
      <c r="D118" s="249">
        <v>0</v>
      </c>
      <c r="E118" s="249">
        <v>0</v>
      </c>
      <c r="F118" s="136">
        <f t="shared" si="30"/>
        <v>0</v>
      </c>
      <c r="G118" s="133">
        <f t="shared" si="31"/>
        <v>0</v>
      </c>
      <c r="H118" s="133">
        <f t="shared" si="32"/>
        <v>0</v>
      </c>
      <c r="I118" s="133">
        <f t="shared" si="33"/>
        <v>0</v>
      </c>
      <c r="K118" s="14"/>
    </row>
    <row r="119" spans="1:11">
      <c r="A119" s="23" t="s">
        <v>39</v>
      </c>
      <c r="B119" s="249">
        <v>1</v>
      </c>
      <c r="C119" s="249">
        <v>1</v>
      </c>
      <c r="D119" s="249">
        <v>1</v>
      </c>
      <c r="E119" s="249">
        <v>1</v>
      </c>
      <c r="F119" s="136">
        <f t="shared" si="30"/>
        <v>25</v>
      </c>
      <c r="G119" s="133">
        <f t="shared" si="31"/>
        <v>25</v>
      </c>
      <c r="H119" s="133">
        <f t="shared" si="32"/>
        <v>25</v>
      </c>
      <c r="I119" s="133">
        <f t="shared" si="33"/>
        <v>25</v>
      </c>
      <c r="K119" s="14"/>
    </row>
    <row r="120" spans="1:11">
      <c r="A120" s="23" t="s">
        <v>40</v>
      </c>
      <c r="B120" s="249"/>
      <c r="C120" s="249"/>
      <c r="D120" s="249"/>
      <c r="E120" s="249"/>
      <c r="F120" s="136">
        <f t="shared" si="30"/>
        <v>0</v>
      </c>
      <c r="G120" s="133">
        <f t="shared" si="31"/>
        <v>0</v>
      </c>
      <c r="H120" s="133">
        <f t="shared" si="32"/>
        <v>0</v>
      </c>
      <c r="I120" s="133">
        <f t="shared" si="33"/>
        <v>0</v>
      </c>
      <c r="K120" s="14"/>
    </row>
    <row r="121" spans="1:11">
      <c r="A121" s="23" t="s">
        <v>41</v>
      </c>
      <c r="B121" s="17"/>
      <c r="C121" s="17"/>
      <c r="D121" s="17"/>
      <c r="E121" s="17"/>
      <c r="F121" s="136">
        <f t="shared" si="30"/>
        <v>0</v>
      </c>
      <c r="G121" s="133">
        <f t="shared" si="31"/>
        <v>0</v>
      </c>
      <c r="H121" s="133">
        <f t="shared" si="32"/>
        <v>0</v>
      </c>
      <c r="I121" s="133">
        <f t="shared" si="33"/>
        <v>0</v>
      </c>
      <c r="K121" s="14"/>
    </row>
    <row r="122" spans="1:11">
      <c r="A122" s="23" t="s">
        <v>42</v>
      </c>
      <c r="B122" s="17"/>
      <c r="C122" s="17"/>
      <c r="D122" s="17"/>
      <c r="E122" s="17"/>
      <c r="F122" s="136">
        <f t="shared" si="30"/>
        <v>0</v>
      </c>
      <c r="G122" s="133">
        <f t="shared" si="31"/>
        <v>0</v>
      </c>
      <c r="H122" s="133">
        <f t="shared" si="32"/>
        <v>0</v>
      </c>
      <c r="I122" s="133">
        <f t="shared" si="33"/>
        <v>0</v>
      </c>
      <c r="K122" s="14"/>
    </row>
    <row r="123" spans="1:11">
      <c r="A123" s="23" t="s">
        <v>43</v>
      </c>
      <c r="B123" s="17"/>
      <c r="C123" s="17"/>
      <c r="D123" s="17"/>
      <c r="E123" s="17"/>
      <c r="F123" s="136">
        <f t="shared" si="30"/>
        <v>0</v>
      </c>
      <c r="G123" s="133">
        <f t="shared" si="31"/>
        <v>0</v>
      </c>
      <c r="H123" s="133">
        <f t="shared" si="32"/>
        <v>0</v>
      </c>
      <c r="I123" s="133">
        <f t="shared" si="33"/>
        <v>0</v>
      </c>
      <c r="K123" s="14"/>
    </row>
    <row r="124" spans="1:11">
      <c r="A124" s="23" t="s">
        <v>44</v>
      </c>
      <c r="B124" s="17"/>
      <c r="C124" s="17"/>
      <c r="D124" s="17"/>
      <c r="E124" s="17"/>
      <c r="F124" s="136">
        <f t="shared" si="30"/>
        <v>0</v>
      </c>
      <c r="G124" s="133">
        <f t="shared" si="31"/>
        <v>0</v>
      </c>
      <c r="H124" s="133">
        <f t="shared" si="32"/>
        <v>0</v>
      </c>
      <c r="I124" s="133">
        <f t="shared" si="33"/>
        <v>0</v>
      </c>
      <c r="K124" s="14"/>
    </row>
    <row r="125" spans="1:11">
      <c r="A125" s="23" t="s">
        <v>45</v>
      </c>
      <c r="B125" s="17"/>
      <c r="C125" s="17"/>
      <c r="D125" s="17"/>
      <c r="E125" s="17"/>
      <c r="F125" s="136">
        <f t="shared" si="30"/>
        <v>0</v>
      </c>
      <c r="G125" s="133">
        <f t="shared" si="31"/>
        <v>0</v>
      </c>
      <c r="H125" s="133">
        <f t="shared" si="32"/>
        <v>0</v>
      </c>
      <c r="I125" s="133">
        <f t="shared" si="33"/>
        <v>0</v>
      </c>
      <c r="K125" s="14"/>
    </row>
    <row r="126" spans="1:11" ht="31.5">
      <c r="A126" s="33" t="s">
        <v>46</v>
      </c>
      <c r="B126" s="17"/>
      <c r="C126" s="17"/>
      <c r="D126" s="17"/>
      <c r="E126" s="17"/>
      <c r="F126" s="136">
        <f t="shared" si="30"/>
        <v>0</v>
      </c>
      <c r="G126" s="133">
        <f t="shared" si="31"/>
        <v>0</v>
      </c>
      <c r="H126" s="133">
        <f t="shared" si="32"/>
        <v>0</v>
      </c>
      <c r="I126" s="133">
        <f t="shared" si="33"/>
        <v>0</v>
      </c>
      <c r="K126" s="14"/>
    </row>
    <row r="127" spans="1:11">
      <c r="A127" s="124" t="s">
        <v>56</v>
      </c>
      <c r="B127" s="134">
        <f>SUM(B100:B126)</f>
        <v>16</v>
      </c>
      <c r="C127" s="134">
        <f>SUM(C100:C126)</f>
        <v>15</v>
      </c>
      <c r="D127" s="134">
        <f>SUM(D100:D126)</f>
        <v>3</v>
      </c>
      <c r="E127" s="134">
        <f>SUM(E100:E126)</f>
        <v>3</v>
      </c>
      <c r="F127" s="136">
        <f t="shared" si="30"/>
        <v>6.1068702290076331</v>
      </c>
      <c r="G127" s="133">
        <f t="shared" si="31"/>
        <v>5.859375</v>
      </c>
      <c r="H127" s="133">
        <f t="shared" si="32"/>
        <v>1.9230769230769231</v>
      </c>
      <c r="I127" s="133">
        <f t="shared" si="33"/>
        <v>2</v>
      </c>
      <c r="K127" s="14"/>
    </row>
    <row r="128" spans="1:11">
      <c r="A128" s="14"/>
      <c r="G128" s="14"/>
      <c r="H128" s="14"/>
      <c r="I128" s="14"/>
      <c r="J128" s="14"/>
      <c r="K128" s="14"/>
    </row>
    <row r="129" spans="1:11">
      <c r="A129" s="14"/>
      <c r="G129" s="14"/>
      <c r="H129" s="14"/>
      <c r="I129" s="14"/>
      <c r="J129" s="14"/>
      <c r="K129" s="14"/>
    </row>
    <row r="130" spans="1:11">
      <c r="A130" s="14"/>
      <c r="G130" s="14"/>
      <c r="H130" s="14"/>
      <c r="I130" s="14"/>
      <c r="J130" s="14"/>
      <c r="K130" s="14"/>
    </row>
    <row r="131" spans="1:11">
      <c r="A131" s="14"/>
      <c r="G131" s="14"/>
      <c r="H131" s="14"/>
      <c r="I131" s="14"/>
      <c r="J131" s="14"/>
      <c r="K131" s="14"/>
    </row>
    <row r="132" spans="1:11">
      <c r="A132" s="14"/>
      <c r="G132" s="14"/>
      <c r="H132" s="14"/>
      <c r="I132" s="14"/>
      <c r="J132" s="14"/>
      <c r="K132" s="14"/>
    </row>
    <row r="133" spans="1:11">
      <c r="A133" s="14"/>
      <c r="G133" s="14"/>
      <c r="H133" s="14"/>
      <c r="I133" s="14"/>
      <c r="J133" s="14"/>
      <c r="K133" s="14"/>
    </row>
    <row r="134" spans="1:11">
      <c r="A134" s="14"/>
      <c r="G134" s="14"/>
      <c r="H134" s="14"/>
      <c r="I134" s="14"/>
      <c r="J134" s="14"/>
      <c r="K134" s="14"/>
    </row>
    <row r="135" spans="1:11">
      <c r="A135" s="14"/>
      <c r="G135" s="14"/>
      <c r="H135" s="14"/>
      <c r="I135" s="14"/>
      <c r="J135" s="14"/>
      <c r="K135" s="14"/>
    </row>
    <row r="136" spans="1:11">
      <c r="A136" s="14"/>
      <c r="G136" s="14"/>
      <c r="H136" s="14"/>
      <c r="I136" s="14"/>
      <c r="J136" s="14"/>
      <c r="K136" s="14"/>
    </row>
    <row r="137" spans="1:11">
      <c r="A137" s="14"/>
      <c r="G137" s="14"/>
      <c r="H137" s="14"/>
      <c r="I137" s="14"/>
      <c r="J137" s="14"/>
      <c r="K137" s="14"/>
    </row>
    <row r="138" spans="1:11">
      <c r="A138" s="14"/>
      <c r="G138" s="14"/>
      <c r="H138" s="14"/>
      <c r="I138" s="14"/>
      <c r="J138" s="14"/>
      <c r="K138" s="14"/>
    </row>
    <row r="139" spans="1:11">
      <c r="A139" s="14"/>
      <c r="G139" s="14"/>
      <c r="H139" s="14"/>
      <c r="I139" s="14"/>
      <c r="J139" s="14"/>
      <c r="K139" s="14"/>
    </row>
    <row r="140" spans="1:11">
      <c r="A140" s="14"/>
      <c r="G140" s="14"/>
      <c r="H140" s="14"/>
      <c r="I140" s="14"/>
      <c r="J140" s="14"/>
      <c r="K140" s="14"/>
    </row>
    <row r="141" spans="1:11">
      <c r="A141" s="14"/>
      <c r="G141" s="14"/>
      <c r="H141" s="14"/>
      <c r="I141" s="14"/>
      <c r="J141" s="14"/>
      <c r="K141" s="14"/>
    </row>
    <row r="142" spans="1:11">
      <c r="A142" s="14"/>
      <c r="G142" s="14"/>
      <c r="H142" s="14"/>
      <c r="I142" s="14"/>
      <c r="J142" s="14"/>
      <c r="K142" s="14"/>
    </row>
    <row r="143" spans="1:11">
      <c r="A143" s="14"/>
      <c r="G143" s="14"/>
      <c r="H143" s="14"/>
      <c r="I143" s="14"/>
      <c r="J143" s="14"/>
      <c r="K143" s="14"/>
    </row>
    <row r="144" spans="1:11">
      <c r="A144" s="14"/>
      <c r="G144" s="14"/>
      <c r="H144" s="14"/>
      <c r="I144" s="14"/>
      <c r="J144" s="14"/>
      <c r="K144" s="14"/>
    </row>
    <row r="145" spans="1:11">
      <c r="A145" s="14"/>
      <c r="G145" s="14"/>
      <c r="H145" s="14"/>
      <c r="I145" s="14"/>
      <c r="J145" s="14"/>
      <c r="K145" s="14"/>
    </row>
    <row r="146" spans="1:11">
      <c r="A146" s="14"/>
      <c r="G146" s="14"/>
      <c r="H146" s="14"/>
      <c r="I146" s="14"/>
      <c r="J146" s="14"/>
      <c r="K146" s="14"/>
    </row>
    <row r="147" spans="1:11">
      <c r="A147" s="14"/>
      <c r="G147" s="14"/>
      <c r="H147" s="14"/>
      <c r="I147" s="14"/>
      <c r="J147" s="14"/>
      <c r="K147" s="14"/>
    </row>
    <row r="148" spans="1:11">
      <c r="A148" s="14"/>
      <c r="G148" s="14"/>
      <c r="H148" s="14"/>
      <c r="I148" s="14"/>
      <c r="J148" s="14"/>
      <c r="K148" s="14"/>
    </row>
    <row r="149" spans="1:11">
      <c r="A149" s="14"/>
      <c r="G149" s="14"/>
      <c r="H149" s="14"/>
      <c r="I149" s="14"/>
      <c r="J149" s="14"/>
      <c r="K149" s="14"/>
    </row>
    <row r="150" spans="1:11">
      <c r="A150" s="14"/>
      <c r="G150" s="14"/>
      <c r="H150" s="14"/>
      <c r="I150" s="14"/>
      <c r="J150" s="14"/>
      <c r="K150" s="14"/>
    </row>
    <row r="151" spans="1:11">
      <c r="A151" s="14"/>
      <c r="G151" s="14"/>
      <c r="H151" s="14"/>
      <c r="I151" s="14"/>
      <c r="J151" s="14"/>
      <c r="K151" s="14"/>
    </row>
    <row r="152" spans="1:11">
      <c r="A152" s="14"/>
      <c r="G152" s="14"/>
      <c r="H152" s="14"/>
      <c r="I152" s="14"/>
      <c r="J152" s="14"/>
      <c r="K152" s="14"/>
    </row>
    <row r="153" spans="1:11">
      <c r="A153" s="14"/>
      <c r="G153" s="14"/>
      <c r="H153" s="14"/>
      <c r="I153" s="14"/>
      <c r="J153" s="14"/>
      <c r="K153" s="14"/>
    </row>
    <row r="154" spans="1:11">
      <c r="A154" s="14"/>
      <c r="G154" s="14"/>
      <c r="H154" s="14"/>
      <c r="I154" s="14"/>
      <c r="J154" s="14"/>
      <c r="K154" s="14"/>
    </row>
    <row r="155" spans="1:11">
      <c r="A155" s="14"/>
      <c r="G155" s="14"/>
      <c r="H155" s="14"/>
      <c r="I155" s="14"/>
      <c r="J155" s="14"/>
      <c r="K155" s="14"/>
    </row>
    <row r="156" spans="1:11">
      <c r="A156" s="14"/>
      <c r="G156" s="14"/>
      <c r="H156" s="14"/>
      <c r="I156" s="14"/>
      <c r="J156" s="14"/>
      <c r="K156" s="14"/>
    </row>
    <row r="157" spans="1:11">
      <c r="A157" s="14"/>
      <c r="G157" s="14"/>
      <c r="H157" s="14"/>
      <c r="I157" s="14"/>
      <c r="J157" s="14"/>
      <c r="K157" s="14"/>
    </row>
    <row r="158" spans="1:11">
      <c r="A158" s="14"/>
      <c r="G158" s="14"/>
      <c r="H158" s="14"/>
      <c r="I158" s="14"/>
      <c r="J158" s="14"/>
      <c r="K158" s="14"/>
    </row>
    <row r="159" spans="1:11">
      <c r="A159" s="14"/>
      <c r="G159" s="14"/>
      <c r="H159" s="14"/>
      <c r="I159" s="14"/>
      <c r="J159" s="14"/>
      <c r="K159" s="14"/>
    </row>
    <row r="160" spans="1:11">
      <c r="A160" s="14"/>
      <c r="G160" s="14"/>
      <c r="H160" s="14"/>
      <c r="I160" s="14"/>
      <c r="J160" s="14"/>
      <c r="K160" s="14"/>
    </row>
    <row r="161" spans="1:11">
      <c r="A161" s="14"/>
      <c r="G161" s="14"/>
      <c r="H161" s="14"/>
      <c r="I161" s="14"/>
      <c r="J161" s="14"/>
      <c r="K161" s="14"/>
    </row>
    <row r="162" spans="1:11">
      <c r="A162" s="14"/>
      <c r="G162" s="14"/>
      <c r="H162" s="14"/>
      <c r="I162" s="14"/>
      <c r="J162" s="14"/>
      <c r="K162" s="14"/>
    </row>
    <row r="163" spans="1:11">
      <c r="A163" s="14"/>
      <c r="G163" s="14"/>
      <c r="H163" s="14"/>
      <c r="I163" s="14"/>
      <c r="J163" s="14"/>
      <c r="K163" s="14"/>
    </row>
    <row r="164" spans="1:11">
      <c r="A164" s="14"/>
      <c r="G164" s="14"/>
      <c r="H164" s="14"/>
      <c r="I164" s="14"/>
      <c r="J164" s="14"/>
      <c r="K164" s="14"/>
    </row>
    <row r="165" spans="1:11">
      <c r="A165" s="14"/>
      <c r="G165" s="14"/>
      <c r="H165" s="14"/>
      <c r="I165" s="14"/>
      <c r="J165" s="14"/>
      <c r="K165" s="14"/>
    </row>
    <row r="166" spans="1:11">
      <c r="A166" s="14"/>
      <c r="G166" s="14"/>
      <c r="H166" s="14"/>
      <c r="I166" s="14"/>
      <c r="J166" s="14"/>
      <c r="K166" s="14"/>
    </row>
    <row r="167" spans="1:11">
      <c r="A167" s="14"/>
      <c r="G167" s="14"/>
      <c r="H167" s="14"/>
      <c r="I167" s="14"/>
      <c r="J167" s="14"/>
      <c r="K167" s="14"/>
    </row>
    <row r="168" spans="1:11">
      <c r="A168" s="14"/>
      <c r="G168" s="14"/>
      <c r="H168" s="14"/>
      <c r="I168" s="14"/>
      <c r="J168" s="14"/>
      <c r="K168" s="14"/>
    </row>
    <row r="169" spans="1:11">
      <c r="A169" s="14"/>
      <c r="G169" s="14"/>
      <c r="H169" s="14"/>
      <c r="I169" s="14"/>
      <c r="J169" s="14"/>
      <c r="K169" s="14"/>
    </row>
    <row r="170" spans="1:11">
      <c r="A170" s="14"/>
      <c r="G170" s="14"/>
      <c r="H170" s="14"/>
      <c r="I170" s="14"/>
      <c r="J170" s="14"/>
      <c r="K170" s="14"/>
    </row>
    <row r="171" spans="1:11">
      <c r="A171" s="14"/>
      <c r="G171" s="14"/>
      <c r="H171" s="14"/>
      <c r="I171" s="14"/>
      <c r="J171" s="14"/>
      <c r="K171" s="14"/>
    </row>
    <row r="172" spans="1:11">
      <c r="A172" s="14"/>
      <c r="G172" s="14"/>
      <c r="H172" s="14"/>
      <c r="I172" s="14"/>
      <c r="J172" s="14"/>
      <c r="K172" s="14"/>
    </row>
    <row r="173" spans="1:11">
      <c r="A173" s="14"/>
      <c r="G173" s="14"/>
      <c r="H173" s="14"/>
      <c r="I173" s="14"/>
      <c r="J173" s="14"/>
      <c r="K173" s="14"/>
    </row>
    <row r="174" spans="1:11">
      <c r="A174" s="14"/>
      <c r="G174" s="14"/>
      <c r="H174" s="14"/>
      <c r="I174" s="14"/>
      <c r="J174" s="14"/>
      <c r="K174" s="14"/>
    </row>
    <row r="175" spans="1:11">
      <c r="A175" s="14"/>
      <c r="G175" s="14"/>
      <c r="H175" s="14"/>
      <c r="I175" s="14"/>
      <c r="J175" s="14"/>
      <c r="K175" s="14"/>
    </row>
    <row r="176" spans="1:11">
      <c r="A176" s="14"/>
      <c r="G176" s="14"/>
      <c r="H176" s="14"/>
      <c r="I176" s="14"/>
      <c r="J176" s="14"/>
      <c r="K176" s="14"/>
    </row>
    <row r="177" spans="1:11">
      <c r="A177" s="14"/>
      <c r="G177" s="14"/>
      <c r="H177" s="14"/>
      <c r="I177" s="14"/>
      <c r="J177" s="14"/>
      <c r="K177" s="14"/>
    </row>
    <row r="178" spans="1:11">
      <c r="A178" s="14"/>
      <c r="G178" s="14"/>
      <c r="H178" s="14"/>
      <c r="I178" s="14"/>
      <c r="J178" s="14"/>
      <c r="K178" s="14"/>
    </row>
    <row r="179" spans="1:11">
      <c r="A179" s="14"/>
      <c r="G179" s="14"/>
      <c r="H179" s="14"/>
      <c r="I179" s="14"/>
      <c r="J179" s="14"/>
      <c r="K179" s="14"/>
    </row>
    <row r="180" spans="1:11">
      <c r="A180" s="14"/>
      <c r="G180" s="14"/>
      <c r="H180" s="14"/>
      <c r="I180" s="14"/>
      <c r="J180" s="14"/>
      <c r="K180" s="14"/>
    </row>
    <row r="181" spans="1:11">
      <c r="A181" s="14"/>
      <c r="G181" s="14"/>
      <c r="H181" s="14"/>
      <c r="I181" s="14"/>
      <c r="J181" s="14"/>
      <c r="K181" s="14"/>
    </row>
    <row r="182" spans="1:11">
      <c r="A182" s="14"/>
      <c r="G182" s="14"/>
      <c r="H182" s="14"/>
      <c r="I182" s="14"/>
      <c r="J182" s="14"/>
      <c r="K182" s="14"/>
    </row>
    <row r="183" spans="1:11">
      <c r="A183" s="14"/>
      <c r="G183" s="14"/>
      <c r="H183" s="14"/>
      <c r="I183" s="14"/>
      <c r="J183" s="14"/>
      <c r="K183" s="14"/>
    </row>
    <row r="184" spans="1:11">
      <c r="A184" s="14"/>
      <c r="G184" s="14"/>
      <c r="H184" s="14"/>
      <c r="I184" s="14"/>
      <c r="J184" s="14"/>
      <c r="K184" s="14"/>
    </row>
    <row r="185" spans="1:11">
      <c r="A185" s="14"/>
      <c r="G185" s="14"/>
      <c r="H185" s="14"/>
      <c r="I185" s="14"/>
      <c r="J185" s="14"/>
      <c r="K185" s="14"/>
    </row>
    <row r="186" spans="1:11">
      <c r="A186" s="14"/>
      <c r="G186" s="14"/>
      <c r="H186" s="14"/>
      <c r="I186" s="14"/>
      <c r="J186" s="14"/>
      <c r="K186" s="14"/>
    </row>
    <row r="187" spans="1:11">
      <c r="A187" s="14"/>
      <c r="G187" s="14"/>
      <c r="H187" s="14"/>
      <c r="I187" s="14"/>
      <c r="J187" s="14"/>
      <c r="K187" s="14"/>
    </row>
    <row r="188" spans="1:11">
      <c r="A188" s="14"/>
      <c r="G188" s="14"/>
      <c r="H188" s="14"/>
      <c r="I188" s="14"/>
      <c r="J188" s="14"/>
      <c r="K188" s="14"/>
    </row>
    <row r="189" spans="1:11">
      <c r="A189" s="14"/>
      <c r="G189" s="14"/>
      <c r="H189" s="14"/>
      <c r="I189" s="14"/>
      <c r="J189" s="14"/>
      <c r="K189" s="14"/>
    </row>
    <row r="190" spans="1:11">
      <c r="A190" s="14"/>
      <c r="G190" s="14"/>
      <c r="H190" s="14"/>
      <c r="I190" s="14"/>
      <c r="J190" s="14"/>
      <c r="K190" s="14"/>
    </row>
    <row r="191" spans="1:11">
      <c r="A191" s="14"/>
      <c r="G191" s="14"/>
      <c r="H191" s="14"/>
      <c r="I191" s="14"/>
      <c r="J191" s="14"/>
      <c r="K191" s="14"/>
    </row>
    <row r="192" spans="1:11">
      <c r="A192" s="14"/>
      <c r="G192" s="14"/>
      <c r="H192" s="14"/>
      <c r="I192" s="14"/>
      <c r="J192" s="14"/>
      <c r="K192" s="14"/>
    </row>
    <row r="193" spans="1:11">
      <c r="A193" s="14"/>
      <c r="G193" s="14"/>
      <c r="H193" s="14"/>
      <c r="I193" s="14"/>
      <c r="J193" s="14"/>
      <c r="K193" s="14"/>
    </row>
    <row r="194" spans="1:11">
      <c r="A194" s="14"/>
      <c r="G194" s="14"/>
      <c r="H194" s="14"/>
      <c r="I194" s="14"/>
      <c r="J194" s="14"/>
      <c r="K194" s="14"/>
    </row>
    <row r="195" spans="1:11">
      <c r="A195" s="14"/>
      <c r="G195" s="14"/>
      <c r="H195" s="14"/>
      <c r="I195" s="14"/>
      <c r="J195" s="14"/>
      <c r="K195" s="14"/>
    </row>
    <row r="196" spans="1:11">
      <c r="A196" s="14"/>
      <c r="G196" s="14"/>
      <c r="H196" s="14"/>
      <c r="I196" s="14"/>
      <c r="J196" s="14"/>
      <c r="K196" s="14"/>
    </row>
    <row r="197" spans="1:11">
      <c r="A197" s="14"/>
      <c r="G197" s="14"/>
      <c r="H197" s="14"/>
      <c r="I197" s="14"/>
      <c r="J197" s="14"/>
      <c r="K197" s="14"/>
    </row>
    <row r="198" spans="1:11">
      <c r="A198" s="14"/>
      <c r="G198" s="14"/>
      <c r="H198" s="14"/>
      <c r="I198" s="14"/>
      <c r="J198" s="14"/>
      <c r="K198" s="14"/>
    </row>
    <row r="199" spans="1:11">
      <c r="A199" s="14"/>
      <c r="G199" s="14"/>
      <c r="H199" s="14"/>
      <c r="I199" s="14"/>
      <c r="J199" s="14"/>
      <c r="K199" s="14"/>
    </row>
    <row r="200" spans="1:11">
      <c r="A200" s="14"/>
      <c r="G200" s="14"/>
      <c r="H200" s="14"/>
      <c r="I200" s="14"/>
      <c r="J200" s="14"/>
      <c r="K200" s="14"/>
    </row>
    <row r="201" spans="1:11">
      <c r="A201" s="14"/>
      <c r="G201" s="14"/>
      <c r="H201" s="14"/>
      <c r="I201" s="14"/>
      <c r="J201" s="14"/>
      <c r="K201" s="14"/>
    </row>
    <row r="202" spans="1:11">
      <c r="A202" s="14"/>
      <c r="G202" s="14"/>
      <c r="H202" s="14"/>
      <c r="I202" s="14"/>
      <c r="J202" s="14"/>
      <c r="K202" s="14"/>
    </row>
    <row r="203" spans="1:11">
      <c r="A203" s="14"/>
      <c r="G203" s="14"/>
      <c r="H203" s="14"/>
      <c r="I203" s="14"/>
      <c r="J203" s="14"/>
      <c r="K203" s="14"/>
    </row>
    <row r="204" spans="1:11">
      <c r="A204" s="14"/>
      <c r="G204" s="14"/>
      <c r="H204" s="14"/>
      <c r="I204" s="14"/>
      <c r="J204" s="14"/>
      <c r="K204" s="14"/>
    </row>
    <row r="205" spans="1:11">
      <c r="A205" s="14"/>
      <c r="G205" s="14"/>
      <c r="H205" s="14"/>
      <c r="I205" s="14"/>
      <c r="J205" s="14"/>
      <c r="K205" s="14"/>
    </row>
    <row r="206" spans="1:11">
      <c r="A206" s="14"/>
      <c r="G206" s="14"/>
      <c r="H206" s="14"/>
      <c r="I206" s="14"/>
      <c r="J206" s="14"/>
      <c r="K206" s="14"/>
    </row>
    <row r="207" spans="1:11">
      <c r="A207" s="14"/>
      <c r="G207" s="14"/>
      <c r="H207" s="14"/>
      <c r="I207" s="14"/>
      <c r="J207" s="14"/>
      <c r="K207" s="14"/>
    </row>
    <row r="208" spans="1:11">
      <c r="A208" s="14"/>
      <c r="G208" s="14"/>
      <c r="H208" s="14"/>
      <c r="I208" s="14"/>
      <c r="J208" s="14"/>
      <c r="K208" s="14"/>
    </row>
    <row r="209" spans="1:11">
      <c r="A209" s="14"/>
      <c r="G209" s="14"/>
      <c r="H209" s="14"/>
      <c r="I209" s="14"/>
      <c r="J209" s="14"/>
      <c r="K209" s="14"/>
    </row>
    <row r="210" spans="1:11">
      <c r="A210" s="14"/>
      <c r="G210" s="14"/>
      <c r="H210" s="14"/>
      <c r="I210" s="14"/>
      <c r="J210" s="14"/>
      <c r="K210" s="14"/>
    </row>
    <row r="211" spans="1:11">
      <c r="A211" s="14"/>
      <c r="G211" s="14"/>
      <c r="H211" s="14"/>
      <c r="I211" s="14"/>
      <c r="J211" s="14"/>
      <c r="K211" s="14"/>
    </row>
    <row r="212" spans="1:11">
      <c r="A212" s="14"/>
      <c r="G212" s="14"/>
      <c r="H212" s="14"/>
      <c r="I212" s="14"/>
      <c r="J212" s="14"/>
      <c r="K212" s="14"/>
    </row>
    <row r="213" spans="1:11">
      <c r="A213" s="14"/>
      <c r="G213" s="14"/>
      <c r="H213" s="14"/>
      <c r="I213" s="14"/>
      <c r="J213" s="14"/>
      <c r="K213" s="14"/>
    </row>
    <row r="214" spans="1:11">
      <c r="A214" s="14"/>
      <c r="G214" s="14"/>
      <c r="H214" s="14"/>
      <c r="I214" s="14"/>
      <c r="J214" s="14"/>
      <c r="K214" s="14"/>
    </row>
    <row r="215" spans="1:11">
      <c r="A215" s="14"/>
      <c r="G215" s="14"/>
      <c r="H215" s="14"/>
      <c r="I215" s="14"/>
      <c r="J215" s="14"/>
      <c r="K215" s="14"/>
    </row>
    <row r="216" spans="1:11">
      <c r="A216" s="14"/>
      <c r="G216" s="14"/>
      <c r="H216" s="14"/>
      <c r="I216" s="14"/>
      <c r="J216" s="14"/>
      <c r="K216" s="14"/>
    </row>
    <row r="217" spans="1:11">
      <c r="A217" s="14"/>
      <c r="G217" s="14"/>
      <c r="H217" s="14"/>
      <c r="I217" s="14"/>
      <c r="J217" s="14"/>
      <c r="K217" s="14"/>
    </row>
    <row r="218" spans="1:11">
      <c r="A218" s="14"/>
      <c r="G218" s="14"/>
      <c r="H218" s="14"/>
      <c r="I218" s="14"/>
      <c r="J218" s="14"/>
      <c r="K218" s="14"/>
    </row>
    <row r="219" spans="1:11">
      <c r="A219" s="14"/>
      <c r="G219" s="14"/>
      <c r="H219" s="14"/>
      <c r="I219" s="14"/>
      <c r="J219" s="14"/>
      <c r="K219" s="14"/>
    </row>
  </sheetData>
  <mergeCells count="5">
    <mergeCell ref="A1:K1"/>
    <mergeCell ref="A34:J34"/>
    <mergeCell ref="A66:E66"/>
    <mergeCell ref="A2:J2"/>
    <mergeCell ref="A98:E98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3" max="9" man="1"/>
    <brk id="9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O57"/>
  <sheetViews>
    <sheetView topLeftCell="A7" workbookViewId="0"/>
  </sheetViews>
  <sheetFormatPr defaultRowHeight="15.75"/>
  <cols>
    <col min="1" max="1" width="16.75" customWidth="1"/>
    <col min="2" max="2" width="13.125" customWidth="1"/>
    <col min="3" max="3" width="9.125" customWidth="1"/>
    <col min="4" max="5" width="12.625" customWidth="1"/>
    <col min="6" max="6" width="10.625" customWidth="1"/>
    <col min="7" max="7" width="9.5" customWidth="1"/>
    <col min="8" max="8" width="12.625" customWidth="1"/>
    <col min="9" max="9" width="10.875" customWidth="1"/>
  </cols>
  <sheetData>
    <row r="1" spans="1:10" ht="20.25" customHeight="1" thickBot="1">
      <c r="A1" s="211" t="s">
        <v>611</v>
      </c>
      <c r="C1" s="209"/>
      <c r="D1" s="209"/>
      <c r="E1" s="209"/>
      <c r="F1" s="209"/>
      <c r="G1" s="209"/>
      <c r="H1" s="209"/>
      <c r="I1" s="209"/>
      <c r="J1" s="209"/>
    </row>
    <row r="2" spans="1:10" ht="15.75" customHeight="1">
      <c r="A2" s="215"/>
      <c r="B2" s="216" t="s">
        <v>71</v>
      </c>
      <c r="C2" s="217"/>
      <c r="D2" s="50"/>
      <c r="E2" s="217"/>
      <c r="F2" s="217"/>
      <c r="G2" s="218" t="s">
        <v>72</v>
      </c>
      <c r="H2" s="210"/>
      <c r="I2" s="385" t="s">
        <v>73</v>
      </c>
      <c r="J2" s="415" t="s">
        <v>74</v>
      </c>
    </row>
    <row r="3" spans="1:10" ht="15.75" customHeight="1">
      <c r="A3" s="219"/>
      <c r="B3" s="213"/>
      <c r="C3" s="212"/>
      <c r="D3" s="212" t="s">
        <v>128</v>
      </c>
      <c r="E3" s="212"/>
      <c r="F3" s="212"/>
      <c r="G3" s="213"/>
      <c r="H3" s="214"/>
      <c r="I3" s="413"/>
      <c r="J3" s="416"/>
    </row>
    <row r="4" spans="1:10" s="5" customFormat="1" ht="126">
      <c r="A4" s="220" t="s">
        <v>589</v>
      </c>
      <c r="B4" s="7" t="s">
        <v>2</v>
      </c>
      <c r="C4" s="7" t="s">
        <v>190</v>
      </c>
      <c r="D4" s="7" t="s">
        <v>124</v>
      </c>
      <c r="E4" s="7" t="s">
        <v>125</v>
      </c>
      <c r="F4" s="7" t="s">
        <v>121</v>
      </c>
      <c r="G4" s="7" t="s">
        <v>119</v>
      </c>
      <c r="H4" s="7" t="s">
        <v>120</v>
      </c>
      <c r="I4" s="414"/>
      <c r="J4" s="417"/>
    </row>
    <row r="5" spans="1:10">
      <c r="A5" s="222"/>
      <c r="B5" s="54">
        <v>1</v>
      </c>
      <c r="C5" s="3">
        <v>373</v>
      </c>
      <c r="D5" s="3">
        <v>0</v>
      </c>
      <c r="E5" s="3">
        <v>371</v>
      </c>
      <c r="F5" s="3">
        <v>0</v>
      </c>
      <c r="G5" s="3">
        <v>21</v>
      </c>
      <c r="H5" s="3">
        <v>63</v>
      </c>
      <c r="I5" s="3">
        <v>69</v>
      </c>
      <c r="J5" s="221">
        <v>90</v>
      </c>
    </row>
    <row r="6" spans="1:10">
      <c r="A6" s="222"/>
      <c r="B6" s="54">
        <v>2</v>
      </c>
      <c r="C6" s="3">
        <v>76</v>
      </c>
      <c r="D6" s="3">
        <v>0</v>
      </c>
      <c r="E6" s="3">
        <v>73</v>
      </c>
      <c r="F6" s="3">
        <v>0</v>
      </c>
      <c r="G6" s="3">
        <v>8</v>
      </c>
      <c r="H6" s="3">
        <v>23</v>
      </c>
      <c r="I6" s="3">
        <v>24</v>
      </c>
      <c r="J6" s="221">
        <v>11</v>
      </c>
    </row>
    <row r="7" spans="1:10">
      <c r="A7" s="222"/>
      <c r="B7" s="54" t="s">
        <v>3</v>
      </c>
      <c r="C7" s="3">
        <v>26</v>
      </c>
      <c r="D7" s="3">
        <v>0</v>
      </c>
      <c r="E7" s="3">
        <v>26</v>
      </c>
      <c r="F7" s="3">
        <v>405</v>
      </c>
      <c r="G7" s="3">
        <v>4</v>
      </c>
      <c r="H7" s="3">
        <v>9</v>
      </c>
      <c r="I7" s="3">
        <v>10</v>
      </c>
      <c r="J7" s="221">
        <v>5</v>
      </c>
    </row>
    <row r="8" spans="1:10">
      <c r="A8" s="222"/>
      <c r="B8" s="54">
        <v>3</v>
      </c>
      <c r="C8" s="3">
        <v>7</v>
      </c>
      <c r="D8" s="3">
        <v>1</v>
      </c>
      <c r="E8" s="3">
        <v>1</v>
      </c>
      <c r="F8" s="3">
        <v>4</v>
      </c>
      <c r="G8" s="3">
        <v>2</v>
      </c>
      <c r="H8" s="3">
        <v>0</v>
      </c>
      <c r="I8" s="3">
        <v>0</v>
      </c>
      <c r="J8" s="221">
        <v>2</v>
      </c>
    </row>
    <row r="9" spans="1:10">
      <c r="A9" s="223" t="s">
        <v>587</v>
      </c>
      <c r="B9" s="191"/>
      <c r="C9" s="191">
        <f t="shared" ref="C9:J9" si="0">SUM(C5:C8)</f>
        <v>482</v>
      </c>
      <c r="D9" s="191">
        <f t="shared" si="0"/>
        <v>1</v>
      </c>
      <c r="E9" s="191">
        <f t="shared" si="0"/>
        <v>471</v>
      </c>
      <c r="F9" s="191">
        <f t="shared" si="0"/>
        <v>409</v>
      </c>
      <c r="G9" s="191">
        <f t="shared" si="0"/>
        <v>35</v>
      </c>
      <c r="H9" s="191">
        <f t="shared" si="0"/>
        <v>95</v>
      </c>
      <c r="I9" s="191">
        <f t="shared" si="0"/>
        <v>103</v>
      </c>
      <c r="J9" s="224">
        <f t="shared" si="0"/>
        <v>108</v>
      </c>
    </row>
    <row r="10" spans="1:10">
      <c r="A10" s="222"/>
      <c r="B10" s="54">
        <v>1</v>
      </c>
      <c r="C10" s="3">
        <v>670</v>
      </c>
      <c r="D10" s="3">
        <v>623</v>
      </c>
      <c r="E10" s="3">
        <v>47</v>
      </c>
      <c r="F10" s="3">
        <v>0</v>
      </c>
      <c r="G10" s="3">
        <v>2</v>
      </c>
      <c r="H10" s="3">
        <v>5</v>
      </c>
      <c r="I10" s="3">
        <v>6</v>
      </c>
      <c r="J10" s="221">
        <v>5</v>
      </c>
    </row>
    <row r="11" spans="1:10">
      <c r="A11" s="222"/>
      <c r="B11" s="54">
        <v>2</v>
      </c>
      <c r="C11" s="3">
        <v>142</v>
      </c>
      <c r="D11" s="3">
        <v>161</v>
      </c>
      <c r="E11" s="3">
        <v>9</v>
      </c>
      <c r="F11" s="3">
        <v>0</v>
      </c>
      <c r="G11" s="3">
        <v>0</v>
      </c>
      <c r="H11" s="3">
        <v>3</v>
      </c>
      <c r="I11" s="3">
        <v>3</v>
      </c>
      <c r="J11" s="221">
        <v>1</v>
      </c>
    </row>
    <row r="12" spans="1:10">
      <c r="A12" s="222"/>
      <c r="B12" s="54" t="s">
        <v>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221">
        <v>0</v>
      </c>
    </row>
    <row r="13" spans="1:10">
      <c r="A13" s="222"/>
      <c r="B13" s="54">
        <v>3</v>
      </c>
      <c r="C13" s="3">
        <f>12+63+35</f>
        <v>110</v>
      </c>
      <c r="D13" s="3">
        <v>110</v>
      </c>
      <c r="E13" s="3">
        <v>0</v>
      </c>
      <c r="F13" s="3">
        <v>0</v>
      </c>
      <c r="G13" s="3">
        <v>4</v>
      </c>
      <c r="H13" s="3">
        <v>1</v>
      </c>
      <c r="I13" s="3">
        <v>2</v>
      </c>
      <c r="J13" s="221">
        <v>3</v>
      </c>
    </row>
    <row r="14" spans="1:10">
      <c r="A14" s="223" t="s">
        <v>588</v>
      </c>
      <c r="B14" s="191"/>
      <c r="C14" s="191">
        <f t="shared" ref="C14:J14" si="1">SUM(C10:C13)</f>
        <v>922</v>
      </c>
      <c r="D14" s="191">
        <f t="shared" si="1"/>
        <v>894</v>
      </c>
      <c r="E14" s="191">
        <f t="shared" si="1"/>
        <v>56</v>
      </c>
      <c r="F14" s="191">
        <f t="shared" si="1"/>
        <v>0</v>
      </c>
      <c r="G14" s="191">
        <f t="shared" si="1"/>
        <v>6</v>
      </c>
      <c r="H14" s="191">
        <f t="shared" si="1"/>
        <v>9</v>
      </c>
      <c r="I14" s="191">
        <f t="shared" si="1"/>
        <v>11</v>
      </c>
      <c r="J14" s="224">
        <f t="shared" si="1"/>
        <v>9</v>
      </c>
    </row>
    <row r="15" spans="1:10">
      <c r="A15" s="223" t="s">
        <v>168</v>
      </c>
      <c r="B15" s="190">
        <v>1</v>
      </c>
      <c r="C15" s="191">
        <f t="shared" ref="C15:J16" si="2">C5+C10</f>
        <v>1043</v>
      </c>
      <c r="D15" s="191">
        <f t="shared" si="2"/>
        <v>623</v>
      </c>
      <c r="E15" s="191">
        <f t="shared" si="2"/>
        <v>418</v>
      </c>
      <c r="F15" s="191">
        <f t="shared" si="2"/>
        <v>0</v>
      </c>
      <c r="G15" s="191">
        <f t="shared" si="2"/>
        <v>23</v>
      </c>
      <c r="H15" s="191">
        <f t="shared" si="2"/>
        <v>68</v>
      </c>
      <c r="I15" s="191">
        <f t="shared" si="2"/>
        <v>75</v>
      </c>
      <c r="J15" s="224">
        <f t="shared" si="2"/>
        <v>95</v>
      </c>
    </row>
    <row r="16" spans="1:10">
      <c r="A16" s="225"/>
      <c r="B16" s="190">
        <v>2</v>
      </c>
      <c r="C16" s="191">
        <f t="shared" si="2"/>
        <v>218</v>
      </c>
      <c r="D16" s="191">
        <f t="shared" si="2"/>
        <v>161</v>
      </c>
      <c r="E16" s="191">
        <f t="shared" si="2"/>
        <v>82</v>
      </c>
      <c r="F16" s="191">
        <f t="shared" si="2"/>
        <v>0</v>
      </c>
      <c r="G16" s="191">
        <f t="shared" si="2"/>
        <v>8</v>
      </c>
      <c r="H16" s="191">
        <f t="shared" si="2"/>
        <v>26</v>
      </c>
      <c r="I16" s="191">
        <f t="shared" si="2"/>
        <v>27</v>
      </c>
      <c r="J16" s="224">
        <f t="shared" si="2"/>
        <v>12</v>
      </c>
    </row>
    <row r="17" spans="1:15">
      <c r="A17" s="225"/>
      <c r="B17" s="190" t="s">
        <v>3</v>
      </c>
      <c r="C17" s="191">
        <f>C7+C12</f>
        <v>26</v>
      </c>
      <c r="D17" s="191">
        <v>0</v>
      </c>
      <c r="E17" s="191">
        <f t="shared" ref="E17:J18" si="3">E7+E12</f>
        <v>26</v>
      </c>
      <c r="F17" s="191">
        <f t="shared" si="3"/>
        <v>405</v>
      </c>
      <c r="G17" s="191">
        <f t="shared" si="3"/>
        <v>4</v>
      </c>
      <c r="H17" s="191">
        <f t="shared" si="3"/>
        <v>9</v>
      </c>
      <c r="I17" s="191">
        <f t="shared" si="3"/>
        <v>10</v>
      </c>
      <c r="J17" s="224">
        <f t="shared" si="3"/>
        <v>5</v>
      </c>
    </row>
    <row r="18" spans="1:15">
      <c r="A18" s="225"/>
      <c r="B18" s="190">
        <v>3</v>
      </c>
      <c r="C18" s="191">
        <f>C8+C13</f>
        <v>117</v>
      </c>
      <c r="D18" s="191">
        <f>D8+D13</f>
        <v>111</v>
      </c>
      <c r="E18" s="191">
        <f t="shared" si="3"/>
        <v>1</v>
      </c>
      <c r="F18" s="191">
        <f t="shared" si="3"/>
        <v>4</v>
      </c>
      <c r="G18" s="191">
        <f t="shared" si="3"/>
        <v>6</v>
      </c>
      <c r="H18" s="191">
        <f t="shared" si="3"/>
        <v>1</v>
      </c>
      <c r="I18" s="191">
        <f t="shared" si="3"/>
        <v>2</v>
      </c>
      <c r="J18" s="224">
        <f t="shared" si="3"/>
        <v>5</v>
      </c>
    </row>
    <row r="19" spans="1:15" s="111" customFormat="1" ht="16.5" thickBot="1">
      <c r="A19" s="226" t="s">
        <v>590</v>
      </c>
      <c r="B19" s="227"/>
      <c r="C19" s="228">
        <f t="shared" ref="C19:J19" si="4">SUM(C15:C18)</f>
        <v>1404</v>
      </c>
      <c r="D19" s="228">
        <f t="shared" si="4"/>
        <v>895</v>
      </c>
      <c r="E19" s="228">
        <f t="shared" si="4"/>
        <v>527</v>
      </c>
      <c r="F19" s="228">
        <f t="shared" si="4"/>
        <v>409</v>
      </c>
      <c r="G19" s="228">
        <f t="shared" si="4"/>
        <v>41</v>
      </c>
      <c r="H19" s="228">
        <f t="shared" si="4"/>
        <v>104</v>
      </c>
      <c r="I19" s="228">
        <f t="shared" si="4"/>
        <v>114</v>
      </c>
      <c r="J19" s="229">
        <f t="shared" si="4"/>
        <v>117</v>
      </c>
    </row>
    <row r="21" spans="1:15" s="184" customFormat="1"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57" spans="2:2">
      <c r="B57" t="s">
        <v>583</v>
      </c>
    </row>
  </sheetData>
  <mergeCells count="2"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pane ySplit="3" topLeftCell="A38" activePane="bottomLeft" state="frozen"/>
      <selection pane="bottomLeft" activeCell="A38" sqref="A38"/>
    </sheetView>
  </sheetViews>
  <sheetFormatPr defaultRowHeight="15.75"/>
  <cols>
    <col min="1" max="1" width="25.25" customWidth="1"/>
    <col min="2" max="2" width="11.125" customWidth="1"/>
    <col min="3" max="3" width="8.875" style="14" customWidth="1"/>
    <col min="4" max="5" width="9.875" bestFit="1" customWidth="1"/>
    <col min="6" max="6" width="9.375" customWidth="1"/>
    <col min="7" max="7" width="10" customWidth="1"/>
    <col min="8" max="8" width="10.875" customWidth="1"/>
    <col min="9" max="9" width="11" customWidth="1"/>
  </cols>
  <sheetData>
    <row r="1" spans="1:12" ht="67.5" customHeight="1">
      <c r="A1" s="419" t="s">
        <v>612</v>
      </c>
      <c r="B1" s="419"/>
      <c r="C1" s="419"/>
      <c r="D1" s="419"/>
      <c r="E1" s="419"/>
      <c r="F1" s="419"/>
      <c r="G1" s="419"/>
      <c r="H1" s="419"/>
      <c r="I1" s="419"/>
      <c r="J1" s="51"/>
    </row>
    <row r="2" spans="1:12" s="9" customFormat="1">
      <c r="A2" s="245"/>
      <c r="B2" s="213"/>
      <c r="C2" s="418" t="s">
        <v>142</v>
      </c>
      <c r="D2" s="418"/>
      <c r="E2" s="418"/>
      <c r="F2" s="418"/>
      <c r="G2" s="418"/>
      <c r="H2" s="418"/>
      <c r="I2" s="418"/>
      <c r="J2" s="45"/>
    </row>
    <row r="3" spans="1:12" s="9" customFormat="1" ht="55.5" customHeight="1">
      <c r="A3" s="7" t="s">
        <v>69</v>
      </c>
      <c r="B3" s="7" t="s">
        <v>141</v>
      </c>
      <c r="C3" s="246" t="s">
        <v>70</v>
      </c>
      <c r="D3" s="7" t="s">
        <v>192</v>
      </c>
      <c r="E3" s="7" t="s">
        <v>146</v>
      </c>
      <c r="F3" s="7" t="s">
        <v>191</v>
      </c>
      <c r="G3" s="7" t="s">
        <v>145</v>
      </c>
      <c r="H3" s="7" t="s">
        <v>144</v>
      </c>
      <c r="I3" s="246" t="s">
        <v>143</v>
      </c>
      <c r="J3" s="46"/>
    </row>
    <row r="4" spans="1:12" s="9" customFormat="1">
      <c r="A4" s="188" t="s">
        <v>40</v>
      </c>
      <c r="B4" s="232" t="s">
        <v>599</v>
      </c>
      <c r="C4" s="248" t="s">
        <v>580</v>
      </c>
      <c r="D4" s="247">
        <v>0</v>
      </c>
      <c r="E4" s="247">
        <v>0</v>
      </c>
      <c r="F4" s="247">
        <v>0.81</v>
      </c>
      <c r="G4" s="247">
        <v>0.68</v>
      </c>
      <c r="H4" s="247">
        <v>0.83</v>
      </c>
      <c r="I4" s="247">
        <v>0.75</v>
      </c>
    </row>
    <row r="5" spans="1:12" s="9" customFormat="1" ht="31.5">
      <c r="A5" s="233" t="s">
        <v>36</v>
      </c>
      <c r="B5" s="240" t="s">
        <v>493</v>
      </c>
      <c r="C5" s="248" t="s">
        <v>580</v>
      </c>
      <c r="D5" s="236">
        <v>0</v>
      </c>
      <c r="E5" s="236">
        <v>4.4999999999999997E-3</v>
      </c>
      <c r="F5" s="236">
        <v>4.4999999999999997E-3</v>
      </c>
      <c r="G5" s="236">
        <v>2.24E-2</v>
      </c>
      <c r="H5" s="236">
        <v>4.0399999999999998E-2</v>
      </c>
      <c r="I5" s="236">
        <v>0.62780000000000002</v>
      </c>
    </row>
    <row r="6" spans="1:12" s="9" customFormat="1" ht="31.5">
      <c r="A6" s="233" t="s">
        <v>37</v>
      </c>
      <c r="B6" s="240" t="s">
        <v>493</v>
      </c>
      <c r="C6" s="248" t="s">
        <v>580</v>
      </c>
      <c r="D6" s="236">
        <v>0</v>
      </c>
      <c r="E6" s="236">
        <v>0</v>
      </c>
      <c r="F6" s="236">
        <v>0</v>
      </c>
      <c r="G6" s="236">
        <v>3.5099999999999999E-2</v>
      </c>
      <c r="H6" s="236">
        <v>1.7500000000000002E-2</v>
      </c>
      <c r="I6" s="236">
        <v>0.61399999999999999</v>
      </c>
    </row>
    <row r="7" spans="1:12" s="9" customFormat="1">
      <c r="A7" s="233" t="s">
        <v>39</v>
      </c>
      <c r="B7" s="187" t="s">
        <v>600</v>
      </c>
      <c r="C7" s="248" t="s">
        <v>580</v>
      </c>
      <c r="D7" s="236">
        <v>0</v>
      </c>
      <c r="E7" s="236">
        <v>9.2999999999999992E-3</v>
      </c>
      <c r="F7" s="236">
        <v>0.92589999999999995</v>
      </c>
      <c r="G7" s="236">
        <v>4.6300000000000001E-2</v>
      </c>
      <c r="H7" s="236">
        <v>1.8499999999999999E-2</v>
      </c>
      <c r="I7" s="236">
        <v>0</v>
      </c>
    </row>
    <row r="8" spans="1:12" s="9" customFormat="1">
      <c r="A8" s="233" t="s">
        <v>39</v>
      </c>
      <c r="B8" s="187" t="s">
        <v>600</v>
      </c>
      <c r="C8" s="248" t="s">
        <v>602</v>
      </c>
      <c r="D8" s="236">
        <v>0</v>
      </c>
      <c r="E8" s="236">
        <v>0</v>
      </c>
      <c r="F8" s="236">
        <v>0</v>
      </c>
      <c r="G8" s="236">
        <v>0</v>
      </c>
      <c r="H8" s="236">
        <v>0</v>
      </c>
      <c r="I8" s="236">
        <v>0</v>
      </c>
    </row>
    <row r="9" spans="1:12" s="9" customFormat="1">
      <c r="A9" s="233" t="s">
        <v>39</v>
      </c>
      <c r="B9" s="187" t="s">
        <v>601</v>
      </c>
      <c r="C9" s="248" t="s">
        <v>580</v>
      </c>
      <c r="D9" s="236">
        <v>0</v>
      </c>
      <c r="E9" s="236">
        <v>0.96150000000000002</v>
      </c>
      <c r="F9" s="236">
        <v>0</v>
      </c>
      <c r="G9" s="236">
        <v>0</v>
      </c>
      <c r="H9" s="236">
        <v>3.85E-2</v>
      </c>
      <c r="I9" s="236">
        <v>0</v>
      </c>
    </row>
    <row r="10" spans="1:12" s="9" customFormat="1">
      <c r="A10" s="233" t="s">
        <v>39</v>
      </c>
      <c r="B10" s="187" t="s">
        <v>601</v>
      </c>
      <c r="C10" s="248" t="s">
        <v>602</v>
      </c>
      <c r="D10" s="236">
        <v>0</v>
      </c>
      <c r="E10" s="236">
        <v>1</v>
      </c>
      <c r="F10" s="236">
        <v>0</v>
      </c>
      <c r="G10" s="236">
        <v>0</v>
      </c>
      <c r="H10" s="236">
        <v>0</v>
      </c>
      <c r="I10" s="236">
        <v>0</v>
      </c>
    </row>
    <row r="11" spans="1:12" s="9" customFormat="1">
      <c r="A11" s="233" t="s">
        <v>26</v>
      </c>
      <c r="B11" s="187" t="s">
        <v>600</v>
      </c>
      <c r="C11" s="248" t="s">
        <v>580</v>
      </c>
      <c r="D11" s="236">
        <v>0</v>
      </c>
      <c r="E11" s="236">
        <v>0</v>
      </c>
      <c r="F11" s="236">
        <v>0</v>
      </c>
      <c r="G11" s="236">
        <v>0.86450000000000005</v>
      </c>
      <c r="H11" s="236">
        <v>0.94199999999999995</v>
      </c>
      <c r="I11" s="236">
        <v>0.80200000000000005</v>
      </c>
    </row>
    <row r="12" spans="1:12" s="9" customFormat="1">
      <c r="A12" s="233" t="s">
        <v>26</v>
      </c>
      <c r="B12" s="187" t="s">
        <v>601</v>
      </c>
      <c r="C12" s="248" t="s">
        <v>580</v>
      </c>
      <c r="D12" s="236">
        <v>0.86660000000000004</v>
      </c>
      <c r="E12" s="236">
        <v>0.876</v>
      </c>
      <c r="F12" s="236">
        <v>0.97399999999999998</v>
      </c>
      <c r="G12" s="236">
        <v>0</v>
      </c>
      <c r="H12" s="236">
        <v>0</v>
      </c>
      <c r="I12" s="236">
        <v>0</v>
      </c>
    </row>
    <row r="13" spans="1:12" s="9" customFormat="1">
      <c r="A13" s="233" t="s">
        <v>26</v>
      </c>
      <c r="B13" s="187" t="s">
        <v>600</v>
      </c>
      <c r="C13" s="248" t="s">
        <v>602</v>
      </c>
      <c r="D13" s="236">
        <v>0</v>
      </c>
      <c r="E13" s="236">
        <v>0</v>
      </c>
      <c r="F13" s="236">
        <v>0</v>
      </c>
      <c r="G13" s="236">
        <v>0.6764</v>
      </c>
      <c r="H13" s="241">
        <v>0.23</v>
      </c>
      <c r="I13" s="236">
        <v>0.61699999999999999</v>
      </c>
    </row>
    <row r="14" spans="1:12" s="9" customFormat="1">
      <c r="A14" s="233" t="s">
        <v>26</v>
      </c>
      <c r="B14" s="187" t="s">
        <v>601</v>
      </c>
      <c r="C14" s="248" t="s">
        <v>602</v>
      </c>
      <c r="D14" s="236">
        <v>0.82809999999999995</v>
      </c>
      <c r="E14" s="236">
        <v>0.93799999999999994</v>
      </c>
      <c r="F14" s="241">
        <v>0.75</v>
      </c>
      <c r="G14" s="236">
        <v>0</v>
      </c>
      <c r="H14" s="236">
        <v>0</v>
      </c>
      <c r="I14" s="236">
        <v>0</v>
      </c>
    </row>
    <row r="15" spans="1:12" s="234" customFormat="1">
      <c r="A15" s="231" t="s">
        <v>23</v>
      </c>
      <c r="B15" s="232">
        <v>1</v>
      </c>
      <c r="C15" s="248" t="s">
        <v>580</v>
      </c>
      <c r="D15" s="236">
        <v>0</v>
      </c>
      <c r="E15" s="237">
        <v>4.1200000000000001E-2</v>
      </c>
      <c r="F15" s="237">
        <v>0.68669999999999998</v>
      </c>
      <c r="G15" s="237">
        <v>0.49330000000000002</v>
      </c>
      <c r="H15" s="237">
        <v>0.48320000000000002</v>
      </c>
      <c r="I15" s="237">
        <v>0.67900000000000005</v>
      </c>
      <c r="L15" s="192"/>
    </row>
    <row r="16" spans="1:12" s="234" customFormat="1">
      <c r="A16" s="231" t="s">
        <v>23</v>
      </c>
      <c r="B16" s="232">
        <v>2</v>
      </c>
      <c r="C16" s="248" t="s">
        <v>580</v>
      </c>
      <c r="D16" s="236">
        <v>0</v>
      </c>
      <c r="E16" s="239">
        <v>0.88</v>
      </c>
      <c r="F16" s="239">
        <v>0.94</v>
      </c>
      <c r="G16" s="237">
        <v>0.95199999999999996</v>
      </c>
      <c r="H16" s="237">
        <v>0.93500000000000005</v>
      </c>
      <c r="I16" s="237">
        <v>0.98299999999999998</v>
      </c>
      <c r="L16" s="192"/>
    </row>
    <row r="17" spans="1:12" s="234" customFormat="1">
      <c r="A17" s="231" t="s">
        <v>23</v>
      </c>
      <c r="B17" s="232">
        <v>1</v>
      </c>
      <c r="C17" s="248" t="s">
        <v>602</v>
      </c>
      <c r="D17" s="237">
        <v>2.6700000000000002E-2</v>
      </c>
      <c r="E17" s="233">
        <v>0</v>
      </c>
      <c r="F17" s="237">
        <v>0.61799999999999999</v>
      </c>
      <c r="G17" s="237">
        <v>0.28899999999999998</v>
      </c>
      <c r="H17" s="237">
        <v>0.5393</v>
      </c>
      <c r="I17" s="239">
        <v>0.5</v>
      </c>
      <c r="L17" s="192"/>
    </row>
    <row r="18" spans="1:12" s="234" customFormat="1">
      <c r="A18" s="231" t="s">
        <v>23</v>
      </c>
      <c r="B18" s="232">
        <v>2</v>
      </c>
      <c r="C18" s="248" t="s">
        <v>602</v>
      </c>
      <c r="D18" s="236">
        <v>0</v>
      </c>
      <c r="E18" s="237">
        <v>0.69330000000000003</v>
      </c>
      <c r="F18" s="237">
        <v>0.57689999999999997</v>
      </c>
      <c r="G18" s="239">
        <v>0.94</v>
      </c>
      <c r="H18" s="236">
        <v>0.85699999999999998</v>
      </c>
      <c r="I18" s="237">
        <v>0.97299999999999998</v>
      </c>
      <c r="L18" s="192"/>
    </row>
    <row r="19" spans="1:12" s="234" customFormat="1">
      <c r="A19" s="231" t="s">
        <v>27</v>
      </c>
      <c r="B19" s="232">
        <v>1</v>
      </c>
      <c r="C19" s="248" t="s">
        <v>580</v>
      </c>
      <c r="D19" s="236">
        <v>2.2499999999999999E-2</v>
      </c>
      <c r="E19" s="237">
        <v>2.5000000000000001E-2</v>
      </c>
      <c r="F19" s="237">
        <v>0.378</v>
      </c>
      <c r="G19" s="237">
        <v>0.48599999999999999</v>
      </c>
      <c r="H19" s="237">
        <v>0.36299999999999999</v>
      </c>
      <c r="I19" s="237">
        <v>0.40200000000000002</v>
      </c>
      <c r="L19" s="192"/>
    </row>
    <row r="20" spans="1:12" s="184" customFormat="1">
      <c r="A20" s="231" t="s">
        <v>28</v>
      </c>
      <c r="B20" s="232">
        <v>1</v>
      </c>
      <c r="C20" s="248" t="s">
        <v>580</v>
      </c>
      <c r="D20" s="237">
        <v>2.2499999999999999E-2</v>
      </c>
      <c r="E20" s="237">
        <v>1.34E-2</v>
      </c>
      <c r="F20" s="236">
        <v>0.39360000000000001</v>
      </c>
      <c r="G20" s="237">
        <v>0.50280000000000002</v>
      </c>
      <c r="H20" s="237">
        <v>0.53339999999999999</v>
      </c>
      <c r="I20" s="237">
        <v>0.50439999999999996</v>
      </c>
      <c r="L20" s="192"/>
    </row>
    <row r="21" spans="1:12" ht="30">
      <c r="A21" s="231" t="s">
        <v>29</v>
      </c>
      <c r="B21" s="232">
        <v>1</v>
      </c>
      <c r="C21" s="248" t="s">
        <v>580</v>
      </c>
      <c r="D21" s="242">
        <v>5.6000000000000001E-2</v>
      </c>
      <c r="E21" s="242">
        <v>0</v>
      </c>
      <c r="F21" s="242">
        <v>0.5</v>
      </c>
      <c r="G21" s="242">
        <v>0.47399999999999998</v>
      </c>
      <c r="H21" s="242">
        <v>0.47799999999999998</v>
      </c>
      <c r="I21" s="242">
        <v>0.33</v>
      </c>
      <c r="L21" s="192"/>
    </row>
    <row r="22" spans="1:12">
      <c r="A22" s="231" t="s">
        <v>45</v>
      </c>
      <c r="B22" s="232">
        <v>1</v>
      </c>
      <c r="C22" s="248" t="s">
        <v>580</v>
      </c>
      <c r="D22" s="236">
        <v>0</v>
      </c>
      <c r="E22" s="237">
        <v>4.5900000000000003E-2</v>
      </c>
      <c r="F22" s="237">
        <v>0.33300000000000002</v>
      </c>
      <c r="G22" s="237">
        <v>0.40500000000000003</v>
      </c>
      <c r="H22" s="235">
        <v>47.56</v>
      </c>
      <c r="I22" s="237">
        <v>0.307</v>
      </c>
      <c r="L22" s="192"/>
    </row>
    <row r="23" spans="1:12" ht="30">
      <c r="A23" s="243" t="s">
        <v>46</v>
      </c>
      <c r="B23" s="232">
        <v>1</v>
      </c>
      <c r="C23" s="248" t="s">
        <v>580</v>
      </c>
      <c r="D23" s="242">
        <v>4.1000000000000002E-2</v>
      </c>
      <c r="E23" s="242">
        <v>3.6999999999999998E-2</v>
      </c>
      <c r="F23" s="242">
        <v>0.222</v>
      </c>
      <c r="G23" s="242">
        <v>0.32100000000000001</v>
      </c>
      <c r="H23" s="242">
        <v>0.22500000000000001</v>
      </c>
      <c r="I23" s="242">
        <v>0.23100000000000001</v>
      </c>
      <c r="L23" s="192"/>
    </row>
    <row r="24" spans="1:12" ht="30">
      <c r="A24" s="243" t="s">
        <v>46</v>
      </c>
      <c r="B24" s="232">
        <v>1</v>
      </c>
      <c r="C24" s="248" t="s">
        <v>602</v>
      </c>
      <c r="D24" s="242">
        <v>0</v>
      </c>
      <c r="E24" s="236">
        <v>0</v>
      </c>
      <c r="F24" s="242">
        <v>0</v>
      </c>
      <c r="G24" s="242">
        <v>0.158</v>
      </c>
      <c r="H24" s="242">
        <v>6.3E-2</v>
      </c>
      <c r="I24" s="242">
        <v>0.45</v>
      </c>
      <c r="L24" s="192"/>
    </row>
    <row r="25" spans="1:12" s="184" customFormat="1" ht="31.5">
      <c r="A25" s="185" t="s">
        <v>20</v>
      </c>
      <c r="B25" s="232">
        <v>2</v>
      </c>
      <c r="C25" s="248" t="s">
        <v>580</v>
      </c>
      <c r="D25" s="237">
        <v>2.2700000000000001E-2</v>
      </c>
      <c r="E25" s="237">
        <v>0.88200000000000001</v>
      </c>
      <c r="F25" s="237">
        <v>0.48599999999999999</v>
      </c>
      <c r="G25" s="237">
        <v>0.94599999999999995</v>
      </c>
      <c r="H25" s="236">
        <v>0</v>
      </c>
      <c r="I25" s="236">
        <v>0</v>
      </c>
      <c r="L25" s="192"/>
    </row>
    <row r="26" spans="1:12" s="184" customFormat="1">
      <c r="A26" s="231" t="s">
        <v>27</v>
      </c>
      <c r="B26" s="232">
        <v>2</v>
      </c>
      <c r="C26" s="248" t="s">
        <v>580</v>
      </c>
      <c r="D26" s="242">
        <v>0</v>
      </c>
      <c r="E26" s="242">
        <v>0.95699999999999996</v>
      </c>
      <c r="F26" s="242">
        <v>0.98099999999999998</v>
      </c>
      <c r="G26" s="242">
        <v>0.96899999999999997</v>
      </c>
      <c r="H26" s="242">
        <v>0.93500000000000005</v>
      </c>
      <c r="I26" s="242">
        <v>0.96699999999999997</v>
      </c>
      <c r="L26" s="192"/>
    </row>
    <row r="27" spans="1:12" s="184" customFormat="1">
      <c r="A27" s="231" t="s">
        <v>28</v>
      </c>
      <c r="B27" s="232">
        <v>2</v>
      </c>
      <c r="C27" s="248" t="s">
        <v>580</v>
      </c>
      <c r="D27" s="242">
        <v>2.7999999999999997E-2</v>
      </c>
      <c r="E27" s="242">
        <v>0.72299999999999998</v>
      </c>
      <c r="F27" s="242">
        <v>0.91099999999999992</v>
      </c>
      <c r="G27" s="242">
        <v>0.93900000000000006</v>
      </c>
      <c r="H27" s="242">
        <v>0.95599999999999996</v>
      </c>
      <c r="I27" s="242">
        <v>0.95599999999999996</v>
      </c>
      <c r="L27" s="192"/>
    </row>
    <row r="28" spans="1:12" ht="30">
      <c r="A28" s="231" t="s">
        <v>29</v>
      </c>
      <c r="B28" s="232">
        <v>2</v>
      </c>
      <c r="C28" s="248" t="s">
        <v>580</v>
      </c>
      <c r="D28" s="242">
        <v>0</v>
      </c>
      <c r="E28" s="242">
        <v>0.88900000000000001</v>
      </c>
      <c r="F28" s="242">
        <v>1</v>
      </c>
      <c r="G28" s="242">
        <v>1</v>
      </c>
      <c r="H28" s="242">
        <v>1</v>
      </c>
      <c r="I28" s="242">
        <v>1</v>
      </c>
      <c r="L28" s="192"/>
    </row>
    <row r="29" spans="1:12">
      <c r="A29" s="231" t="s">
        <v>45</v>
      </c>
      <c r="B29" s="232">
        <v>2</v>
      </c>
      <c r="C29" s="248" t="s">
        <v>580</v>
      </c>
      <c r="D29" s="242">
        <v>0</v>
      </c>
      <c r="E29" s="242">
        <v>0.53299999999999992</v>
      </c>
      <c r="F29" s="242">
        <v>0.71400000000000008</v>
      </c>
      <c r="G29" s="242">
        <v>0.93799999999999994</v>
      </c>
      <c r="H29" s="242">
        <v>0.8</v>
      </c>
      <c r="I29" s="242">
        <v>0.55600000000000005</v>
      </c>
      <c r="L29" s="192"/>
    </row>
    <row r="30" spans="1:12" ht="30">
      <c r="A30" s="243" t="s">
        <v>46</v>
      </c>
      <c r="B30" s="232">
        <v>2</v>
      </c>
      <c r="C30" s="248" t="s">
        <v>580</v>
      </c>
      <c r="D30" s="242">
        <v>9.5000000000000001E-2</v>
      </c>
      <c r="E30" s="242">
        <v>0.5</v>
      </c>
      <c r="F30" s="242">
        <v>0.52900000000000003</v>
      </c>
      <c r="G30" s="242">
        <v>0.61499999999999999</v>
      </c>
      <c r="H30" s="242">
        <v>0.5</v>
      </c>
      <c r="I30" s="242">
        <v>0.63600000000000001</v>
      </c>
      <c r="L30" s="192"/>
    </row>
    <row r="31" spans="1:12">
      <c r="A31" s="231" t="s">
        <v>603</v>
      </c>
      <c r="B31" s="232">
        <v>1</v>
      </c>
      <c r="C31" s="249" t="s">
        <v>580</v>
      </c>
      <c r="D31" s="244">
        <v>5.7000000000000002E-3</v>
      </c>
      <c r="E31" s="236">
        <v>1.14E-2</v>
      </c>
      <c r="F31" s="236">
        <v>0.20300000000000001</v>
      </c>
      <c r="G31" s="236">
        <v>2.87E-2</v>
      </c>
      <c r="H31" s="236">
        <v>1.2999999999999999E-2</v>
      </c>
      <c r="I31" s="242">
        <v>0</v>
      </c>
    </row>
    <row r="32" spans="1:12">
      <c r="A32" s="231" t="s">
        <v>603</v>
      </c>
      <c r="B32" s="232">
        <v>2</v>
      </c>
      <c r="C32" s="249" t="s">
        <v>580</v>
      </c>
      <c r="D32" s="242">
        <v>0</v>
      </c>
      <c r="E32" s="236">
        <v>0.82699999999999996</v>
      </c>
      <c r="F32" s="242">
        <v>0</v>
      </c>
      <c r="G32" s="242">
        <v>0</v>
      </c>
      <c r="H32" s="242">
        <v>0</v>
      </c>
      <c r="I32" s="242">
        <v>0</v>
      </c>
    </row>
    <row r="33" spans="1:9">
      <c r="A33" s="231" t="s">
        <v>603</v>
      </c>
      <c r="B33" s="232">
        <v>1</v>
      </c>
      <c r="C33" s="249" t="s">
        <v>602</v>
      </c>
      <c r="D33" s="236">
        <v>3.7999999999999999E-2</v>
      </c>
      <c r="E33" s="242">
        <v>0</v>
      </c>
      <c r="F33" s="188">
        <v>17.600000000000001</v>
      </c>
      <c r="G33" s="242">
        <v>0</v>
      </c>
      <c r="H33" s="242">
        <v>0</v>
      </c>
      <c r="I33" s="242">
        <v>0</v>
      </c>
    </row>
    <row r="34" spans="1:9">
      <c r="A34" s="231" t="s">
        <v>604</v>
      </c>
      <c r="B34" s="232">
        <v>1</v>
      </c>
      <c r="C34" s="249" t="s">
        <v>580</v>
      </c>
      <c r="D34" s="242">
        <v>0</v>
      </c>
      <c r="E34" s="236">
        <v>2.86E-2</v>
      </c>
      <c r="F34" s="236">
        <v>0.67859999999999998</v>
      </c>
      <c r="G34" s="236">
        <v>6.25E-2</v>
      </c>
      <c r="H34" s="242">
        <v>0</v>
      </c>
      <c r="I34" s="242">
        <v>0</v>
      </c>
    </row>
    <row r="35" spans="1:9">
      <c r="A35" s="231" t="s">
        <v>604</v>
      </c>
      <c r="B35" s="232">
        <v>1</v>
      </c>
      <c r="C35" s="249" t="s">
        <v>602</v>
      </c>
      <c r="D35" s="241">
        <v>0.1</v>
      </c>
      <c r="E35" s="242">
        <v>0</v>
      </c>
      <c r="F35" s="236">
        <v>0.36199999999999999</v>
      </c>
      <c r="G35" s="236">
        <v>3.2300000000000002E-2</v>
      </c>
      <c r="H35" s="242">
        <v>0</v>
      </c>
      <c r="I35" s="242">
        <v>0</v>
      </c>
    </row>
    <row r="36" spans="1:9">
      <c r="A36" s="238"/>
      <c r="B36" s="184"/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26</vt:i4>
      </vt:variant>
      <vt:variant>
        <vt:lpstr>Pomenované rozsahy</vt:lpstr>
      </vt:variant>
      <vt:variant>
        <vt:i4>8</vt:i4>
      </vt:variant>
    </vt:vector>
  </HeadingPairs>
  <TitlesOfParts>
    <vt:vector size="34" baseType="lpstr">
      <vt:lpstr>Hárok1 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'Hárok1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.</cp:lastModifiedBy>
  <cp:lastPrinted>2013-04-03T06:46:22Z</cp:lastPrinted>
  <dcterms:created xsi:type="dcterms:W3CDTF">2010-01-11T10:19:31Z</dcterms:created>
  <dcterms:modified xsi:type="dcterms:W3CDTF">2013-05-05T21:57:26Z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