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14\sprava o cinnosti\"/>
    </mc:Choice>
  </mc:AlternateContent>
  <bookViews>
    <workbookView xWindow="0" yWindow="13260" windowWidth="20730" windowHeight="11700" tabRatio="1000" firstSheet="12" activeTab="16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konania'!$A$1:$B$42</definedName>
    <definedName name="_xlnm.Print_Area" localSheetId="22">'18 HI pozastavene, odňatie '!$A$1:$C$18</definedName>
    <definedName name="_xlnm.Print_Area" localSheetId="16">'T12 záverečné práce'!$A$1:$F$8</definedName>
    <definedName name="_xlnm.Print_Area" localSheetId="24">'T20 Ostatné (nevýsk.) projekty'!$A$1:$L$17</definedName>
    <definedName name="_xlnm.Print_Area" localSheetId="5">'T3a - I.stupeň prijatia'!$A$1:$J$94</definedName>
    <definedName name="_xlnm.Print_Area" localSheetId="7">'T3C - III stupeň prijatia'!$A$1:$J$129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C23" i="10" l="1"/>
  <c r="C22" i="10"/>
  <c r="B22" i="10"/>
  <c r="B23" i="10" s="1"/>
  <c r="D20" i="10"/>
  <c r="C20" i="10"/>
  <c r="B20" i="10"/>
  <c r="D10" i="10"/>
  <c r="D22" i="10" s="1"/>
  <c r="D23" i="10" s="1"/>
  <c r="C10" i="10"/>
  <c r="B10" i="10"/>
  <c r="K20" i="9"/>
  <c r="J20" i="9"/>
  <c r="I20" i="9"/>
  <c r="H20" i="9"/>
  <c r="G20" i="9"/>
  <c r="F20" i="9"/>
  <c r="E20" i="9"/>
  <c r="D20" i="9"/>
  <c r="C20" i="9"/>
  <c r="B20" i="9"/>
  <c r="K10" i="9"/>
  <c r="K22" i="9" s="1"/>
  <c r="K23" i="9" s="1"/>
  <c r="J10" i="9"/>
  <c r="J22" i="9" s="1"/>
  <c r="J23" i="9" s="1"/>
  <c r="I10" i="9"/>
  <c r="I22" i="9" s="1"/>
  <c r="I23" i="9" s="1"/>
  <c r="H10" i="9"/>
  <c r="H22" i="9" s="1"/>
  <c r="H23" i="9" s="1"/>
  <c r="G10" i="9"/>
  <c r="G22" i="9" s="1"/>
  <c r="G23" i="9" s="1"/>
  <c r="F10" i="9"/>
  <c r="F22" i="9" s="1"/>
  <c r="F23" i="9" s="1"/>
  <c r="E10" i="9"/>
  <c r="E22" i="9" s="1"/>
  <c r="E23" i="9" s="1"/>
  <c r="D10" i="9"/>
  <c r="D22" i="9" s="1"/>
  <c r="D23" i="9" s="1"/>
  <c r="C10" i="9"/>
  <c r="C22" i="9" s="1"/>
  <c r="C23" i="9" s="1"/>
  <c r="B10" i="9"/>
  <c r="B22" i="9" s="1"/>
  <c r="B23" i="9" s="1"/>
  <c r="G17" i="13" l="1"/>
  <c r="F17" i="13"/>
  <c r="E17" i="13"/>
  <c r="D17" i="13"/>
  <c r="C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17" i="13" s="1"/>
  <c r="F18" i="13" s="1"/>
  <c r="F20" i="13" s="1"/>
  <c r="C12" i="19"/>
  <c r="B12" i="19"/>
  <c r="I6" i="19"/>
  <c r="H6" i="19"/>
  <c r="G6" i="19"/>
  <c r="F6" i="19"/>
  <c r="B6" i="19"/>
  <c r="D6" i="19" s="1"/>
  <c r="C18" i="13" l="1"/>
  <c r="C20" i="13" s="1"/>
  <c r="G18" i="13"/>
  <c r="G20" i="13" s="1"/>
  <c r="D18" i="13"/>
  <c r="D20" i="13" s="1"/>
  <c r="E18" i="13"/>
  <c r="E20" i="13" s="1"/>
  <c r="C6" i="19"/>
  <c r="I22" i="15" l="1"/>
  <c r="H22" i="15"/>
  <c r="G22" i="15"/>
  <c r="F22" i="15"/>
  <c r="E22" i="15"/>
  <c r="D22" i="15"/>
  <c r="C22" i="15"/>
  <c r="B22" i="15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I66" i="5" l="1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G29" i="1"/>
  <c r="G30" i="1"/>
  <c r="G31" i="1"/>
  <c r="G32" i="1"/>
  <c r="C33" i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F13" i="1"/>
  <c r="E13" i="1"/>
  <c r="D13" i="1"/>
  <c r="C13" i="1"/>
  <c r="F8" i="1"/>
  <c r="E8" i="1"/>
  <c r="D8" i="1"/>
  <c r="C8" i="1"/>
  <c r="G33" i="1" l="1"/>
  <c r="G22" i="7"/>
  <c r="B22" i="7"/>
  <c r="G18" i="1"/>
  <c r="G28" i="1"/>
  <c r="C35" i="2" l="1"/>
  <c r="D35" i="2"/>
  <c r="E35" i="2"/>
  <c r="F35" i="2"/>
  <c r="C36" i="2"/>
  <c r="D36" i="2"/>
  <c r="E36" i="2"/>
  <c r="F36" i="2"/>
  <c r="C37" i="2"/>
  <c r="D37" i="2"/>
  <c r="E37" i="2"/>
  <c r="F37" i="2"/>
  <c r="D34" i="2"/>
  <c r="E34" i="2"/>
  <c r="F34" i="2"/>
  <c r="C34" i="2"/>
  <c r="G21" i="2"/>
  <c r="G22" i="2"/>
  <c r="G24" i="2"/>
  <c r="G25" i="2"/>
  <c r="G26" i="2"/>
  <c r="G27" i="2"/>
  <c r="G29" i="2"/>
  <c r="G30" i="2"/>
  <c r="G31" i="2"/>
  <c r="G32" i="2"/>
  <c r="G5" i="2"/>
  <c r="G6" i="2"/>
  <c r="G7" i="2"/>
  <c r="G9" i="2"/>
  <c r="G10" i="2"/>
  <c r="G11" i="2"/>
  <c r="G12" i="2"/>
  <c r="G14" i="2"/>
  <c r="G15" i="2"/>
  <c r="G16" i="2"/>
  <c r="G17" i="2"/>
  <c r="G19" i="2"/>
  <c r="G20" i="2"/>
  <c r="G4" i="2"/>
  <c r="F33" i="2"/>
  <c r="E33" i="2"/>
  <c r="D33" i="2"/>
  <c r="C33" i="2"/>
  <c r="E28" i="2"/>
  <c r="D28" i="2"/>
  <c r="C28" i="2"/>
  <c r="E23" i="2"/>
  <c r="D23" i="2"/>
  <c r="C23" i="2"/>
  <c r="F18" i="2"/>
  <c r="E18" i="2"/>
  <c r="D18" i="2"/>
  <c r="C18" i="2"/>
  <c r="F13" i="2"/>
  <c r="E13" i="2"/>
  <c r="D13" i="2"/>
  <c r="C13" i="2"/>
  <c r="D8" i="2"/>
  <c r="E8" i="2"/>
  <c r="E38" i="2" s="1"/>
  <c r="F8" i="2"/>
  <c r="F38" i="2" s="1"/>
  <c r="C8" i="2"/>
  <c r="C38" i="2" s="1"/>
  <c r="G19" i="1"/>
  <c r="G20" i="1"/>
  <c r="G21" i="1"/>
  <c r="G22" i="1"/>
  <c r="G23" i="1"/>
  <c r="G24" i="1"/>
  <c r="G25" i="1"/>
  <c r="G26" i="1"/>
  <c r="G27" i="1"/>
  <c r="G9" i="1"/>
  <c r="G10" i="1"/>
  <c r="G11" i="1"/>
  <c r="G12" i="1"/>
  <c r="G13" i="1"/>
  <c r="G14" i="1"/>
  <c r="G15" i="1"/>
  <c r="G16" i="1"/>
  <c r="G17" i="1"/>
  <c r="G5" i="1"/>
  <c r="G6" i="1"/>
  <c r="G7" i="1"/>
  <c r="G4" i="1"/>
  <c r="D37" i="1"/>
  <c r="E37" i="1"/>
  <c r="F37" i="1"/>
  <c r="D36" i="1"/>
  <c r="E36" i="1"/>
  <c r="F36" i="1"/>
  <c r="C37" i="1"/>
  <c r="C36" i="1"/>
  <c r="D35" i="1"/>
  <c r="E35" i="1"/>
  <c r="F35" i="1"/>
  <c r="C35" i="1"/>
  <c r="D34" i="1"/>
  <c r="E34" i="1"/>
  <c r="F34" i="1"/>
  <c r="C34" i="1"/>
  <c r="G8" i="1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125" i="6"/>
  <c r="G125" i="6"/>
  <c r="H125" i="6"/>
  <c r="I125" i="6"/>
  <c r="F126" i="6"/>
  <c r="G126" i="6"/>
  <c r="H126" i="6"/>
  <c r="I126" i="6"/>
  <c r="F127" i="6"/>
  <c r="G127" i="6"/>
  <c r="H127" i="6"/>
  <c r="I127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F111" i="6"/>
  <c r="G111" i="6"/>
  <c r="H111" i="6"/>
  <c r="I111" i="6"/>
  <c r="F112" i="6"/>
  <c r="G112" i="6"/>
  <c r="H112" i="6"/>
  <c r="I112" i="6"/>
  <c r="F113" i="6"/>
  <c r="G113" i="6"/>
  <c r="H113" i="6"/>
  <c r="I113" i="6"/>
  <c r="I101" i="6"/>
  <c r="H101" i="6"/>
  <c r="G101" i="6"/>
  <c r="F101" i="6"/>
  <c r="F95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F92" i="6"/>
  <c r="G92" i="6"/>
  <c r="H92" i="6"/>
  <c r="I92" i="6"/>
  <c r="F93" i="6"/>
  <c r="G93" i="6"/>
  <c r="H93" i="6"/>
  <c r="I93" i="6"/>
  <c r="F94" i="6"/>
  <c r="G94" i="6"/>
  <c r="H94" i="6"/>
  <c r="I94" i="6"/>
  <c r="G95" i="6"/>
  <c r="H95" i="6"/>
  <c r="I95" i="6"/>
  <c r="F69" i="6"/>
  <c r="G69" i="6"/>
  <c r="H69" i="6"/>
  <c r="I69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78" i="6"/>
  <c r="G78" i="6"/>
  <c r="H78" i="6"/>
  <c r="I78" i="6"/>
  <c r="F79" i="6"/>
  <c r="G79" i="6"/>
  <c r="H79" i="6"/>
  <c r="I79" i="6"/>
  <c r="F80" i="6"/>
  <c r="G80" i="6"/>
  <c r="H80" i="6"/>
  <c r="I80" i="6"/>
  <c r="F68" i="6"/>
  <c r="B128" i="6"/>
  <c r="C128" i="6"/>
  <c r="D128" i="6"/>
  <c r="E128" i="6"/>
  <c r="C96" i="6"/>
  <c r="D96" i="6"/>
  <c r="E96" i="6"/>
  <c r="B96" i="6"/>
  <c r="C64" i="6"/>
  <c r="D64" i="6"/>
  <c r="E64" i="6"/>
  <c r="F64" i="6"/>
  <c r="B64" i="6"/>
  <c r="C32" i="6"/>
  <c r="D32" i="6"/>
  <c r="E32" i="6"/>
  <c r="F32" i="6"/>
  <c r="B32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62" i="6"/>
  <c r="H62" i="6"/>
  <c r="I62" i="6"/>
  <c r="J62" i="6"/>
  <c r="G63" i="6"/>
  <c r="H63" i="6"/>
  <c r="I63" i="6"/>
  <c r="J63" i="6"/>
  <c r="G64" i="6"/>
  <c r="G37" i="6"/>
  <c r="H37" i="6"/>
  <c r="I37" i="6"/>
  <c r="J37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46" i="6"/>
  <c r="H46" i="6"/>
  <c r="I46" i="6"/>
  <c r="J46" i="6"/>
  <c r="G47" i="6"/>
  <c r="H47" i="6"/>
  <c r="I47" i="6"/>
  <c r="J47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H31" i="6"/>
  <c r="I31" i="6"/>
  <c r="J31" i="6"/>
  <c r="G5" i="6"/>
  <c r="H5" i="6"/>
  <c r="I5" i="6"/>
  <c r="J5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G23" i="6"/>
  <c r="H23" i="6"/>
  <c r="I23" i="6"/>
  <c r="J23" i="6"/>
  <c r="I68" i="6"/>
  <c r="H68" i="6"/>
  <c r="G68" i="6"/>
  <c r="J36" i="6"/>
  <c r="I36" i="6"/>
  <c r="H36" i="6"/>
  <c r="G36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F62" i="4"/>
  <c r="B62" i="4"/>
  <c r="G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H64" i="6" l="1"/>
  <c r="I64" i="6"/>
  <c r="H32" i="6"/>
  <c r="I62" i="4"/>
  <c r="H62" i="4"/>
  <c r="G32" i="6"/>
  <c r="I32" i="6"/>
  <c r="I31" i="5"/>
  <c r="E38" i="1"/>
  <c r="C38" i="1"/>
  <c r="D38" i="1"/>
  <c r="G33" i="2"/>
  <c r="G28" i="2"/>
  <c r="G23" i="2"/>
  <c r="G18" i="2"/>
  <c r="G13" i="2"/>
  <c r="G34" i="2"/>
  <c r="D38" i="2"/>
  <c r="J62" i="4"/>
  <c r="J32" i="6"/>
  <c r="F38" i="1"/>
  <c r="H31" i="4"/>
  <c r="H62" i="5"/>
  <c r="G8" i="2"/>
  <c r="G36" i="1"/>
  <c r="G34" i="1"/>
  <c r="G35" i="1"/>
  <c r="G37" i="1"/>
  <c r="G36" i="2"/>
  <c r="G35" i="2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6" i="6"/>
  <c r="H96" i="6"/>
  <c r="I128" i="6"/>
  <c r="G128" i="6"/>
  <c r="I96" i="6"/>
  <c r="G96" i="6"/>
  <c r="H128" i="6"/>
  <c r="F128" i="6"/>
  <c r="J31" i="5"/>
  <c r="J64" i="6"/>
  <c r="J62" i="5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F19" i="3"/>
  <c r="E19" i="3"/>
  <c r="D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G38" i="1" l="1"/>
  <c r="C19" i="3"/>
  <c r="G38" i="2"/>
  <c r="G37" i="2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comments3.xml><?xml version="1.0" encoding="utf-8"?>
<comments xmlns="http://schemas.openxmlformats.org/spreadsheetml/2006/main">
  <authors>
    <author>zuzana.kratyinova</author>
    <author>upjs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zuzana.kratyinova:</t>
        </r>
        <r>
          <rPr>
            <sz val="9"/>
            <color indexed="81"/>
            <rFont val="Tahoma"/>
            <family val="2"/>
            <charset val="238"/>
          </rPr>
          <t xml:space="preserve">
pôvodný názov štruktúra krajiny a jej transformácia</t>
        </r>
      </text>
    </comment>
    <comment ref="C176" authorId="1" shape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premenované z Náuka o spoločnosti</t>
        </r>
      </text>
    </comment>
    <comment ref="C179" authorId="1" shape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Latinský jazyk a literatúra, kombinácie s modulmi v odboroch filozofia, etika, slovenský jazyk aliteratúra, neslovanské jazyky, história</t>
        </r>
      </text>
    </comment>
  </commentList>
</comments>
</file>

<file path=xl/comments4.xml><?xml version="1.0" encoding="utf-8"?>
<comments xmlns="http://schemas.openxmlformats.org/spreadsheetml/2006/main">
  <authors>
    <author>upjs</author>
  </authors>
  <commentList>
    <comment ref="D5" authorId="0" shape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Latinský jazyk a literatúra, kombinácie s modulmi v odboroch filozofia, etika, slovenský jazyk aliteratúra, neslovanské jazyky, história</t>
        </r>
      </text>
    </comment>
  </commentList>
</comments>
</file>

<file path=xl/sharedStrings.xml><?xml version="1.0" encoding="utf-8"?>
<sst xmlns="http://schemas.openxmlformats.org/spreadsheetml/2006/main" count="4318" uniqueCount="1513">
  <si>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</si>
  <si>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</si>
  <si>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</si>
  <si>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</si>
  <si>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</si>
  <si>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</si>
  <si>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</si>
  <si>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</si>
  <si>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</si>
  <si>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</si>
  <si>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</si>
  <si>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</si>
  <si>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</si>
  <si>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</si>
  <si>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</si>
  <si>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</si>
  <si>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</si>
  <si>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</si>
  <si>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</si>
  <si>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</si>
  <si>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</si>
  <si>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</si>
  <si>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</si>
  <si>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</si>
  <si>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</si>
  <si>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</si>
  <si>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</si>
  <si>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</si>
  <si>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</si>
  <si>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</si>
  <si>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</si>
  <si>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</si>
  <si>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</si>
  <si>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</si>
  <si>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</si>
  <si>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</si>
  <si>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</si>
  <si>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</si>
  <si>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</si>
  <si>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</si>
  <si>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</si>
  <si>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</si>
  <si>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</si>
  <si>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</si>
  <si>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</si>
  <si>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</si>
  <si>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</si>
  <si>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</si>
  <si>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</si>
  <si>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</si>
  <si>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</si>
  <si>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</si>
  <si>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</si>
  <si>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</si>
  <si>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</si>
  <si>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</si>
  <si>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</si>
  <si>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</si>
  <si>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</si>
  <si>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</si>
  <si>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</si>
  <si>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</si>
  <si>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</si>
  <si>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</si>
  <si>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</si>
  <si>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</si>
  <si>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</si>
  <si>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</si>
  <si>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</si>
  <si>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</si>
  <si>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</si>
  <si>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</si>
  <si>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</si>
  <si>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</si>
  <si>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</si>
  <si>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</si>
  <si>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</si>
  <si>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</si>
  <si>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</si>
  <si>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</si>
  <si>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</si>
  <si>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</si>
  <si>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</si>
  <si>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</si>
  <si>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</si>
  <si>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</si>
  <si>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</si>
  <si>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</si>
  <si>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</si>
  <si>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</si>
  <si>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</si>
  <si>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</si>
  <si>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</si>
  <si>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</si>
  <si>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</si>
  <si>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</si>
  <si>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</si>
  <si>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</si>
  <si>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</si>
  <si>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</si>
  <si>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</si>
  <si>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</si>
  <si>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</si>
  <si>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</si>
  <si>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</si>
  <si>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</si>
  <si>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</si>
  <si>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</si>
  <si>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</si>
  <si>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</si>
  <si>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</si>
  <si>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</si>
  <si>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</si>
  <si>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</si>
  <si>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</si>
  <si>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</si>
  <si>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</si>
  <si>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</si>
  <si>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</si>
  <si>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</si>
  <si>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</si>
  <si>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</si>
  <si>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</si>
  <si>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</si>
  <si>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</si>
  <si>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</si>
  <si>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</si>
  <si>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</si>
  <si>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</si>
  <si>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</si>
  <si>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</si>
  <si>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</si>
  <si>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</si>
  <si>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</si>
  <si>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</si>
  <si>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</si>
  <si>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</si>
  <si>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</si>
  <si>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</si>
  <si>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</si>
  <si>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</si>
  <si>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</si>
  <si>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</si>
  <si>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</si>
  <si>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</si>
  <si>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</si>
  <si>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</si>
  <si>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</si>
  <si>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</si>
  <si>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</si>
  <si>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</si>
  <si>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</si>
  <si>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</si>
  <si>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</si>
  <si>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</si>
  <si>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</si>
  <si>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</si>
  <si>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</si>
  <si>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</si>
  <si>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</si>
  <si>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</si>
  <si>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</si>
  <si>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V dennej aj v externej forme spolu</t>
  </si>
  <si>
    <t xml:space="preserve">Spolu vysoká škola 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</si>
  <si>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</si>
  <si>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</si>
  <si>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</si>
  <si>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</si>
  <si>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</si>
  <si>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</si>
  <si>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</si>
  <si>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</si>
  <si>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</si>
  <si>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</si>
  <si>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</si>
  <si>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</si>
  <si>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</si>
  <si>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</si>
  <si>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</si>
  <si>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</si>
  <si>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</si>
  <si>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</si>
  <si>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</si>
  <si>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</si>
  <si>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</si>
  <si>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</si>
  <si>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</si>
  <si>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</si>
  <si>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</si>
  <si>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</si>
  <si>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</si>
  <si>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</si>
  <si>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</si>
  <si>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</si>
  <si>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</si>
  <si>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</si>
  <si>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</si>
  <si>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</si>
  <si>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</si>
  <si>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</si>
  <si>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</si>
  <si>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</si>
  <si>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</si>
  <si>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</si>
  <si>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</si>
  <si>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 roku 2012/2013</t>
  </si>
  <si>
    <t>V roku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</si>
  <si>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</si>
  <si>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</si>
  <si>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</si>
  <si>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</si>
  <si>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</si>
  <si>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</si>
  <si>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</si>
  <si>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</si>
  <si>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</si>
  <si>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</si>
  <si>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</si>
  <si>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</si>
  <si>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</si>
  <si>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</si>
  <si>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</si>
  <si>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</si>
  <si>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</si>
  <si>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2014</t>
  </si>
  <si>
    <t>Počet študentov, ktorí riadne skončili štúdium v akademickom roku 2013/2014</t>
  </si>
  <si>
    <t>Prijímacie konanie na študijné programy v prvom stupni a v spojenom prvom a druhom stupni v roku 2014</t>
  </si>
  <si>
    <t>Prijímacie konanie na študijné programy v treťom stupni v roku 2014</t>
  </si>
  <si>
    <t>Prijímacie konanie na študijné programy v druhom stupni v roku 2014</t>
  </si>
  <si>
    <t>Počet študentov uhrádzajúcich školné (ak. rok 2013/2014)</t>
  </si>
  <si>
    <t>Podiel riadne skončených štúdií na celkovom počte začatých štúdií v danom akademickom roku k 31.12.2014</t>
  </si>
  <si>
    <t xml:space="preserve"> Prehľad akademických mobilít - študenti v akademickom roku 2013/2014 a porovnanie s akademickým rokom 2012/2013</t>
  </si>
  <si>
    <t>Zoznam predložených návrhov na vymenovanie za profesora v roku 2014</t>
  </si>
  <si>
    <t>Zoznam vymenovaných docentov za rok 2014</t>
  </si>
  <si>
    <t>Výberové konania na miesta vysokoškolských učiteľov uskutočnené v roku 2014</t>
  </si>
  <si>
    <t>Informácie o záverečných prácach a rigoróznych prácach predložených na obhajobu v roku 2014</t>
  </si>
  <si>
    <t>Prehľad umeleckej činnosti vysokej školy za rok 2014</t>
  </si>
  <si>
    <t>Finančné prostriedky na ostatné (nevýskumné) projekty získané v roku 2014</t>
  </si>
  <si>
    <t>Finančné prostriedky na výskumné projekty získané v roku 2014</t>
  </si>
  <si>
    <t>Zoznam priznaných práv uskutočňovať habilitačné konanie a konanie na vymenúvanie profesorov - pozastavenie, odňatie alebo skončenie platnosti priznaného práva k 31.12.2014</t>
  </si>
  <si>
    <t>Zoznam priznaných práv uskutočňovať habilitačné konanie a konanie na vymenúvanie profesorov  k 31.12.2014</t>
  </si>
  <si>
    <t>Zoznam akreditovaných študijných programov - pozastavenie práva, odňatie práva alebo skončenie platnosti priznaného práva k 31.12. 2014</t>
  </si>
  <si>
    <t>Zoznam akreditovaných študijných programov ponúkaných  k 1.9.2014</t>
  </si>
  <si>
    <t>Umelecká činnosť vysokej školy za rok 2014 a porovnanie s rokom 2013</t>
  </si>
  <si>
    <t xml:space="preserve"> Publikačná činnosť vysokej školy za rok 2014 a porovnanie s rokom 2013</t>
  </si>
  <si>
    <t>Prehľad akademických mobilít - zamestnanci v akademickom roku 2013/2014 a porovnanie s akademickým rokom 2012/2013</t>
  </si>
  <si>
    <t>Tabuľková príloha
k výročnej správe o činnosti vysokej školy za rok 2014</t>
  </si>
  <si>
    <t>Tabuľka č. 1: Počet študentov vysokej školy k 31. 10. 2014</t>
  </si>
  <si>
    <t>Tabuľka č. 2: Počet študentov, ktorí riadne skončili štúdium v akademickom roku 2013/2014</t>
  </si>
  <si>
    <t>Tabuľka č. 3a: Prijímacie konanie na študijné programy v prvom stupni a v spojenom prvom a druhom stupni v roku 2014</t>
  </si>
  <si>
    <t>Tabuľla č. 3b: Prijímacie konanie na študijné programy v druhom stupni v roku 2014</t>
  </si>
  <si>
    <t>Tabuľka č. 3c: Prijímacie konanie na študijné programy v treťom stupni v roku 2014</t>
  </si>
  <si>
    <t>Tabuľka č. 4: Počet študentov uhrádzajúcich školné (ak. rok 2013/2014)</t>
  </si>
  <si>
    <t>ktorým vznikla v ak. roku 2013/2014 povinnosť uhradiť školné</t>
  </si>
  <si>
    <t>Tabuľka č. 5: Podiel riadne skončených štúdií na celkovom počte začatých štúdií v danom akademickom roku k 31.12.2014</t>
  </si>
  <si>
    <t>2013 / 2014</t>
  </si>
  <si>
    <t>Tabuľka č. 6: Prehľad akademických mobilít - študenti v akademickom roku 2013/2014 a porovnanie s akademickým rokom 2012/2013</t>
  </si>
  <si>
    <t>Rozdiel 2014 a 2013</t>
  </si>
  <si>
    <t>Tabuľka č. 7: Zoznam predložených návrhov na vymenovanie za profesora v roku 2014</t>
  </si>
  <si>
    <t>Počet neskončených konaní: stav k 1.1.2014</t>
  </si>
  <si>
    <t>Počet neskončených konaní: stav k 31.12.2014</t>
  </si>
  <si>
    <t>Počet riadne skončených konaní k 31.12.2014</t>
  </si>
  <si>
    <t>Tabuľka č. 8: Zoznam vymenovaných docentov za rok 2014</t>
  </si>
  <si>
    <t>Tabuľka č. 9: Výberové konania na miesta vysokoškolských učiteľov uskutočnené v roku 2014</t>
  </si>
  <si>
    <t>Evidenčný prepočítaný počet vysokoškolských učiteľov k 31. 10. 2014</t>
  </si>
  <si>
    <t>Podiel v % v 2013</t>
  </si>
  <si>
    <t>Rozdiel 2014 - 2013</t>
  </si>
  <si>
    <t>Tabuľka č. 11: Prehľad akademických mobilít - zamestnanci v akademickom roku 2013/2014 a porovnanie s akademickým rokom 2012/2013</t>
  </si>
  <si>
    <t>V roku 2013/2014</t>
  </si>
  <si>
    <t>Tabuľka č. 12: Informácie o záverečných prácach a rigoróznych prácach predložených na obhajobu v roku 2014</t>
  </si>
  <si>
    <t>Tabuľka č. 13: Publikačná činnosť vysokej školy za rok 2014 a porovnanie s rokom 2013</t>
  </si>
  <si>
    <t>V roku 2014</t>
  </si>
  <si>
    <t>Tabuľka č. 14: Umelecká činnosť vysokej školy za rok 2014 a porovnanie s rokom 2013</t>
  </si>
  <si>
    <t>Tabuľka č. 15: Zoznam akreditovaných študijných programov ponúkaných
 k 1.9.2014</t>
  </si>
  <si>
    <t>Tabuľka č. 16: Zoznam akreditovaných študijných programov - pozastavenie práva, odňatie práva alebo skončenie platnosti priznaného práva k 31.12. 2014</t>
  </si>
  <si>
    <t>Tabuľka č. 17: Zoznam priznaných práv uskutočňovať habilitačné konanie a konanie na vymenúvanie profesorov  k 31.12.2014</t>
  </si>
  <si>
    <t>Tabuľka č. 18: Zoznam priznaných práv uskutočňovať habilitačné konanie a konanie na vymenúvanie profesorov - pozastavenie, odňatie alebo skončenie platnosti priznaného práva k 31.12.2014</t>
  </si>
  <si>
    <t>Tabuľka č. 19: Finančné prostriedky na výskumné projekty získané v roku 2014</t>
  </si>
  <si>
    <t>Tabuľka č. 20: Finančné prostriedky na ostatné (nevýskumné) projekty získané v roku 2014</t>
  </si>
  <si>
    <t>Tabuľka č. 21: Prehľad umeleckej činnosti vysokej školy za rok 2014</t>
  </si>
  <si>
    <t>LF</t>
  </si>
  <si>
    <t>PF</t>
  </si>
  <si>
    <t>PrávF</t>
  </si>
  <si>
    <t>FVS</t>
  </si>
  <si>
    <t>Spolu  FVS</t>
  </si>
  <si>
    <t>Spolu PF</t>
  </si>
  <si>
    <t>Spolu LF</t>
  </si>
  <si>
    <t>Spolu  PrávF</t>
  </si>
  <si>
    <t>FF</t>
  </si>
  <si>
    <t>Spolu FF</t>
  </si>
  <si>
    <t>ÚTVŠ</t>
  </si>
  <si>
    <t>Spolu ÚTVŠ</t>
  </si>
  <si>
    <t>spolu LF</t>
  </si>
  <si>
    <t>spolu PF</t>
  </si>
  <si>
    <t>spolu PrávF</t>
  </si>
  <si>
    <t>spolu FVS</t>
  </si>
  <si>
    <t>spolu ÚTVŠ</t>
  </si>
  <si>
    <t>spolu FF</t>
  </si>
  <si>
    <t>spolu UPJŠ</t>
  </si>
  <si>
    <t>UPJŠ LF</t>
  </si>
  <si>
    <t>7.4.1. Ošetrovateľstvo</t>
  </si>
  <si>
    <t xml:space="preserve">Ošetrovateľstvo  </t>
  </si>
  <si>
    <t>DE</t>
  </si>
  <si>
    <t>S</t>
  </si>
  <si>
    <t>Bc.</t>
  </si>
  <si>
    <t>7.4.2.Verejné zdravotníctvo</t>
  </si>
  <si>
    <t xml:space="preserve">Verejné zdravotníctvo </t>
  </si>
  <si>
    <t>7.4.7. Fyzioterapia</t>
  </si>
  <si>
    <t xml:space="preserve">Fyzioterapia  </t>
  </si>
  <si>
    <t>UPJŠ PF</t>
  </si>
  <si>
    <t>aplikovaná informatika</t>
  </si>
  <si>
    <t>4.1.1. fyzika</t>
  </si>
  <si>
    <t xml:space="preserve">fyzika  </t>
  </si>
  <si>
    <t>D</t>
  </si>
  <si>
    <t>v kombinácii študijného odboru 4.1.1. fyzika a štud. odboru 4.2.1. biológia</t>
  </si>
  <si>
    <t xml:space="preserve">fyzika - biológia  </t>
  </si>
  <si>
    <t>v kombinácii študijného odboru 4.1.1. fyzika a štud. odboru 4.1.35. geografia</t>
  </si>
  <si>
    <t>fyzika -   geografia</t>
  </si>
  <si>
    <t xml:space="preserve">v kombinácii študijného odboru 4.1.1. fyzika a štud. odboru 4.1.14. chémia </t>
  </si>
  <si>
    <t xml:space="preserve">fyzika -   chémia </t>
  </si>
  <si>
    <t xml:space="preserve">v kombinácii študijného odboru 4.1.1. fyzika a štud. odboru 9.2.1. informatika </t>
  </si>
  <si>
    <t>fyzika -   informatika</t>
  </si>
  <si>
    <t xml:space="preserve">v kombinácii študijného odboru 4.1.1. fyzika a štud. odboru 2.1.1. filozofia </t>
  </si>
  <si>
    <t xml:space="preserve">fyzika -   filozofia </t>
  </si>
  <si>
    <t xml:space="preserve">v kombinácii študijného odboru 4.1.1. fyzika a štud. odboru 3.1.9. psychológia </t>
  </si>
  <si>
    <t>fyzika -   psychológia</t>
  </si>
  <si>
    <t>4.1.14. chémia</t>
  </si>
  <si>
    <t xml:space="preserve">chémia        </t>
  </si>
  <si>
    <t xml:space="preserve">environmentálna chémia        </t>
  </si>
  <si>
    <t xml:space="preserve">v kombinácii študijného odboru 4.1.14. chémia a štud. odboru 2.1.1. filozofia </t>
  </si>
  <si>
    <t xml:space="preserve">chémia - filozofia  </t>
  </si>
  <si>
    <t xml:space="preserve">v kombinácii študijného odboru 4.1.14. chémia a štud. odboru 4.1.35. geografia </t>
  </si>
  <si>
    <t xml:space="preserve">chémia - geografia  </t>
  </si>
  <si>
    <t xml:space="preserve">v kombinácii študijného odboru 4.1.14. chémia a štud. odboru 9.2.1. informatika </t>
  </si>
  <si>
    <t xml:space="preserve">chémia - informatika </t>
  </si>
  <si>
    <t xml:space="preserve">v kombinácii študijného odboru 4.1.14. chémia a štud. odboru 3.1.9. psychológia </t>
  </si>
  <si>
    <t>chémia - psychológia</t>
  </si>
  <si>
    <t>4.1.35. geografia</t>
  </si>
  <si>
    <t>geografia</t>
  </si>
  <si>
    <t xml:space="preserve">v kombinácii študijného odboru 4.1.35. geografia a študijného odboru 2.1.1 filozofia </t>
  </si>
  <si>
    <t xml:space="preserve">geografia - filozofia  </t>
  </si>
  <si>
    <t xml:space="preserve">v kombinácii študijného odboru 4.1.35. geografia a študijného odboru 9.2.1. informatika </t>
  </si>
  <si>
    <t xml:space="preserve">geografia - informatika  </t>
  </si>
  <si>
    <t xml:space="preserve">v kombinácii študijného odboru 4.1.35. geografia a študijného odboru 3.1.9. psychológia </t>
  </si>
  <si>
    <t xml:space="preserve">geografia - psychológia  </t>
  </si>
  <si>
    <t>4.2.1. biológia</t>
  </si>
  <si>
    <t xml:space="preserve">biológia       </t>
  </si>
  <si>
    <t xml:space="preserve">v kombinácii študijného odboru 4.2.1. biológia a študijného odboru 4.1.35. geografia </t>
  </si>
  <si>
    <t xml:space="preserve">biológia - geografia  </t>
  </si>
  <si>
    <t xml:space="preserve">v kombinácii študijného odboru 4.2.1. biológia a študijného odboru 4.1.14. chémia </t>
  </si>
  <si>
    <t xml:space="preserve">biológia - chémia  </t>
  </si>
  <si>
    <t xml:space="preserve">v kombinácii študijného odboru 4.2.1. biológia a študijného odboru 9.2.1. informatika </t>
  </si>
  <si>
    <t>biológia - informatika</t>
  </si>
  <si>
    <t xml:space="preserve">v kombinácii študijného odboru 4.2.1. biológia a študijného odboru 2.1.1. filozofia </t>
  </si>
  <si>
    <t xml:space="preserve">biológia - filozofia </t>
  </si>
  <si>
    <t xml:space="preserve">v kombinácii študijného odboru 4.2.1. biológia a študijného odboru 3.1.9. psychológia </t>
  </si>
  <si>
    <t>biológia - psychológia</t>
  </si>
  <si>
    <t>4.3.4. všeobecná ekológia jedincov a populácií</t>
  </si>
  <si>
    <t xml:space="preserve">všeobecná ekológia a ekológia jedinca a populácií  </t>
  </si>
  <si>
    <t>9.1.1. matematika</t>
  </si>
  <si>
    <t xml:space="preserve">matematika    </t>
  </si>
  <si>
    <t xml:space="preserve">v kombinácii študijného odboru 9.1.1. matematika a študijného odboru 4.2.1. biológia </t>
  </si>
  <si>
    <t xml:space="preserve">matematika - biológia </t>
  </si>
  <si>
    <t>v kombinácii študijného odboru 9.1.1. matematika a študijného odboru 4.1.1. fyzika</t>
  </si>
  <si>
    <t>matematika - fyzika</t>
  </si>
  <si>
    <t xml:space="preserve">v kombinácii študijného odboru 9.1.1. matematika a študijného odboru 2.1.1 filozofia </t>
  </si>
  <si>
    <t xml:space="preserve">matematika - filozofia </t>
  </si>
  <si>
    <t xml:space="preserve">v kombinácii študijného odboru 9.1.1. matematika a študijného odboru 4.1.35. geografia </t>
  </si>
  <si>
    <t xml:space="preserve">matematika - geografia </t>
  </si>
  <si>
    <t xml:space="preserve">v kombinácii študijného odboru 9.1.1. matematika a študijného odboru 4.1.14. chémia </t>
  </si>
  <si>
    <t xml:space="preserve">matematika - chémia </t>
  </si>
  <si>
    <t xml:space="preserve">v kombinácii študijného odboru 9.1.1. matematika a študijného odboru 9.2.1. informatika </t>
  </si>
  <si>
    <t xml:space="preserve">matematika - informatika </t>
  </si>
  <si>
    <t xml:space="preserve">v kombinácii študijného odboru 9.1.1. matematika a študijného odboru 9.1.9. psychológia </t>
  </si>
  <si>
    <t xml:space="preserve">matematika - psychológia </t>
  </si>
  <si>
    <t xml:space="preserve">9.2.1. informatika </t>
  </si>
  <si>
    <t xml:space="preserve">Informatika </t>
  </si>
  <si>
    <t xml:space="preserve">v kombinácii študijného odboru 9.2.1. informatika a  študijného odboru 2.1.1. filozofia </t>
  </si>
  <si>
    <t xml:space="preserve">informatika – filozofia </t>
  </si>
  <si>
    <t xml:space="preserve">v kombinácii študijného odboru 9.2.1. informatika a  študijného odboru 3.1.9. psychológia </t>
  </si>
  <si>
    <t xml:space="preserve">informatika – psychológia </t>
  </si>
  <si>
    <t>9.2.1. informatika                 3.1.14. sociálna práca</t>
  </si>
  <si>
    <t xml:space="preserve">informatika pre sociálnu prácu so zdravotne znevýhodnenými  </t>
  </si>
  <si>
    <t xml:space="preserve">ekonomická a finančná matematika   </t>
  </si>
  <si>
    <t>UPJŠ PrávF</t>
  </si>
  <si>
    <t>3.4.1. Právo</t>
  </si>
  <si>
    <t xml:space="preserve">Právo     </t>
  </si>
  <si>
    <t>UPJŠ FVS</t>
  </si>
  <si>
    <t>3.1.7. Verejná politika a verejná správa</t>
  </si>
  <si>
    <t xml:space="preserve">  verejná správa  </t>
  </si>
  <si>
    <t>3.1.7. verejná politika  a verejná správa</t>
  </si>
  <si>
    <t>európska verejná správa</t>
  </si>
  <si>
    <t>UPJŠ FF</t>
  </si>
  <si>
    <t>3.2.3. masmediálne štúdia</t>
  </si>
  <si>
    <t xml:space="preserve">Masmediálne štúdiá </t>
  </si>
  <si>
    <t>prekladateľstvo a tlmočníctvo</t>
  </si>
  <si>
    <t>anglický jazyk a francúzsky jazyk pre európske inštitúcie a ekonomiku</t>
  </si>
  <si>
    <t>SAF</t>
  </si>
  <si>
    <t>2.1.35. prekladateľstvo a tlmočníctvo</t>
  </si>
  <si>
    <t xml:space="preserve">Anglický jazyk pre európske inštitúcie a ekonomiku </t>
  </si>
  <si>
    <t>SA</t>
  </si>
  <si>
    <t>anglický jazyk a nemecký jazyk pre európske inštitúcie a ekonomiku</t>
  </si>
  <si>
    <t>SAN</t>
  </si>
  <si>
    <t>2.1.29. neslovanské jazyky a literatúry</t>
  </si>
  <si>
    <t xml:space="preserve">Britské a americké štúdiá </t>
  </si>
  <si>
    <t>S A</t>
  </si>
  <si>
    <t>3.1.9. psychológia</t>
  </si>
  <si>
    <t xml:space="preserve">Psychológia </t>
  </si>
  <si>
    <t>3.1.14. sociálna práca</t>
  </si>
  <si>
    <t xml:space="preserve">Sociálna práca  </t>
  </si>
  <si>
    <t>2.1.1. filozofia</t>
  </si>
  <si>
    <t xml:space="preserve">Filozofia  </t>
  </si>
  <si>
    <t>2.1.5. etika</t>
  </si>
  <si>
    <t xml:space="preserve">Aplikovaná etika  </t>
  </si>
  <si>
    <t>v kombinácii študijného odboru 2.1.5 etika a šo 2.1.29 neslovanské jazyky</t>
  </si>
  <si>
    <t>Aplikovaná etika – britské a americké štúdiá (mo)</t>
  </si>
  <si>
    <t>aplikovaná etika- nemecký jazyk a literatúra (mo)</t>
  </si>
  <si>
    <t>v kombinácii študijného odboru 2.1.5 etika a šo 2.1.1. filozofia</t>
  </si>
  <si>
    <t>aplikovaná etika- filozofia  (mo)</t>
  </si>
  <si>
    <t>v kombinácii študijného odboru 2.1.5 etika a šo 4.2.1. biológia</t>
  </si>
  <si>
    <t>aplikovaná etika - biológia  (mo)</t>
  </si>
  <si>
    <t>v kombinácii študijného odboru 2.1.5 etika a šo 4.1.14. chémia</t>
  </si>
  <si>
    <t>aplikovaná etika - chémia  (mo)</t>
  </si>
  <si>
    <t>v kombinácii študijného odboru 2.1.5 etika a šo 4.1. 35. geografia</t>
  </si>
  <si>
    <t>aplikovaná etika - geografia   (mo)</t>
  </si>
  <si>
    <t>v kombinácii študijného odboru 2.1.5 etika a šo 4.1.1. fyzika</t>
  </si>
  <si>
    <t>aplikovaná etika - fyzika  (mo)</t>
  </si>
  <si>
    <t xml:space="preserve">v kombinácii študijného odboru 2.1.5 etika a šo 9.1.1. matematika </t>
  </si>
  <si>
    <t>aplikovaná etika - matematika   (mo)</t>
  </si>
  <si>
    <t>v kombinácii študijného odboru 2.1.5 etika a šo 9.2.1. informatika</t>
  </si>
  <si>
    <t>aplikovaná etika - informatika   (mo)</t>
  </si>
  <si>
    <t>v kombinácii študijného odboru 2.1.29. neslovanské jazyky a literatúra a šo 2.1.1. filozofia</t>
  </si>
  <si>
    <t>Britské a americké štúdiá - filozofia   (mo)</t>
  </si>
  <si>
    <t>Britské a americké štúdiá - nemecký jazyk a literatúra   (mo)</t>
  </si>
  <si>
    <t>v kombinácii študijného odboru 2.1.29. neslovanské jazyky a literatúra a šo 4.2.1 biológia</t>
  </si>
  <si>
    <t>Britské a americké štúdiá - biológia   (mo)</t>
  </si>
  <si>
    <t>v kombinácii študijného odboru 2.1.29. neslovanské jazyky a literatúra a šo 4. 1. 14 chémia</t>
  </si>
  <si>
    <t>Britské a americké štúdiá - chémia   (mo)</t>
  </si>
  <si>
    <t>v kombinácii študijného odboru 2.1.29. neslovanské jazyky a literatúra a šo 4. 1. 35. geografia</t>
  </si>
  <si>
    <t>Britské a americké štúdiá - geografia   (mo)</t>
  </si>
  <si>
    <t>v kombinácii študijného odboru 2.1.29. neslovanské jazyky a literatúra a šo 4. 1. 1. fyzika</t>
  </si>
  <si>
    <t>Britské a americké štúdiá - fyzika   (mo)</t>
  </si>
  <si>
    <t>v kombinácii študijného odboru 2.1.29. neslovanské jazyky a literatúra a šo 9.1.1. matematika</t>
  </si>
  <si>
    <t>Britské a americké štúdiá - matematika   (mo)</t>
  </si>
  <si>
    <t>v kombinácii študijného odboru 2.1.29. neslovanské jazyky a literatúra a šo 9.2.1. informatika</t>
  </si>
  <si>
    <t>Britské a americké štúdiá - informatika   (mo)</t>
  </si>
  <si>
    <t>v kombinácii  študijného odboru 2.1.27. slovenský jazyk a literatúra a šo 4.2.1. biológia</t>
  </si>
  <si>
    <t xml:space="preserve">Slovenský jazyk a literatúra - biológia  medziodborové štúdium   </t>
  </si>
  <si>
    <t>v kombinácii  študijného odboru 2.1.27. slovenský jazyk a literatúra a šo 4.1.14. chémia</t>
  </si>
  <si>
    <t>Slovenský jazyk a literatúra - chémia  (mo)</t>
  </si>
  <si>
    <t>v kombinácii  študijného odboru 2.1.27. slovenský jazyk a literatúra a šo 4.1.35 geografia</t>
  </si>
  <si>
    <t>Slovenský jazyk a literatúra - geografia  (mo)</t>
  </si>
  <si>
    <t>v kombinácii  študijného odboru 2.1.27. slovenský jazyk a literatúra a šo 4.1.1. fyzika</t>
  </si>
  <si>
    <t>Slovenský jazyk a literatúra - fyzika (mo)</t>
  </si>
  <si>
    <t>v kombinácii  študijného odboru 2.1.27. slovenský jazyk a literatúra a šo 9.1.1. matematika</t>
  </si>
  <si>
    <t>Slovenský jazyk a literatúra - matematika  (mo)</t>
  </si>
  <si>
    <t>v kombinácii  študijného odboru 2.1.27. slovenský jazyk a literatúra a šo 9.2.1. informatika</t>
  </si>
  <si>
    <t>Slovenský jazyk a literatúra - informatika  (mo)</t>
  </si>
  <si>
    <t>v kombinácii  študijného odboru 2.1.27. slovenský jazyk a literatúra a šo 2.1.1. filozofia</t>
  </si>
  <si>
    <t>Slovenský jazyk a literatúra - filozofia  (mo)</t>
  </si>
  <si>
    <t>v kombinácii  študijného odboru 2.1.27. slovenský jazyk a literatúra a šo 2.1.29 neslovanské jazyky a literatúry</t>
  </si>
  <si>
    <t>Slovenský jazyk a literatúra - nemecký jazyk a literatúra (mo)</t>
  </si>
  <si>
    <t>Slovenský jazyk a literatúra - britské a americké štúdiá (mo)</t>
  </si>
  <si>
    <t>v kombinácii  študijného odboru 2.1.27. slovenský jazyka literatúra a šo 2.1.5. aplikovaná etika</t>
  </si>
  <si>
    <t>Slovenský jazyk a literatúra - aplikovaná etika (mo)</t>
  </si>
  <si>
    <t>v kombinácii študijného odboru  2.1.29. neslovanské jazyky a literatúra  a šo 2.1.1. filozofia</t>
  </si>
  <si>
    <t xml:space="preserve">Nemecký jazyk a literatúra -  filozofia medziodborové štúdium  </t>
  </si>
  <si>
    <t>v kombinácii študijného odboru  2.1.29. neslovanské jazyky a literatúra  a šo 4.2.1 biológia</t>
  </si>
  <si>
    <t xml:space="preserve">Nemecký jazyk a literatúra -  biológia (mo) </t>
  </si>
  <si>
    <t>v kombinácii študijného odboru  2.1.29. neslovanské jazyky a literatúra  a šo 4.1.14 chémia</t>
  </si>
  <si>
    <t>Nemecký jazyk a literatúra -  chémia (mo)</t>
  </si>
  <si>
    <t>v kombinácii študijného odboru  2.1.29. neslovanské jazyky a literatúra  a šo 4.1.35 geografia</t>
  </si>
  <si>
    <t>Nemecký jazyk a literatúra -  geografia</t>
  </si>
  <si>
    <t>v kombinácii študijného odboru  2.1.29. neslovanské jazyky a literatúra  a šo 4.1.1. fyzika</t>
  </si>
  <si>
    <t>Nemecký jazyk a literatúra -  fyzika</t>
  </si>
  <si>
    <t>v kombinácii študijného odboru  2.1.29. neslovanské jazyky a literatúra  a šo 9.1.1 matematika</t>
  </si>
  <si>
    <t>Nemecký jazyk a literatúra -  matermatika</t>
  </si>
  <si>
    <t>v kombinácii študijného odboru  2.1.29. neslovanské jazyky a literatúra  a šo 9.2.1 informatika</t>
  </si>
  <si>
    <t xml:space="preserve">Nemecký jazyk a literatúra -  informatika </t>
  </si>
  <si>
    <t>3.1.6 politológia</t>
  </si>
  <si>
    <t>politológia</t>
  </si>
  <si>
    <t>2.1.7 História</t>
  </si>
  <si>
    <t xml:space="preserve">História </t>
  </si>
  <si>
    <t>2.1.32 cudzie jazyky a kultúry</t>
  </si>
  <si>
    <t>rodové štúdiá a kultúra</t>
  </si>
  <si>
    <t>v kombinácii šo:  2.1.7. história a šo: 2.1.27 slovenský jazyk a lieratúra</t>
  </si>
  <si>
    <t>história - slovenský jazyk a literatúra</t>
  </si>
  <si>
    <t>v kombinácii šo:  2.1.7. história a šo: 2.1.29 neslovanské jazyk a a literatúry</t>
  </si>
  <si>
    <t>história - britské a  americké štúdia</t>
  </si>
  <si>
    <t>história -  nemecký jazyk a literatúra</t>
  </si>
  <si>
    <t>v kombinácii šo:  2.1.7. história a šo: 2.1.5. etika</t>
  </si>
  <si>
    <t>história - aplikovaná etika</t>
  </si>
  <si>
    <t>v kombinácii šo:  2.1.7. história a šo: 2.1.5. psychológia</t>
  </si>
  <si>
    <t>história - psychológia</t>
  </si>
  <si>
    <t>v kombinácii šo:  2.1.7. história a šo: 2.1.1. Filozofia</t>
  </si>
  <si>
    <t>história - filozofia</t>
  </si>
  <si>
    <t xml:space="preserve">v kombinácii šo:  2.1.7. história a šo:9.1.1. matematika </t>
  </si>
  <si>
    <t>história matematika</t>
  </si>
  <si>
    <t xml:space="preserve">v kombinácii šo:  2.1.7. história a šo: 9.2.1. informatika </t>
  </si>
  <si>
    <t xml:space="preserve">história - informatika </t>
  </si>
  <si>
    <t xml:space="preserve">v kombinácii šo:  2.1.7. história a šo:  4.1.14 chémia </t>
  </si>
  <si>
    <t>história - chémia</t>
  </si>
  <si>
    <t>v kombinácii šo:  2.1.7. história a šo: 4.2.1 biológia</t>
  </si>
  <si>
    <t>história -  biológia</t>
  </si>
  <si>
    <t xml:space="preserve">v kombinácii šo:  2.1.7. história a šo:  2.1.7. geografia </t>
  </si>
  <si>
    <t>história -  geografia</t>
  </si>
  <si>
    <t>v kombinácii šo:  2.1.7. história a šo: 4.1.1. fyzika</t>
  </si>
  <si>
    <t>história -  fyzika</t>
  </si>
  <si>
    <t>v kombinácii šo: 2.1.31 klasické jazyky a šo: 2.1.27 slovenský jazyk a literatúra</t>
  </si>
  <si>
    <t>latinský jazyk a literatúra - slovenský jazyk a literatúra</t>
  </si>
  <si>
    <t>v kombinácii šo: 2.1.31 klasické jazyky a šo: 2.1.5. etika</t>
  </si>
  <si>
    <t>latinský jazyk a literatúra - etika</t>
  </si>
  <si>
    <t>v kombinácii šo: 2.1.31 klasické jazyky a šo: 2.1.29 neslovanské jazyky a literatúry</t>
  </si>
  <si>
    <t>latinský jazyk a literatúra - neslovanské jazyky a literatúry</t>
  </si>
  <si>
    <t>v kombinácii šo: 2.1.31 klasické jazyky a šo: 2.1.1. filozofia</t>
  </si>
  <si>
    <t>latinský jazyk a literatúra - filozofia</t>
  </si>
  <si>
    <t>v kombinácii šo: 2.1.31 klasické jazyky a šo: 2.1.7. história</t>
  </si>
  <si>
    <t>latinský jazyk a literatúra - história</t>
  </si>
  <si>
    <t>UPJŠ</t>
  </si>
  <si>
    <t xml:space="preserve">šport </t>
  </si>
  <si>
    <t>šport a rekreácia</t>
  </si>
  <si>
    <t>Mgr.</t>
  </si>
  <si>
    <t>7.4.2. Verejné zdravotníctvo</t>
  </si>
  <si>
    <t>7.4.7.Fyzioterapia</t>
  </si>
  <si>
    <t xml:space="preserve">Fyzioterapia </t>
  </si>
  <si>
    <t>1.1.1. učiteľstvo akademických predmetov</t>
  </si>
  <si>
    <t xml:space="preserve">učiteľstvo predmetu biológia </t>
  </si>
  <si>
    <t xml:space="preserve">učiteľstvo predmetu fyzika </t>
  </si>
  <si>
    <t xml:space="preserve">učiteľstvo predmetu chémia </t>
  </si>
  <si>
    <t xml:space="preserve">učiteľstvo predmetu geografia  </t>
  </si>
  <si>
    <t xml:space="preserve">učiteľstvo predmetu matematika   </t>
  </si>
  <si>
    <t xml:space="preserve">učiteľstvo predmetu informatika  </t>
  </si>
  <si>
    <t>4.1.35 geografia</t>
  </si>
  <si>
    <t>geografia (konverzný)</t>
  </si>
  <si>
    <t xml:space="preserve">9.1.1. matematika </t>
  </si>
  <si>
    <t>matematika</t>
  </si>
  <si>
    <t>matematika (konverzný)</t>
  </si>
  <si>
    <t>fyzika  (konverzný)</t>
  </si>
  <si>
    <t xml:space="preserve">biofyzika </t>
  </si>
  <si>
    <t>biofyzika  (konverzný)</t>
  </si>
  <si>
    <t xml:space="preserve">fyzika kondenzovaných látok </t>
  </si>
  <si>
    <t>fyzika kondenzovaných látok         (konverzný)</t>
  </si>
  <si>
    <t>jadrová a subjadrová fyzika</t>
  </si>
  <si>
    <t>jadrová a subjadrová fyzika (konverzný)</t>
  </si>
  <si>
    <t xml:space="preserve">anorganická chémia   </t>
  </si>
  <si>
    <t xml:space="preserve">anorganická chémia  (konverzný)   </t>
  </si>
  <si>
    <t xml:space="preserve">analytická chémia  </t>
  </si>
  <si>
    <t xml:space="preserve">analytická chémia (konverzný)  </t>
  </si>
  <si>
    <t xml:space="preserve">biochémia    </t>
  </si>
  <si>
    <t>biochémia    (konverzný)</t>
  </si>
  <si>
    <t xml:space="preserve">organická chémia  </t>
  </si>
  <si>
    <t xml:space="preserve">organická chémia (konverzný)  </t>
  </si>
  <si>
    <t xml:space="preserve">botanika a fyziológia rastlín </t>
  </si>
  <si>
    <t>botanika a fyziológia rastlín (konverzný)</t>
  </si>
  <si>
    <t>4.2.1 biológia</t>
  </si>
  <si>
    <t xml:space="preserve">genetika a molekulárna cytológia   </t>
  </si>
  <si>
    <t xml:space="preserve">genetika a molekulárna cytológia  (konverzný) </t>
  </si>
  <si>
    <t xml:space="preserve">zoológia a fyziológia živočíchov   </t>
  </si>
  <si>
    <t>zoológia a fyziológia živočíchov   (konverzný)</t>
  </si>
  <si>
    <t>4.3.4. Všeobecná ekológia</t>
  </si>
  <si>
    <t>všeobecná ekológia a ekológia jedinca a populácií  (konverzný)</t>
  </si>
  <si>
    <t>ekonomická a finančná matematika   (konverzný)</t>
  </si>
  <si>
    <t xml:space="preserve">manažérska matematika  </t>
  </si>
  <si>
    <t>manažérska matematika  (konverzný)</t>
  </si>
  <si>
    <t>9.2.1. informatika</t>
  </si>
  <si>
    <t xml:space="preserve">Informatika   </t>
  </si>
  <si>
    <t>Informatika (konverzný)</t>
  </si>
  <si>
    <t>9.1.1. Matematika</t>
  </si>
  <si>
    <t>Informatická matematika</t>
  </si>
  <si>
    <t xml:space="preserve">verejná správa  </t>
  </si>
  <si>
    <t xml:space="preserve">Masmediálne štúdiá   </t>
  </si>
  <si>
    <t xml:space="preserve">Britské a americké štúdiá   </t>
  </si>
  <si>
    <t xml:space="preserve">Sociálna práca    </t>
  </si>
  <si>
    <t>Sociálna práca    (konverzný)</t>
  </si>
  <si>
    <t>3.1.6. politológia</t>
  </si>
  <si>
    <t>3.1.9 psychológia</t>
  </si>
  <si>
    <t xml:space="preserve">Anglický jazyk pre európske inštitúcie a ekonomiku  </t>
  </si>
  <si>
    <t>1.1.1.učiteľstvo akademických predmetov</t>
  </si>
  <si>
    <t>učiteľstvo slovenského jazyka a literatúry (v kombinácii)</t>
  </si>
  <si>
    <t>učiteľstvo  anglického jazyka a literatúra  v kombinácií</t>
  </si>
  <si>
    <t>Učiteľstvo Nemeckého jazyka a literatúry v kombinácií</t>
  </si>
  <si>
    <t>SN</t>
  </si>
  <si>
    <t>Učiteľstvo etickej výchovy (v kombinácii)</t>
  </si>
  <si>
    <t>učiteľstvo výchovy k občianstvu  (v kombinácii)</t>
  </si>
  <si>
    <t>učiteľstvo predmetu psychológia (v kombinácii)</t>
  </si>
  <si>
    <t xml:space="preserve">učiteľstvo histórie  </t>
  </si>
  <si>
    <t>1.1.1 Učiteľstvo akademických predmetov</t>
  </si>
  <si>
    <t xml:space="preserve">učiteľstvo  latinského jazyka a literatúry </t>
  </si>
  <si>
    <t>jazyky</t>
  </si>
  <si>
    <t xml:space="preserve">7.1.1 Všeobecné lekárstvo   </t>
  </si>
  <si>
    <t>Všeobecné lekárstvo</t>
  </si>
  <si>
    <t>MUDr.</t>
  </si>
  <si>
    <t xml:space="preserve">7.2.1 Zubné lekárstvo    </t>
  </si>
  <si>
    <t xml:space="preserve"> Zubné lekárstvo</t>
  </si>
  <si>
    <t>MDDr.</t>
  </si>
  <si>
    <t>7.1.2 Anatómia, histológia a embryológia</t>
  </si>
  <si>
    <t xml:space="preserve">Anatómia, histológia a embryológia   </t>
  </si>
  <si>
    <t>SA*</t>
  </si>
  <si>
    <t>PhD.</t>
  </si>
  <si>
    <t>7.1.3 Normálna a patologická fyziológia</t>
  </si>
  <si>
    <t xml:space="preserve">Normálna a patologická fyziológia   </t>
  </si>
  <si>
    <t>7.1.4 Vnútorné choroby</t>
  </si>
  <si>
    <t xml:space="preserve">Vnútorné choroby </t>
  </si>
  <si>
    <t>7.1.7 Chirurgia</t>
  </si>
  <si>
    <t xml:space="preserve">Chirurgia   </t>
  </si>
  <si>
    <t>7.1.9. Gynekológia a pôrodníctvo</t>
  </si>
  <si>
    <t xml:space="preserve">Gynekológia a pôrodníctvo </t>
  </si>
  <si>
    <t>7.1.10. Pediatria</t>
  </si>
  <si>
    <t xml:space="preserve">Pediatria   </t>
  </si>
  <si>
    <t>7.1.25. Klinická biochémia</t>
  </si>
  <si>
    <t xml:space="preserve">Klinická biochémia  </t>
  </si>
  <si>
    <t>7.2.1 Zubné lekárstvo</t>
  </si>
  <si>
    <t xml:space="preserve">Zubné lekárstvo  </t>
  </si>
  <si>
    <t>7.3.2 Farmakológia</t>
  </si>
  <si>
    <t xml:space="preserve">Lekárska farmakológia  </t>
  </si>
  <si>
    <t>7.4.2 Verejné zdravotníctvo</t>
  </si>
  <si>
    <t>neurológia</t>
  </si>
  <si>
    <t>4.1.2. všeob. fyzika a matem. fyzika</t>
  </si>
  <si>
    <t xml:space="preserve">všeob. fyzika a matem. fyzika   </t>
  </si>
  <si>
    <t>4.1.3. fyzika kondenzov.látok a akustika</t>
  </si>
  <si>
    <t xml:space="preserve">fyzika kondenzov.látok    </t>
  </si>
  <si>
    <t>progresívne materiály</t>
  </si>
  <si>
    <t>4.1.5. jadrová a subjadrová fyzika</t>
  </si>
  <si>
    <t xml:space="preserve">jadrová a subjadrová fyzika   </t>
  </si>
  <si>
    <t>4.1.12 biofyzika</t>
  </si>
  <si>
    <t xml:space="preserve">biofyzika      </t>
  </si>
  <si>
    <t>4.1.15. anorganická chémia</t>
  </si>
  <si>
    <t>4.1.17. analytická chémia</t>
  </si>
  <si>
    <t>4.1.16. organická chémia</t>
  </si>
  <si>
    <t>4.1.22. biochémia</t>
  </si>
  <si>
    <t xml:space="preserve">biochémia </t>
  </si>
  <si>
    <t xml:space="preserve">4.2.2. molekulárna cytológia     </t>
  </si>
  <si>
    <t xml:space="preserve">molekulárna cytológia    </t>
  </si>
  <si>
    <t>4.2.4. genetika</t>
  </si>
  <si>
    <t xml:space="preserve">genetika   </t>
  </si>
  <si>
    <t xml:space="preserve">4.2.9. fyziológia rastlín     </t>
  </si>
  <si>
    <t xml:space="preserve">fyziológia rastlín   </t>
  </si>
  <si>
    <t>4.2.10. fyziológia živočíchov</t>
  </si>
  <si>
    <t xml:space="preserve">fyziológia živočíchov   </t>
  </si>
  <si>
    <t xml:space="preserve">9.1.6. diskrétna matematika    </t>
  </si>
  <si>
    <t xml:space="preserve">diskrétna matematika    </t>
  </si>
  <si>
    <t xml:space="preserve">9.1.8. teória vyučovania matematiky  </t>
  </si>
  <si>
    <t xml:space="preserve">teória vyučovania matematiky    </t>
  </si>
  <si>
    <t>9.1.9. aplikovaná matematika</t>
  </si>
  <si>
    <t xml:space="preserve">aplikovaná matematika     </t>
  </si>
  <si>
    <t xml:space="preserve">4.3.4.všeobecná ekológia a ekológia jedinca a populácií  </t>
  </si>
  <si>
    <t xml:space="preserve">informatika  </t>
  </si>
  <si>
    <t>4.1.13 Teória vyučovania fyziky</t>
  </si>
  <si>
    <t>Teória vyučovania fyziky</t>
  </si>
  <si>
    <t>3.4.2. Teória a dejiny štátu a práva</t>
  </si>
  <si>
    <t xml:space="preserve">Teória a dejiny štátu a práva   </t>
  </si>
  <si>
    <t>3.4.10. Obchodné a finančné právo</t>
  </si>
  <si>
    <t xml:space="preserve">Obchodné a finančné právo   </t>
  </si>
  <si>
    <t>3.4.11. Občianske právo</t>
  </si>
  <si>
    <t xml:space="preserve">Občianske právo   </t>
  </si>
  <si>
    <t>3.4.7 Trestné právo</t>
  </si>
  <si>
    <t>Trestné právo</t>
  </si>
  <si>
    <t>2.1.36. Literárna veda</t>
  </si>
  <si>
    <t xml:space="preserve">Literárna veda  </t>
  </si>
  <si>
    <t>2.1.3. Dejiny filozofie</t>
  </si>
  <si>
    <t xml:space="preserve">Dejiny filozofie  </t>
  </si>
  <si>
    <t>2.1.29. Neslovanské jazyky a literatúra</t>
  </si>
  <si>
    <t xml:space="preserve">Britské a americké štúdia  </t>
  </si>
  <si>
    <t>3.1.13. Sociálna psychológia a psychológia práce</t>
  </si>
  <si>
    <t xml:space="preserve">Sociálna psychológia a psychológia práce   </t>
  </si>
  <si>
    <t>3.1.8. teória politiky</t>
  </si>
  <si>
    <t xml:space="preserve">teória politiky </t>
  </si>
  <si>
    <t>2.1.9 Slovenské dejiny</t>
  </si>
  <si>
    <t>Slovenské dejiny</t>
  </si>
  <si>
    <t>sociálna práca</t>
  </si>
  <si>
    <t>integratívna sociálna práca</t>
  </si>
  <si>
    <t>109 - Bc</t>
  </si>
  <si>
    <t>2 - MUDr.</t>
  </si>
  <si>
    <t>42 - PhD</t>
  </si>
  <si>
    <t>2.</t>
  </si>
  <si>
    <t>65 - Mgr.</t>
  </si>
  <si>
    <t>denná</t>
  </si>
  <si>
    <t>osobné služby (ŠaRe)</t>
  </si>
  <si>
    <t>externá</t>
  </si>
  <si>
    <t>0,0%</t>
  </si>
  <si>
    <t>0,4%</t>
  </si>
  <si>
    <t>1,3%</t>
  </si>
  <si>
    <t>2,2%</t>
  </si>
  <si>
    <t>4,9%</t>
  </si>
  <si>
    <t>85,8%</t>
  </si>
  <si>
    <t>4,6%</t>
  </si>
  <si>
    <t>1,5%</t>
  </si>
  <si>
    <t>80,0%</t>
  </si>
  <si>
    <t>1</t>
  </si>
  <si>
    <t>2,6%</t>
  </si>
  <si>
    <t>89,5%</t>
  </si>
  <si>
    <t>5,3%</t>
  </si>
  <si>
    <t>2</t>
  </si>
  <si>
    <t>100,0%</t>
  </si>
  <si>
    <t>historické vedy a etnológia</t>
  </si>
  <si>
    <t>doplnený šo</t>
  </si>
  <si>
    <t>91,8 %</t>
  </si>
  <si>
    <t>81,5 %</t>
  </si>
  <si>
    <t>40,9 %</t>
  </si>
  <si>
    <t>82,4 %</t>
  </si>
  <si>
    <t>OK</t>
  </si>
  <si>
    <t>žurnalistika</t>
  </si>
  <si>
    <t>19/19</t>
  </si>
  <si>
    <t>učiteľstvo</t>
  </si>
  <si>
    <t>informatika</t>
  </si>
  <si>
    <t>9/8</t>
  </si>
  <si>
    <t>4,10</t>
  </si>
  <si>
    <t>81 %</t>
  </si>
  <si>
    <t>7,5 %</t>
  </si>
  <si>
    <t>4,16 %</t>
  </si>
  <si>
    <t>3,8 %</t>
  </si>
  <si>
    <t>5,5 %</t>
  </si>
  <si>
    <t>2,8 %</t>
  </si>
  <si>
    <t>38,8 %</t>
  </si>
  <si>
    <t>8,7 %</t>
  </si>
  <si>
    <t>2,6 %</t>
  </si>
  <si>
    <t>0,00 %</t>
  </si>
  <si>
    <t>3,57 %</t>
  </si>
  <si>
    <t>89,7 %</t>
  </si>
  <si>
    <t>1,8 %</t>
  </si>
  <si>
    <t>10 %</t>
  </si>
  <si>
    <t>5,3 %</t>
  </si>
  <si>
    <t>63,8 %</t>
  </si>
  <si>
    <t>48,3 %</t>
  </si>
  <si>
    <t>36,6 %</t>
  </si>
  <si>
    <t>46,5 %</t>
  </si>
  <si>
    <t>47,3 %</t>
  </si>
  <si>
    <t>45,4 %</t>
  </si>
  <si>
    <t>21,2 %</t>
  </si>
  <si>
    <t>14,3 %</t>
  </si>
  <si>
    <t>37,9 %</t>
  </si>
  <si>
    <t>5,9 %</t>
  </si>
  <si>
    <t>4,04 %</t>
  </si>
  <si>
    <t>11,5 %</t>
  </si>
  <si>
    <t>Osobné služby (ŠaR)</t>
  </si>
  <si>
    <t>35,58 %</t>
  </si>
  <si>
    <t>71,8 %</t>
  </si>
  <si>
    <t>49 %</t>
  </si>
  <si>
    <t>52,3 %</t>
  </si>
  <si>
    <t>50,53 %</t>
  </si>
  <si>
    <t>51,4 %</t>
  </si>
  <si>
    <t>58,3 %</t>
  </si>
  <si>
    <t>41,6 %</t>
  </si>
  <si>
    <t>33,3 %</t>
  </si>
  <si>
    <t>16 %</t>
  </si>
  <si>
    <t>50 %</t>
  </si>
  <si>
    <t>47,36 %</t>
  </si>
  <si>
    <t>49,27 %</t>
  </si>
  <si>
    <t>67,4 %</t>
  </si>
  <si>
    <t>34,8 %</t>
  </si>
  <si>
    <t>33,7 %</t>
  </si>
  <si>
    <t>41,1 %</t>
  </si>
  <si>
    <t>22.2 %</t>
  </si>
  <si>
    <t>28,8 %</t>
  </si>
  <si>
    <t>41 %</t>
  </si>
  <si>
    <t>0.0%</t>
  </si>
  <si>
    <t>42,4 %</t>
  </si>
  <si>
    <t>90,56 %</t>
  </si>
  <si>
    <t>60,74%</t>
  </si>
  <si>
    <t>88,23 %</t>
  </si>
  <si>
    <t>93 %</t>
  </si>
  <si>
    <t>94,6 %</t>
  </si>
  <si>
    <t>64,8 %</t>
  </si>
  <si>
    <t>90,91 %</t>
  </si>
  <si>
    <t>45 %</t>
  </si>
  <si>
    <t>94 %</t>
  </si>
  <si>
    <t>67 8 %</t>
  </si>
  <si>
    <t>98 %</t>
  </si>
  <si>
    <t>98,9 %</t>
  </si>
  <si>
    <t>87,5 %</t>
  </si>
  <si>
    <t>87,4 %</t>
  </si>
  <si>
    <t>98,4 %</t>
  </si>
  <si>
    <t>90,6 %</t>
  </si>
  <si>
    <t>80 %</t>
  </si>
  <si>
    <t>89,9 %</t>
  </si>
  <si>
    <t>99.3 %</t>
  </si>
  <si>
    <t>99,7 %</t>
  </si>
  <si>
    <t>100 %</t>
  </si>
  <si>
    <t>50,6 %</t>
  </si>
  <si>
    <t>69,3 %</t>
  </si>
  <si>
    <t>60 %</t>
  </si>
  <si>
    <t>71,4 %</t>
  </si>
  <si>
    <t>93,4 %</t>
  </si>
  <si>
    <t>33,8 %</t>
  </si>
  <si>
    <t>76,4 %</t>
  </si>
  <si>
    <t>68,8 %</t>
  </si>
  <si>
    <t>47.6%</t>
  </si>
  <si>
    <t>72,2 %</t>
  </si>
  <si>
    <t>64,7 %</t>
  </si>
  <si>
    <t>61,5 %</t>
  </si>
  <si>
    <t>0%</t>
  </si>
  <si>
    <t>78,6 %</t>
  </si>
  <si>
    <t>5,7 %</t>
  </si>
  <si>
    <t>5 %</t>
  </si>
  <si>
    <t>37,5 %</t>
  </si>
  <si>
    <t>10,5 %</t>
  </si>
  <si>
    <t>30 %</t>
  </si>
  <si>
    <t>1,34 %</t>
  </si>
  <si>
    <t>71,7 %</t>
  </si>
  <si>
    <t>12,2 %</t>
  </si>
  <si>
    <t>20 %</t>
  </si>
  <si>
    <t>20%</t>
  </si>
  <si>
    <t>1,08 %</t>
  </si>
  <si>
    <t>2,04 %</t>
  </si>
  <si>
    <t>30.3%</t>
  </si>
  <si>
    <t>3,69 %</t>
  </si>
  <si>
    <t>0,47 %</t>
  </si>
  <si>
    <t>19,2 %</t>
  </si>
  <si>
    <t>3,17 %</t>
  </si>
  <si>
    <t>85,9 %</t>
  </si>
  <si>
    <t>30,75 %</t>
  </si>
  <si>
    <t>82,14 %</t>
  </si>
  <si>
    <t>33,6 %</t>
  </si>
  <si>
    <t>22,5 %</t>
  </si>
  <si>
    <t>8,3 %</t>
  </si>
  <si>
    <t>Univerzita Pavla Jozefa Šafárika v Košiciach</t>
  </si>
  <si>
    <t>Lekárska fakulta</t>
  </si>
  <si>
    <t>Prírodovedecká fakulta</t>
  </si>
  <si>
    <t>Právnická fakulta</t>
  </si>
  <si>
    <t>Fakulta verejnej správy</t>
  </si>
  <si>
    <t>Filozofická fakulta</t>
  </si>
  <si>
    <t>1.</t>
  </si>
  <si>
    <t>doc. RNDr. Michal Hnatič, DrSc.</t>
  </si>
  <si>
    <t>áno</t>
  </si>
  <si>
    <t>doc. JUDr. Ján Husár, CSc.</t>
  </si>
  <si>
    <t>3.4.10. obchodné a finančné právo</t>
  </si>
  <si>
    <t>3.</t>
  </si>
  <si>
    <t>doc. RNDr. Michal Jaščur, CSc.</t>
  </si>
  <si>
    <t>JUDr. Alena Krunková, PhD.</t>
  </si>
  <si>
    <t>3.4.2. teória a dejiny štátu a práva</t>
  </si>
  <si>
    <t>RNDr. Marek Stupák, PhD.</t>
  </si>
  <si>
    <t>7.1.25. klinická biochémia</t>
  </si>
  <si>
    <t>Mgr. Ján Sabol, PhD., ArtD.</t>
  </si>
  <si>
    <t>2.1.36. literárna veda</t>
  </si>
  <si>
    <t>4.</t>
  </si>
  <si>
    <t>RNDr. Adriana Zeleňáková, PhD.</t>
  </si>
  <si>
    <t>4.1.3. fyzika kondenzovaných látok a akustika</t>
  </si>
  <si>
    <t>5.</t>
  </si>
  <si>
    <r>
      <t>RNDr. Ján F</t>
    </r>
    <r>
      <rPr>
        <sz val="12"/>
        <rFont val="Calibri"/>
        <family val="2"/>
        <charset val="238"/>
      </rPr>
      <t>ü</t>
    </r>
    <r>
      <rPr>
        <sz val="12"/>
        <rFont val="Times New Roman"/>
        <family val="1"/>
        <charset val="238"/>
      </rPr>
      <t>zer, PhD.</t>
    </r>
  </si>
  <si>
    <t>6.</t>
  </si>
  <si>
    <t>RNDr. Peter Paľove-Balang, PhD.</t>
  </si>
  <si>
    <t>4.2.9. fyziológia rastlín</t>
  </si>
  <si>
    <t>7.</t>
  </si>
  <si>
    <t>RNDr. Rudolf Gális, PhD.</t>
  </si>
  <si>
    <t>8.</t>
  </si>
  <si>
    <t>JUDr. Ing. Michal Radvan, Ph. D.</t>
  </si>
  <si>
    <t>nie</t>
  </si>
  <si>
    <t>9.</t>
  </si>
  <si>
    <t>PhDr. Richard Geffert, Ph. D.</t>
  </si>
  <si>
    <t>10.</t>
  </si>
  <si>
    <t>PhDr. Daniel Dobiaš, PhD.</t>
  </si>
  <si>
    <t>11.</t>
  </si>
  <si>
    <t>RNDr. Ivan Melo, PhD.</t>
  </si>
  <si>
    <t>4.1.5. jadrová a subjadrová fyzika</t>
  </si>
  <si>
    <t>12.</t>
  </si>
  <si>
    <t>Mgr. Jan Hauke, PhD.</t>
  </si>
  <si>
    <t>13.</t>
  </si>
  <si>
    <t>Mgr. Anna K. Żeromska, PhD.</t>
  </si>
  <si>
    <t>9.1.8. teória vyučovania matematiky</t>
  </si>
  <si>
    <t>14.</t>
  </si>
  <si>
    <t>dr Robert Kiełtyka</t>
  </si>
  <si>
    <t>15.</t>
  </si>
  <si>
    <t>Mgr. Agnesa Lukačínová, PhD.</t>
  </si>
  <si>
    <t>7.1.3. normálna a patologická fyziológia</t>
  </si>
  <si>
    <t>16.</t>
  </si>
  <si>
    <t>Ing. Radovan Herchel, PhD.</t>
  </si>
  <si>
    <t>17.</t>
  </si>
  <si>
    <t>JUDr. Martina Jánošíková, Ph. D.</t>
  </si>
  <si>
    <t>18.</t>
  </si>
  <si>
    <t>JUDr. MUDr. Daniel Šmihula, PhD., Dr. iur.</t>
  </si>
  <si>
    <t>18</t>
  </si>
  <si>
    <t>0</t>
  </si>
  <si>
    <t>Lekárska</t>
  </si>
  <si>
    <t>Prírodovedecká</t>
  </si>
  <si>
    <t>Právnická</t>
  </si>
  <si>
    <t>Verejnej správy</t>
  </si>
  <si>
    <t>Filozofická</t>
  </si>
  <si>
    <t>Rektorát</t>
  </si>
  <si>
    <t>Univerzitné</t>
  </si>
  <si>
    <t>Lekárska fakulta UPJŠ</t>
  </si>
  <si>
    <t>7.1.2. anatómia, histológia a embryológia </t>
  </si>
  <si>
    <t>7.1.4. vnútorné choroby</t>
  </si>
  <si>
    <t>7.1.7. chirurgia </t>
  </si>
  <si>
    <t>7.1.9. gynekológia a pôrodníctvo</t>
  </si>
  <si>
    <t>7.1.10. pediatria</t>
  </si>
  <si>
    <t>7.1.25. klinická biochémia </t>
  </si>
  <si>
    <t>7.2.1. zubné lekárstvo </t>
  </si>
  <si>
    <t>7.3.2. farmakológia </t>
  </si>
  <si>
    <t>Prírodovedecká fakulta UPJŠ</t>
  </si>
  <si>
    <t>4.1.3. fyzika kondenzovaných látok a akustika </t>
  </si>
  <si>
    <t>4.1.12. biofyzika</t>
  </si>
  <si>
    <t>4.2.9. fyziológia rastlín </t>
  </si>
  <si>
    <t>4.2.10. fyziológia živočíchov </t>
  </si>
  <si>
    <t>9.1.1. matematika </t>
  </si>
  <si>
    <t>9.1.8. teória vyučovania matematiky </t>
  </si>
  <si>
    <t>9.2.1. informatika </t>
  </si>
  <si>
    <t>Právnická fakulta UPJŠ</t>
  </si>
  <si>
    <t>3.4.11. občianske právo </t>
  </si>
  <si>
    <t>Filozofická fakulta UPJŠ</t>
  </si>
  <si>
    <t>2.1.3. dejiny filozofie</t>
  </si>
  <si>
    <r>
      <t>2.1.36. literárna veda</t>
    </r>
    <r>
      <rPr>
        <i/>
        <sz val="12"/>
        <rFont val="Times New Roman"/>
        <family val="1"/>
        <charset val="238"/>
      </rPr>
      <t xml:space="preserve"> </t>
    </r>
  </si>
  <si>
    <t>3.1.13. sociálna psychológia a psychológia práce </t>
  </si>
  <si>
    <t>2.1.9. slovenské dejiny</t>
  </si>
  <si>
    <t>SAAIC</t>
  </si>
  <si>
    <t>G</t>
  </si>
  <si>
    <t>Z</t>
  </si>
  <si>
    <t>Erasmus+
2014-1-CZ01-KA203-002002</t>
  </si>
  <si>
    <t>Majerník, Jaroslav, Ing., PhD.</t>
  </si>
  <si>
    <t>Zvyšovanie schopností klinického uvažovania s využitím simulácií a algoritmov, akronym projektu je: CROESUS</t>
  </si>
  <si>
    <t>09/2014 - 08/2016</t>
  </si>
  <si>
    <t>VEGA</t>
  </si>
  <si>
    <t>1/1236/12</t>
  </si>
  <si>
    <t>Vaško, Ladislav, doc. MVDr., CSc., mim. prof.</t>
  </si>
  <si>
    <t>Vplyv humínových a polyénových mastných kyselín na produkčné zdravie zvierat, antioxidačný status, aktivitu mitochondrií, lipidový profil, resorpciu niektorých ťažkých kovov a pesticídov z krmiva.</t>
  </si>
  <si>
    <t>01/2012 - 12/2014</t>
  </si>
  <si>
    <t>1/0115/14</t>
  </si>
  <si>
    <t>Mareková, Mária, prof. Ing., CSc.</t>
  </si>
  <si>
    <r>
      <t>Štúdium mechanizmu vzniku aneuryzmy hrudnej aorty v dôsledku regulačných zmien signálnej dráhy TGF-1</t>
    </r>
    <r>
      <rPr>
        <sz val="12"/>
        <color theme="1"/>
        <rFont val="Calibri"/>
        <family val="2"/>
        <charset val="238"/>
      </rPr>
      <t>β</t>
    </r>
  </si>
  <si>
    <t>01/2014 - 12/2016</t>
  </si>
  <si>
    <t>1/0224/12</t>
  </si>
  <si>
    <t>Rybárová, Silvia, doc. MVDr., PhD.</t>
  </si>
  <si>
    <t>Analýza expresie proteínov liekovej rezistencie a polymorfizmov ich génov so vzťahom k prognóze a terapii karcinómu pľúc.</t>
  </si>
  <si>
    <t>1/0478/14</t>
  </si>
  <si>
    <t>Jonecová, Zuzana, MVDr., CSc.</t>
  </si>
  <si>
    <t>Mechanizmus účinku prírodných antioxidantov v patogenéze experimentálneho ischemicko-reperfúznehopoškodenia čreva</t>
  </si>
  <si>
    <t>1/0815/14</t>
  </si>
  <si>
    <t>Domoráková, Iveta, doc. MVDr., PhD.</t>
  </si>
  <si>
    <t>Postkondicionovanie ako možný spôsob ochrany neurónov v ischemizovanej mieche: štúdium mechanizmovvyprovokovanej ischemickej tolerancie)</t>
  </si>
  <si>
    <t>KEGA</t>
  </si>
  <si>
    <t>052UK-4/2013</t>
  </si>
  <si>
    <t>Donič, Viliam, prof. MUDr., CSc.</t>
  </si>
  <si>
    <t>Projekt postgraduálneho vzdelávania vysokoškolských učiteľov a odborných pracovníkov v podmienkach elektronizácie zdravotníctva (eHealth)</t>
  </si>
  <si>
    <t>01/2013 - 12/2015</t>
  </si>
  <si>
    <t>1/1109/11</t>
  </si>
  <si>
    <t>Géci, Imrich, RNDr., PhD.</t>
  </si>
  <si>
    <t>Kvalitatívna a kvantitatívna analýza proteínov vo vzorkách pacientov s využitím 2D nano-HPLC a hmotnostnej spektrometrie.</t>
  </si>
  <si>
    <t>01/2011 - 12/2014</t>
  </si>
  <si>
    <t>020UK-4/2014</t>
  </si>
  <si>
    <t>Sabo, Ján, doc. RNDr., CSc., mim. prof.</t>
  </si>
  <si>
    <t>Inovácia obsahu, foriem a metód praktických cvičení z biofyziky a lekárskej biofyziky pre štúdium medicíny a biomedicínskej fyziky.</t>
  </si>
  <si>
    <t>1/0312/14</t>
  </si>
  <si>
    <t>Šalagovič, Ján, prof. RNDr., PhD.</t>
  </si>
  <si>
    <t>Úloha polymorfizmov kandidátskych lokusov v patogenéze nesyndrómových orofaciálnych rázštepov v populácií Slovenska.</t>
  </si>
  <si>
    <t>005UPJŠ-4/2012</t>
  </si>
  <si>
    <t>Vzdelávanie klinických odborov v pre- a post- graduálnej výchove zamerané na šírenie aktuálnych poznatkov z oblasti infekčných chorôb pomocou nástrojov telemedicíny</t>
  </si>
  <si>
    <t>1/0901/13</t>
  </si>
  <si>
    <t>Nováková, Jaroslava, MVDr., PhD.</t>
  </si>
  <si>
    <t>Stanovenie referenčných hodnôt vybraných biochemických a hematologických ukazovateľov u potkanov kmeňaWistar</t>
  </si>
  <si>
    <t>2/0014/13</t>
  </si>
  <si>
    <t>Kmeťová, Marta, doc. RNDr., CSc., mim.prof.</t>
  </si>
  <si>
    <t>Funkčné a metabolické vlastnosti kyslomliečnych baktérií tráviaceho traktu zvierat</t>
  </si>
  <si>
    <t>1/0905/12</t>
  </si>
  <si>
    <t>Šarišský, Marek, PharmDr., PhD.</t>
  </si>
  <si>
    <t>Expresia receptorov SLAM rodiny u humánnych hematologických malignít.</t>
  </si>
  <si>
    <t>1/0299/13</t>
  </si>
  <si>
    <t>Varinská, Lenka, RNDr., PhD.</t>
  </si>
  <si>
    <t>Úloha galektínov v angiogenéze</t>
  </si>
  <si>
    <t>APVV</t>
  </si>
  <si>
    <t>APVV-0408-12</t>
  </si>
  <si>
    <t>Mojžiš, Ján, prof. MVDr., DrSc.</t>
  </si>
  <si>
    <t>Galektíny a angiogenéza</t>
  </si>
  <si>
    <t>01/2013 - 07/2017</t>
  </si>
  <si>
    <t>1/0322/14</t>
  </si>
  <si>
    <t>Indolové fytoalexíny - mechanizmus antiproliferatívneho účinku</t>
  </si>
  <si>
    <t xml:space="preserve">1/0717/12 </t>
  </si>
  <si>
    <t>Lacko, Marek, MUDr., PhD.</t>
  </si>
  <si>
    <t>Hodnotenie remodelačných kostných zmien v periprotetickej oblasti femoru po implantácii totálnej endoprotézy bedra u pacientov s osteoporózou.</t>
  </si>
  <si>
    <t xml:space="preserve">1/0340/12 </t>
  </si>
  <si>
    <t>prof. MUDr. Ivan Tkáč, PhD.</t>
  </si>
  <si>
    <t>Sledovanie efektu polymorfizmov génov ovplyvňujúcich farmakokinetiku a farmakodynamiku metformínu na účinok liečby metformínom u pacientov s diabetom 2. typu.</t>
  </si>
  <si>
    <t>1/0389/14</t>
  </si>
  <si>
    <t>Kozárová, Miriam, MUDr., PhD.</t>
  </si>
  <si>
    <t>Sledovanie vzťahu variantov vybraných kandidátskych génov aterosklerózy na závažnosť periférnehoartériového obliterujúceho ochorenia dolných končatín u diabetikov 2. typu</t>
  </si>
  <si>
    <t xml:space="preserve">1/0111/12 </t>
  </si>
  <si>
    <t>Tkáčová, Ružena, prof. MUDr., DrSc.</t>
  </si>
  <si>
    <t>Vzťah chronickej intermitentnej hypoxie k funkcii endotelu a k aktivácii zápalových signálnych dráh v tukovom tkanive u pacientov so spánkovým apnoe.</t>
  </si>
  <si>
    <t>APVV-0134-11</t>
  </si>
  <si>
    <t>prof. MUDr. Ružena Tkáčová, DrSc.</t>
  </si>
  <si>
    <t>Úloha hypoxie v aktivácii molekulárnych dráh asociovaných so zvýšeným kardiovasulárnym rizikom u pacientov so spánkovým apnoe a ich ovplyvnenie liečbou</t>
  </si>
  <si>
    <t>07/2012 - 12/2015</t>
  </si>
  <si>
    <t xml:space="preserve">1/1072/12 </t>
  </si>
  <si>
    <t>Kristian, Pavol, doc. MUDr. , PhD.</t>
  </si>
  <si>
    <t>Výskyt, klinická manifestácia a prognostická závažnosť infekcií vírusmi hepatitídy B a C vo vzťahu k rizikovým faktorom u rómskeho obyvateľstva.</t>
  </si>
  <si>
    <t xml:space="preserve">1/0501/13 </t>
  </si>
  <si>
    <t>Jarčuška, Pavol, prof. MUDr., PhD.</t>
  </si>
  <si>
    <t>Výskum metód cieleného regulovania cirkulácie pôvodcov endoparazitóz v environmente  a efektívnychpostupov ich komplexnej - plošnej terapie a profylaxie v detskej populácii žijúcej v rómskych osadách </t>
  </si>
  <si>
    <t xml:space="preserve">1/0024/14 </t>
  </si>
  <si>
    <t>Gdovinová, Zuzana, prof. MUDr., CSc.</t>
  </si>
  <si>
    <t>Črevný a-synukleín ako potenciálny biomarker premotorického štádia Parkinsonovej choroby</t>
  </si>
  <si>
    <t>MŠVVaŠ SR</t>
  </si>
  <si>
    <t xml:space="preserve">MŠ VVaŠ SVaV </t>
  </si>
  <si>
    <t>Schusterová, Ingrid, doc. MUDr., PhD.</t>
  </si>
  <si>
    <t>Vznik a patogenéza obezity vo vzťahu k "netradičným" rizikovým faktorom obezity</t>
  </si>
  <si>
    <t>11/2013 - 12/2015</t>
  </si>
  <si>
    <t>1/0172/14</t>
  </si>
  <si>
    <t>Podracká, Ľudmila, prof. MUDr., CSc.</t>
  </si>
  <si>
    <t>Sliny ako potenciálny diagnostický materiál pri monitorovaní oxidačného a karbonylového stresu vo vzťahu kukardiovaskulárnemu riziku u detí s chronickými nefropatiami</t>
  </si>
  <si>
    <t xml:space="preserve">009UPJŠ-4/2012 </t>
  </si>
  <si>
    <t>Jenča, Andrej, Dr.h.c. prof. MUDr.</t>
  </si>
  <si>
    <t>Využitie a skvalitňovanie obrazov v multifunkčnom biomedicínskom laboratóriu-pomocou inovačných systémov.</t>
  </si>
  <si>
    <t xml:space="preserve">015UPJŠ-4/2013 </t>
  </si>
  <si>
    <t>Jenčová, Janka, MUDr., PhD.</t>
  </si>
  <si>
    <t>E-learningové moderné vzdelávanie anomálií maxilofaciálnej oblasti metódou multifunkčného laboratória</t>
  </si>
  <si>
    <t xml:space="preserve">1/0751/12 </t>
  </si>
  <si>
    <t>Mojžišová, Gabriela, MVDr., PhD.</t>
  </si>
  <si>
    <t>Protinádorové účinky organokovových komplexov železa.</t>
  </si>
  <si>
    <t xml:space="preserve">1/0279/13 </t>
  </si>
  <si>
    <t>Bomba, Alojz, MVDr., DrSc.</t>
  </si>
  <si>
    <t>Úloha črevnej mikroflóry v patogenéze aterosklerózy a kolorektálneho karcinómu a možnosti jej modulácie v ichprevencii</t>
  </si>
  <si>
    <t xml:space="preserve">1/0772/13 </t>
  </si>
  <si>
    <t>Harvanová, Denisa, Ing., PhD.</t>
  </si>
  <si>
    <t>Vplyv alogénnych kostných štepov na osteogénnu diferenciáciu mezenchymálnych stromálnych  buniek in vitro.</t>
  </si>
  <si>
    <t>APVV-0684-12</t>
  </si>
  <si>
    <t>Rosocha, Ján, MVDr., CSc.</t>
  </si>
  <si>
    <t>Štúdium imunomodulačných a reeneračných vlastností mezenchýmových stromálnych buniek na in vitro modeli osteorartritídy</t>
  </si>
  <si>
    <t>10/2013 - 09/2017</t>
  </si>
  <si>
    <t xml:space="preserve">1/1132/12 </t>
  </si>
  <si>
    <t>Tóthová, Elena, prof. MUDr., CSc.</t>
  </si>
  <si>
    <t>Identifikácia biomarkerov vo vzťahu k efektivite terapie a prognóze u pacientov s folikulovým lymfómom.</t>
  </si>
  <si>
    <t xml:space="preserve">011UPJŠ-4/2012 </t>
  </si>
  <si>
    <t>Toporcerová, Silvia, doc. MUDr., PhD.</t>
  </si>
  <si>
    <t>Výučbové centrum embryológie a mikromanipulačných metód</t>
  </si>
  <si>
    <t xml:space="preserve">1/0415/12 </t>
  </si>
  <si>
    <t>Ovplyvnenie funkcie ovariálneho štepu po autotransplantácii.</t>
  </si>
  <si>
    <t xml:space="preserve">1/0592/13 </t>
  </si>
  <si>
    <t>Radoňak, Jozef, prof. MUDr., CSc.</t>
  </si>
  <si>
    <t>Využitie bunkovej terapie pri rozsiahlych resekciách pečene.</t>
  </si>
  <si>
    <t>2/0122/12 SAV</t>
  </si>
  <si>
    <t>Markovská, Neda, prof. MUDr., CSc.</t>
  </si>
  <si>
    <t>Mechanické vlastnosti zubnej skloviny a syntetických zubných výplní.</t>
  </si>
  <si>
    <t>Slovenská kardiologická spoločnosť</t>
  </si>
  <si>
    <t>VVS/1-900/90</t>
  </si>
  <si>
    <t>Huňavý, Mikuláš, MUDr.</t>
  </si>
  <si>
    <t>Prognostický význam nových biomarkerov v etiopatogenéze ischemického a neischemického srdcového zlyhávania hodnoteného pomocou multidetektorovej komputerovej tomografie – vlastný projekt.</t>
  </si>
  <si>
    <t>05/2014 - 05/2017</t>
  </si>
  <si>
    <t>011UPJŠ-4/2014</t>
  </si>
  <si>
    <t>Ostró, Alexander, prof. MUDr., CSc.</t>
  </si>
  <si>
    <t>prof. MUDr. Alexander Ostró, CSc. Inovácie v programe reprodukčná medicína - biotechnológie v asistovanej reprodukcii ľudí a zvierat.</t>
  </si>
  <si>
    <t>University of Gronigen</t>
  </si>
  <si>
    <t xml:space="preserve">GR090707C </t>
  </si>
  <si>
    <t>Madarasová Gecková, Andrea, doc. Mgr., PhD.</t>
  </si>
  <si>
    <t>Supervisors Youth &amp; Health Research Program of graduate School KISH</t>
  </si>
  <si>
    <t>08/2009 - 12/2013</t>
  </si>
  <si>
    <t xml:space="preserve">GR090707D </t>
  </si>
  <si>
    <t>Researchers Youth &amp; Health Research Program of Graduate School KISH</t>
  </si>
  <si>
    <t>11/2009 - 12/2013</t>
  </si>
  <si>
    <t xml:space="preserve">GR090708 </t>
  </si>
  <si>
    <t>Rajničová Nagyová, Iveta, Mgr., PhD.</t>
  </si>
  <si>
    <t>Perceived Health Status in Patients with Chronic Kidney Failure in the framework of the Research Program on Chronic Disease of the Graduate School KISH</t>
  </si>
  <si>
    <t>11/2009 - 04/2016</t>
  </si>
  <si>
    <t xml:space="preserve">GR090724A </t>
  </si>
  <si>
    <t>Biomedical, psychosocial factors related to functional status and well-being among patients with Parkinson´s Disease - 2nd wave in the framework of the Research Program of Graduate School KISH</t>
  </si>
  <si>
    <t>07/2009 - 04/2016</t>
  </si>
  <si>
    <t>GR090724B</t>
  </si>
  <si>
    <t>Development in functional status and quality of life among Children with Renal Disease in the framework of the Research Program of Graduate School KISH</t>
  </si>
  <si>
    <t xml:space="preserve">GR090724C </t>
  </si>
  <si>
    <t>Biomedical, psychosocial factors related to functional status and well-being among patients with Multiple Sclerosis - 2nd wave in the framework of the Research Program of Graduate School KISH</t>
  </si>
  <si>
    <t>09/2009 - 04/2016</t>
  </si>
  <si>
    <t>GR090928, 258/2009-LF</t>
  </si>
  <si>
    <t>Health Behaviour of School-aged Children</t>
  </si>
  <si>
    <t>10/2009 - 12/2013</t>
  </si>
  <si>
    <t xml:space="preserve">275/2009-LF </t>
  </si>
  <si>
    <t>Social class and its impact on patients"functional status and recovery process - 2009" in the framework of the Research Program of Graduate school KISH</t>
  </si>
  <si>
    <t xml:space="preserve">GR090707B </t>
  </si>
  <si>
    <t>Supervisors Chronic Disease Research Program of Graduate School KISH</t>
  </si>
  <si>
    <t>01/2010 - 01/2014</t>
  </si>
  <si>
    <t xml:space="preserve">186/2010-LF </t>
  </si>
  <si>
    <t>EURO-Urban Health Indicators-2 within Chronic Disease research programme</t>
  </si>
  <si>
    <t>05/2010 - 12/2013</t>
  </si>
  <si>
    <t>APVV-0220-10</t>
  </si>
  <si>
    <t>Longitudinálny výskum invalidizujúcich chronických chorôb</t>
  </si>
  <si>
    <t>06/2011 - 10/2014</t>
  </si>
  <si>
    <t xml:space="preserve">1/0390/12 </t>
  </si>
  <si>
    <t>Halánová, Monika, doc. MVDr., PhD., mim. prof.</t>
  </si>
  <si>
    <t>Analýza výskytu a prenosu vybraných intracelulárnych patogénov u zvierat a ľudí a komplexné riešenie ich diagnostiky.</t>
  </si>
  <si>
    <t xml:space="preserve">APVV-0032-11 </t>
  </si>
  <si>
    <t>Sociálne determinanty zdravia školákov</t>
  </si>
  <si>
    <t>DO7RP-0024-11</t>
  </si>
  <si>
    <t>Dofinancovanie riešenia projektu 7. rámcového programu EÚ</t>
  </si>
  <si>
    <t>07/2012 - 10/2015</t>
  </si>
  <si>
    <t xml:space="preserve">1/0198/13 </t>
  </si>
  <si>
    <t>Dorko, Erik, prof. MUDr., PhD.</t>
  </si>
  <si>
    <t>Klinicko-epidemiologická štúdia etiologických faktorov vybraných kliešťami prenášaných ochorení (lmská borelióza, vírusová kliešťová encefalitída) s použitím metód molekulovej biológie a sérológie</t>
  </si>
  <si>
    <t>01/2013 - 12/2016</t>
  </si>
  <si>
    <t>1/0011/14</t>
  </si>
  <si>
    <t>Rimárová, Kvetoslava, doc. MUDr., CSc., mim. prof.</t>
  </si>
  <si>
    <t xml:space="preserve">Klinicko-epidemiologická štúdia vplyvu genetických, infekčných a exogénnych faktorov na prenatálne,perinatálne a novorodenecké indikátory </t>
  </si>
  <si>
    <t>01/2014 - 12/2017</t>
  </si>
  <si>
    <t>1/0895/14</t>
  </si>
  <si>
    <t>Psychosociálny vývin školákov so zdravotným znevýhodnením.</t>
  </si>
  <si>
    <t>Európska komisia</t>
  </si>
  <si>
    <t>Innovating care for people with multiple chronic conditions in Europe</t>
  </si>
  <si>
    <t>03/2013 - 04/2016</t>
  </si>
  <si>
    <t>7RP-247 543 PEOPLE IRSES</t>
  </si>
  <si>
    <t>Kopčo, Norbert, doc. Ing., PhD.</t>
  </si>
  <si>
    <t>Learn2Hear&amp;See</t>
  </si>
  <si>
    <t>05/2010 - 10/2013</t>
  </si>
  <si>
    <t xml:space="preserve">1/0142/11 </t>
  </si>
  <si>
    <t>Čellárová, Eva, prof. RNDr., DrSc.</t>
  </si>
  <si>
    <t>Hypericín a jeho potenciálna úloha v obranných mechanizmoch v rode Hypericum</t>
  </si>
  <si>
    <t xml:space="preserve">1/0173/11 </t>
  </si>
  <si>
    <t>Mártonfi, Pavol, prof. RNDr., PhD.</t>
  </si>
  <si>
    <t>Paralelná evolúcia alopolyploidných taxónov v rode Onosma (Boraginaceae)</t>
  </si>
  <si>
    <t xml:space="preserve">1/0626/11 </t>
  </si>
  <si>
    <t>Fedoročko, Peter, prof. RNDr., CSc.</t>
  </si>
  <si>
    <t>Nekaspázové signálne dtáhy v programovanej smrti nádorovej bunky a dopad aktivity ABC-transportných systémov na potenciálny vznik bunkovej rezistencie po fotocytotoxickom účinku hypericínu</t>
  </si>
  <si>
    <t xml:space="preserve">APVV-0040-10 </t>
  </si>
  <si>
    <t>Hypericín: biotechnológia, signalóm, fotodynamická terapia</t>
  </si>
  <si>
    <t>05/2011 - 10/2014</t>
  </si>
  <si>
    <t>APVV-0320-10 SAV</t>
  </si>
  <si>
    <t>Mikroevolučné procesy v čeľadi Asteraceae</t>
  </si>
  <si>
    <t xml:space="preserve">1/0207/12 </t>
  </si>
  <si>
    <t>Kassayová, Monika, doc. RNDr., CSc.</t>
  </si>
  <si>
    <t>Protinádorové vlastnosti probiotík, prebiotík a melatonínu v experimentálnych moceloch rakoviny prsníka</t>
  </si>
  <si>
    <t xml:space="preserve">1/0292/12 </t>
  </si>
  <si>
    <t>Šmajda, Beňadik, prof. RNDr., CSc.</t>
  </si>
  <si>
    <t>Hippokampálna neurogenéza a depresia: ovplyvnenie podávaním melatonínu</t>
  </si>
  <si>
    <t xml:space="preserve">1/0733/12 </t>
  </si>
  <si>
    <t>Solár, Peter, doc. RNDr., PhD.</t>
  </si>
  <si>
    <t>Typizácia ľudského erytropoetínového receptora v nádorovej a normálnej bunke</t>
  </si>
  <si>
    <t xml:space="preserve">1/0967/12 </t>
  </si>
  <si>
    <t>Daxnerová, Zuzana, doc. RNDr., CSc.</t>
  </si>
  <si>
    <t>Vyšetrenie procesov proliferácie, transformácie a interakcií buniek miechy potkana a ich migrácia v perinatálnom období vývoja</t>
  </si>
  <si>
    <t>01/2012 - 12/2015</t>
  </si>
  <si>
    <t xml:space="preserve">1/1025/12 </t>
  </si>
  <si>
    <t>Panigaj, Ľubomír ,doc. RNDr., CSc.</t>
  </si>
  <si>
    <t>Morfológia verzus molekulárna biológia na príklade fytogenézy zástupcov rodu Erebia Dalm. (Lepidoptera, Satyridae)</t>
  </si>
  <si>
    <t xml:space="preserve">1/1046/12 </t>
  </si>
  <si>
    <t>Uhrin, Marcel, RNDr., PhD.</t>
  </si>
  <si>
    <t>Populačná biológia a ekológia podkovára južného (Rhinolophus euryale; Mammalia: Chiroptera) na okraji areálu</t>
  </si>
  <si>
    <t xml:space="preserve">1/1238/12 </t>
  </si>
  <si>
    <t>Bačkor, Martin, prof. RNDr., DrSc.</t>
  </si>
  <si>
    <t>Lišajníky ako evolučná adaptácia rias a húb na prežitie v nepriaznivom životnom prostredí: nadbytok ťažkých kovov, zlúčeniny dusíka a UV žiarenia</t>
  </si>
  <si>
    <t xml:space="preserve">1/0153/13 </t>
  </si>
  <si>
    <t>Bojková, Bianka, RNDr., PhD.</t>
  </si>
  <si>
    <t>Vplyv podávania metformínu, pioglitazónu a melatonínu v mamárnej karcinogenéze in vivo</t>
  </si>
  <si>
    <t xml:space="preserve">1/0417/13 </t>
  </si>
  <si>
    <t>Vranová, Eva, RNDr., PhD.</t>
  </si>
  <si>
    <t>Vývinovo regulovaná syntéza izoprenoidov v modelovej rastline Arabidopsis thaliana</t>
  </si>
  <si>
    <t>012UPJŠ-4/2014</t>
  </si>
  <si>
    <t>Ekológia cicavcov</t>
  </si>
  <si>
    <t>059UK-4/2014</t>
  </si>
  <si>
    <t>Ľuptáčik, Peter, RNDr., PhD.</t>
  </si>
  <si>
    <t>Akarológia - moderná vysokoškolská učebnica</t>
  </si>
  <si>
    <t>1/0046/14</t>
  </si>
  <si>
    <t>Paľove-Balang, Peter, doc. RNDr., PhD.</t>
  </si>
  <si>
    <t>Interakcia metabolizmu dusíka a fenolov v liečivých rastlinách</t>
  </si>
  <si>
    <t>1/0199/14</t>
  </si>
  <si>
    <t>Kováč, Ľubomír, doc. RNDr., CSc.</t>
  </si>
  <si>
    <t>Význam podpovrchových suťových habitatov z hľadiska interakcie pôdneho a subteránneho prostredia na príklade spoločenstiev článkonožcov (Arthropoda)</t>
  </si>
  <si>
    <t>1/0417/14</t>
  </si>
  <si>
    <t>Majláth, Igor, RNDr., PhD.</t>
  </si>
  <si>
    <t>Patogénmi indukovaná manipulácia behaviorálnych prejavov kliešťov (vektorov) a plazov (hostiteľov)</t>
  </si>
  <si>
    <t>Nadácia Výskum rakoviny</t>
  </si>
  <si>
    <t>NVR:O-12-102/0001-00</t>
  </si>
  <si>
    <t>Jendželovský, Rastislav, RNDr., PhD.</t>
  </si>
  <si>
    <t>Podiel proteínu BCRP, antiapoptotickej signalizácie a reparačných mechanizmov na cytotoxickom pôsobení mitoxantronu v kombinácii s nesteroidnými antiflogistikami.</t>
  </si>
  <si>
    <t>07/2014 - 07/2015</t>
  </si>
  <si>
    <t>7. RP SIS-CT-2010-244749</t>
  </si>
  <si>
    <t>Kireš, Marián, doc. RNDr., PhD.</t>
  </si>
  <si>
    <t>Establish: Európska veda a technika v akcii vytvárajúca prepojenie s priemyslom, školstvom a domácnosťou</t>
  </si>
  <si>
    <t>01/2010 - 03/2014</t>
  </si>
  <si>
    <t>ALICE CERN 0774/2011</t>
  </si>
  <si>
    <t>Bombara, Marek, RNDr., PhD.</t>
  </si>
  <si>
    <t>Experiment ALICE na LHC v CERN: štúdium vlastností silne interagujúcej hmoty pri extrémnych hustotách energie</t>
  </si>
  <si>
    <t>01/2011 - 12/2015</t>
  </si>
  <si>
    <t>APVV-0222-10</t>
  </si>
  <si>
    <t>Kollár, Peter, prof. RNDr., CSc.</t>
  </si>
  <si>
    <t>Mikroštruktúra a vlastnosti práškových mikro- a nano-kompozitných materiálov pre stredofrekvenčné magnetické aplikácie</t>
  </si>
  <si>
    <t>APVV-0266-10 TUKE</t>
  </si>
  <si>
    <t>Varga, Rastislav, doc. RNDr., DrSc.</t>
  </si>
  <si>
    <t>Senzory na báze magnetických mikrodrôtov</t>
  </si>
  <si>
    <t xml:space="preserve">1/0148/12 </t>
  </si>
  <si>
    <t>Sovák, Pavol, prof. RNDr., CSc.</t>
  </si>
  <si>
    <t>Štruktúra a fyzikálne vlastnosti neusporiadaných i kváziusporiadaných kovových zliatín</t>
  </si>
  <si>
    <t xml:space="preserve">1/0234/12 </t>
  </si>
  <si>
    <t>Bobák, Andrej, prof. RNDr., DrSc.</t>
  </si>
  <si>
    <t>Frustrované spinové systémy</t>
  </si>
  <si>
    <t xml:space="preserve">1/0782/12 </t>
  </si>
  <si>
    <t>Komanický, Vladimír, Mgr., PhD.</t>
  </si>
  <si>
    <t>Štúdium progresívnych materiálov na efektívnejší prenos a konverziu energie</t>
  </si>
  <si>
    <t xml:space="preserve">1/0861/12 </t>
  </si>
  <si>
    <t>Vplyv interakcie feromagnetických častíc na báze železa na magnetické vlastnosti kompozitných materiálov</t>
  </si>
  <si>
    <t xml:space="preserve">1/0862/12 </t>
  </si>
  <si>
    <t>Füzer, Ján, doc. RNDr., PhD.</t>
  </si>
  <si>
    <t>Štúdium vplyvu parametrov feromagnetika a izolantu na výsledné magnetické vlastnosti kompozitných materiálov pre elektrotechniku</t>
  </si>
  <si>
    <t xml:space="preserve">1/1246/12 </t>
  </si>
  <si>
    <t>Miškovský, Pavol, prof. RNDr., DrSc.</t>
  </si>
  <si>
    <t>Fotodynamická terapia rakoviny: Detekcia tvorby singletového kyslíka z tripletového stavu fotoaktívneho liečiva</t>
  </si>
  <si>
    <t xml:space="preserve">7 RP-SIS-CT-2011-289085 </t>
  </si>
  <si>
    <t>SAILS</t>
  </si>
  <si>
    <t>01/2012- 12/2015</t>
  </si>
  <si>
    <t xml:space="preserve">2/0128/12 </t>
  </si>
  <si>
    <t>Andrejev - Majorana excitácie v supratekutom 3He-B</t>
  </si>
  <si>
    <t xml:space="preserve">APVV-0027-11 </t>
  </si>
  <si>
    <t>Dynamika doménovej steny v tenkých magnetických drôtoch</t>
  </si>
  <si>
    <t>APVV-0036-11 SAV</t>
  </si>
  <si>
    <t>Feher, Alexander, Dr.h.c. prof. RNDr., DrSc.</t>
  </si>
  <si>
    <t>Progresívne materiály s konkurenčnými parametrami usporiadania</t>
  </si>
  <si>
    <t xml:space="preserve">APVV-0132-11 </t>
  </si>
  <si>
    <t>Nekonvenčné kvantové stavy v nanoskopických magnetických systémoch</t>
  </si>
  <si>
    <t>APVV-0158-11 SAV</t>
  </si>
  <si>
    <t>Parimucha, Štefan, doc. Mgr., PhD.</t>
  </si>
  <si>
    <t>Od integrujúcich dvojhviezd k exoplanétam</t>
  </si>
  <si>
    <t>APVV-0242-11</t>
  </si>
  <si>
    <t>Využitie biofotonických nanotechnológií k štúdiu mechanizmov bunkovej smrti s cieľom zvýšenia citlivosti detekcie a selektivity liečby nádorov</t>
  </si>
  <si>
    <t xml:space="preserve">007UPJŠ-4/2013 </t>
  </si>
  <si>
    <t>Moderné technológie vo vyučovaní astronómie a astrofyziky</t>
  </si>
  <si>
    <t xml:space="preserve">022ŽU-4/2013 </t>
  </si>
  <si>
    <t>Objavujeme svet častíc</t>
  </si>
  <si>
    <t xml:space="preserve">1/0060/13 </t>
  </si>
  <si>
    <t>Formovanie a stabilita magnetických vlastností sklom potiahnutých magnetických mikrodrôtov</t>
  </si>
  <si>
    <t xml:space="preserve">1/0143/13 </t>
  </si>
  <si>
    <t>Orendáčová, Alžbeta, doc. RNDr., DrSc.</t>
  </si>
  <si>
    <t>Vplyv magnetickej rozmernosti a spinovej anizotropie na kvantové procesy v geometricky frustrovaných systémoch</t>
  </si>
  <si>
    <t xml:space="preserve">1/0145/13 </t>
  </si>
  <si>
    <t>Čižmár, Erik, RNDr., PhD.</t>
  </si>
  <si>
    <t>Experimentálne štúdium systémov spinových klastrov</t>
  </si>
  <si>
    <t xml:space="preserve">1/0222/13 </t>
  </si>
  <si>
    <t>Hnatič, Michal, prof. RNDr., DrSc.</t>
  </si>
  <si>
    <t>Škálovanie v stochastickej dynamike: vplyv náhodných fluktuácií na difúziu, kinetické procesy a fázové prechody</t>
  </si>
  <si>
    <t xml:space="preserve">2/0038/13 </t>
  </si>
  <si>
    <t>Gális, Rudolf, doc. RNDr., PhD.</t>
  </si>
  <si>
    <t>Fyzikálne vlastnosti akréčnych štruktúr v interagujúcich dvojhviezdach</t>
  </si>
  <si>
    <t>APVV-0097-12 SAV</t>
  </si>
  <si>
    <t>Strečka, Jozef, doc. RNDr., PhD.</t>
  </si>
  <si>
    <t>Kolektívne javy vo viazaných elektrónových a spinových systémoch.</t>
  </si>
  <si>
    <t>002PU-4/2012</t>
  </si>
  <si>
    <t>Hofierka, Jaroslav, prof. Mgr., PhD.</t>
  </si>
  <si>
    <t>Vysokoškolská učebnica geoinformatiky pre geografické študijné odbory</t>
  </si>
  <si>
    <t xml:space="preserve">1/0272/12 </t>
  </si>
  <si>
    <t>Priestorové analýzy a modelovanie 3D GIS</t>
  </si>
  <si>
    <t xml:space="preserve">1/1247/12 </t>
  </si>
  <si>
    <t>Spišiak, Peter, prof. RNDr., CSc.</t>
  </si>
  <si>
    <t>Socioekonomicky a kultúrne podexponovaná rurálna krajina ako fenomén aktivizácie pre humánnu geografiu</t>
  </si>
  <si>
    <t xml:space="preserve">1/1251/12 </t>
  </si>
  <si>
    <t>Hochmuth, Zdenko, doc. RNDr., CSc.</t>
  </si>
  <si>
    <t>Osobitosti geomorfologického vývoja východnej časti Slovenského krasu</t>
  </si>
  <si>
    <t>APVV-0176-12</t>
  </si>
  <si>
    <t>Výskum nových metód priestorového modelovania pomocou laserového skenovania a 3D GIS-u</t>
  </si>
  <si>
    <t>1/0473/14</t>
  </si>
  <si>
    <t>Kaňuk, Ján, RNDr., PhD.</t>
  </si>
  <si>
    <t>Dynamické 3-D modelovanie urbanizovanej krajiny v rôznych rozlišovacích úrovniach</t>
  </si>
  <si>
    <t xml:space="preserve">1/0583/11 </t>
  </si>
  <si>
    <t>Zeleňák, Vladimír, doc. RNDr., PhD.</t>
  </si>
  <si>
    <t>Nanopórovité materiály pre separáciu technologicky dôležitých molekúl</t>
  </si>
  <si>
    <t xml:space="preserve">1/0211/12 </t>
  </si>
  <si>
    <t>Oriňáková, Renáta, doc. RNDr., PhD.</t>
  </si>
  <si>
    <t>Príprava a charakterizácia nanoštruktúrovaných funkčných vrstiev</t>
  </si>
  <si>
    <t xml:space="preserve">1/0504/12 </t>
  </si>
  <si>
    <t>Víglaský, Viktor, doc. RNDr., PhD.</t>
  </si>
  <si>
    <t>Výskyt, štruktúrna variabilita a biologická úloha G-kvadruplexov v genóme cicavcov a vírusov</t>
  </si>
  <si>
    <t xml:space="preserve">1/0521/12 </t>
  </si>
  <si>
    <t>Varhač, Rastislav, RNDr., PhD.</t>
  </si>
  <si>
    <t>Modulácia proteínovej dynamiky a katalytických vlastností enzýmov Hofmeistrovými iónmi</t>
  </si>
  <si>
    <t xml:space="preserve">1/0568/12 </t>
  </si>
  <si>
    <t>Martinková, Miroslava, doc. RNDr., PhD.</t>
  </si>
  <si>
    <t>Stereoselektívna syntéza fytosfingozínov, fytoceramidov a galaktocerebrozidov s imunostimulačnou aktivitou</t>
  </si>
  <si>
    <t xml:space="preserve">1/0954/12 </t>
  </si>
  <si>
    <t>Budovská, Mariana, RNDr., PhD.</t>
  </si>
  <si>
    <t>Spirocyklizačné reakcie indolového fytoalexínu brasinínu, jeho derivátov a analógov</t>
  </si>
  <si>
    <t xml:space="preserve">1/1096/12 </t>
  </si>
  <si>
    <t>Bazeľ, Yaroslav, prof. Dr., DrSc.</t>
  </si>
  <si>
    <t>Vypracovanie nových analytických postupov s využitím senzorov a hybridných spektrálnych metód</t>
  </si>
  <si>
    <t>2/0025/12</t>
  </si>
  <si>
    <t>Antalík, Marián, prof. Ing., DrSc.</t>
  </si>
  <si>
    <t>Supramolekulárne komplexy proteínov</t>
  </si>
  <si>
    <t>APVV-0014-11 STU</t>
  </si>
  <si>
    <t>Černák, Juraj, prof. RNDr., CSc.</t>
  </si>
  <si>
    <t>Od magnetoaktívnych koordinačných zlúčenín k funkčným materiálom</t>
  </si>
  <si>
    <t>APVV-0280-11</t>
  </si>
  <si>
    <t>Samozbaľujúce sa G-DNA štruktúry ako východiskové materiály pre molekulárne nanozariadenia</t>
  </si>
  <si>
    <t>APVV-0677-11 SAV</t>
  </si>
  <si>
    <t>Biologicky odbúrateľné kovové materiály pripravené práškovými technológiami</t>
  </si>
  <si>
    <t xml:space="preserve">1/0001/13 </t>
  </si>
  <si>
    <t>Kožurková, Mária, doc. RNDr., CSc.</t>
  </si>
  <si>
    <t>Syntéza a dizajn nových inhibítorov cholinesteráz a topoizomeráz na báze heterocyklických farmakofónov s neuroprotektívnymi a cytostatickými vlastnosťami</t>
  </si>
  <si>
    <t xml:space="preserve">1/0075/13 </t>
  </si>
  <si>
    <t>Molekulové magnety na báze homo- a heterospinových komplexných zlúčenín</t>
  </si>
  <si>
    <t>1/0398/14</t>
  </si>
  <si>
    <t>Gonda, Jozef, prof. RNDr., DrSc.</t>
  </si>
  <si>
    <t>Asymetrické organokatalyzované [3,3]- sigmatropné prešmyky v syntéze salinosporamidov a cinnabaramidu A</t>
  </si>
  <si>
    <t>1/0598/14</t>
  </si>
  <si>
    <t>Potočňák, Ivan, doc. RNDr., PhD.</t>
  </si>
  <si>
    <t>Nízkorozmerné koordinačné zlúčeniny obsahujúce deriváty 8-hydroxychinolínu vykazujúce antiproliferatívne účinky</t>
  </si>
  <si>
    <t>2/0062/14 SAV</t>
  </si>
  <si>
    <t>Sedlák, Erik, doc. RNDr., PhD.</t>
  </si>
  <si>
    <t>Funkčná a štruktúrna integrita proteínov v dvojvrstvových micelách - aplikácia na mitochondriálne a amyloidogénne proteíny</t>
  </si>
  <si>
    <t>APVV-0035-10</t>
  </si>
  <si>
    <t>Geffert, Viliam, prof. RNDr., DrSc.</t>
  </si>
  <si>
    <t>Algoritmy, automaty, a diskrétne dátové štruktúry</t>
  </si>
  <si>
    <t xml:space="preserve">1/0479/12 </t>
  </si>
  <si>
    <t>Kombinatorické štruktúry a zložitosť algoritmov</t>
  </si>
  <si>
    <t xml:space="preserve">1/0492/12 </t>
  </si>
  <si>
    <t>Výpočtové modely a analytické prostriedky pre štúdium priestorového sluchu</t>
  </si>
  <si>
    <t xml:space="preserve">1/0832/12 </t>
  </si>
  <si>
    <t>Krajči, Stanislav, doc. RNDr., PhD.</t>
  </si>
  <si>
    <t>Škálovateľné výpočtové metódy na získavanie, analýzu a organizovanie dát s prvkami neurčitosti</t>
  </si>
  <si>
    <t>APVV-0452-12</t>
  </si>
  <si>
    <t>Priestorová pozornosť a počúvanie v zložitých prostrediach</t>
  </si>
  <si>
    <t>10/2013 - 03/2017</t>
  </si>
  <si>
    <t>1/0475/14</t>
  </si>
  <si>
    <t>Horváth, Tomáš, RNDr., PhD.</t>
  </si>
  <si>
    <t>Edukačný odporúčací systém s dozorom</t>
  </si>
  <si>
    <t xml:space="preserve">APVV-0023-10 </t>
  </si>
  <si>
    <t>Jendroľ, Stanislav, prof. RNDr., DrSc.</t>
  </si>
  <si>
    <t>Polyedrálna, štrukturálna a chromatická teória grafov</t>
  </si>
  <si>
    <t>1/0002/12 SAV</t>
  </si>
  <si>
    <t>Bukovský, Lev, prof. RNDr., DrSc.</t>
  </si>
  <si>
    <t>Teoreticko-množinové metódy v topológii a analýze</t>
  </si>
  <si>
    <t xml:space="preserve">1/0652/12 </t>
  </si>
  <si>
    <t>Horňák, Mirko, prof. RNDr., CSc.</t>
  </si>
  <si>
    <t>Farebnosť a štruktúra grafov</t>
  </si>
  <si>
    <t xml:space="preserve">1/1331/12 </t>
  </si>
  <si>
    <t>Doboš, Jozef, prof. RNDr., CSc.</t>
  </si>
  <si>
    <t>Analýza a rozvíjanie matematických kompetencií budúcich učiteľov</t>
  </si>
  <si>
    <t xml:space="preserve">APVV-0715-12 </t>
  </si>
  <si>
    <t>Lukáč, Stanislav, doc. RNDr., PhD.</t>
  </si>
  <si>
    <t>Výskum efektívnosti metód inovácie výučby matematiky, fyziky a informatiky</t>
  </si>
  <si>
    <t>10/2013 - 09/2016</t>
  </si>
  <si>
    <t>1/0063/14</t>
  </si>
  <si>
    <t>Studenovská, Danica, prof. RNDr., CSc.</t>
  </si>
  <si>
    <t>Algebraické štruktúry s usporiadaním</t>
  </si>
  <si>
    <t>1/0344/14</t>
  </si>
  <si>
    <t>Cechlárová, Katarína, prof. RNDr., DrSc.</t>
  </si>
  <si>
    <t>Matematické a štatistické metódy v ekonomickom rozhodovaní</t>
  </si>
  <si>
    <t>APVV-0282-11 SAV</t>
  </si>
  <si>
    <t>Kožár, Tibor, RNDr., CSc.</t>
  </si>
  <si>
    <t>Príprava nanoštrukturovaných filmov, ich integrácia s bioelementmi a následné využitie.</t>
  </si>
  <si>
    <t>PrF</t>
  </si>
  <si>
    <t xml:space="preserve">1/0692/12 </t>
  </si>
  <si>
    <t>Bröstl, Alexander, prof. JUDr., CSc.</t>
  </si>
  <si>
    <t>Ústavné princípy a ich vplyv na tvorbu a realizáciu práva</t>
  </si>
  <si>
    <t xml:space="preserve">1/0851/12 </t>
  </si>
  <si>
    <t>Barinková, Milena, doc. JUDr., CSc.</t>
  </si>
  <si>
    <t>Tvorba a realizácia pracovného práva so zreteľom na regionálne aspekty trhu práce</t>
  </si>
  <si>
    <t xml:space="preserve">1/0805/13 </t>
  </si>
  <si>
    <t>Tkáč, Vojtech, prof. JUDr., CSc.</t>
  </si>
  <si>
    <t>Optimalizácia usporiadania modelu pracovných vzťahov na trhu práce v Slovenskej republike</t>
  </si>
  <si>
    <t xml:space="preserve">1/0965/13 </t>
  </si>
  <si>
    <t>Orosz, Ladislav, doc. JUDr., CSc.</t>
  </si>
  <si>
    <t>Volebné zákonodárstvo v Slovenskej republike - doterajší vývoj, aktuálny stav, perspektívy</t>
  </si>
  <si>
    <t>1/0940/14</t>
  </si>
  <si>
    <t>Vojčík, Peter, prof. JUDr., CSc.</t>
  </si>
  <si>
    <t>Rekodifikácia súkromného práva v intenciách práva EÚ</t>
  </si>
  <si>
    <t xml:space="preserve">APVV-0263-10 </t>
  </si>
  <si>
    <t>Suchoža, Jozef, prof. JUDr., DrSc.</t>
  </si>
  <si>
    <t>Efektívnosť právnych inštitútov a ekonomicko-finančných nástrojov v období krízových javov a situácií v podnikaní</t>
  </si>
  <si>
    <t>05/2011 - 04/2014</t>
  </si>
  <si>
    <t xml:space="preserve">APVV-0809-12 </t>
  </si>
  <si>
    <t>Husár, Ján, prof. JUDr., CSc.</t>
  </si>
  <si>
    <t>Modernizácia práva obchodných spoločností ako súčasť rekodifikácie súkromného práva</t>
  </si>
  <si>
    <t xml:space="preserve">1/0131/13 </t>
  </si>
  <si>
    <t>Štenpien, Erik, doc. JUDr., PhD.</t>
  </si>
  <si>
    <t>Historickoprávny vývoj inštitútu kúpnej zmluvy a tendencie jej súčasnej rekodifikácie v SR</t>
  </si>
  <si>
    <t xml:space="preserve">1/1170/12 </t>
  </si>
  <si>
    <t>Bujňáková, Mária, Prof. h.c. doc. JUDr., CSc.</t>
  </si>
  <si>
    <t>Vplyv daňovej politiky Európskej únie na vnútroštátnu právnu úpravu v SR</t>
  </si>
  <si>
    <t xml:space="preserve">APVV-0823-11 </t>
  </si>
  <si>
    <t>Klučka, Ján, prof. JUDr., CSc.</t>
  </si>
  <si>
    <t>Regionalizmus a jeho prínos pre všeobecné medzinárodné právo</t>
  </si>
  <si>
    <t xml:space="preserve">APVV-0814-12 </t>
  </si>
  <si>
    <t>Mazák, Ján, prof. JUDr., PhD.</t>
  </si>
  <si>
    <t>Záväznosť a aplikovateľnosť Charty základných práv Európskej únie pre členský štát a v členskom štáte s osobitným zreteľom na súdnu moc v Slovenskej republike</t>
  </si>
  <si>
    <t>10/2013 - 12/2016</t>
  </si>
  <si>
    <t>006UK-4/2014</t>
  </si>
  <si>
    <t>Palenčár, Marián, doc. Mgr., CSc.</t>
  </si>
  <si>
    <t>Ľudská dôstojnosť v kontexte smrti a umierania</t>
  </si>
  <si>
    <t xml:space="preserve">1/1161/12 </t>
  </si>
  <si>
    <t>Puchalová, Ingrid, PaedDr., PhD.</t>
  </si>
  <si>
    <t>Zabudnuté texty, zabudnutá literatúra. Nemecké autorky z územia dnešného Slovenska (18. - 21. stor.)</t>
  </si>
  <si>
    <t>APVV-0786-12</t>
  </si>
  <si>
    <t xml:space="preserve">Meier, Jörg, Doc. Dr. </t>
  </si>
  <si>
    <t>Kaschauer Zeitung (Košické noviny) ako odkaz kultúry a jazyka nemeckej menšiny na území východného Slovenska na prelome 19. a 20. stor.</t>
  </si>
  <si>
    <t xml:space="preserve">1/0282/12 </t>
  </si>
  <si>
    <t>Žiaková, Eva, prof. PhDr., CSc.</t>
  </si>
  <si>
    <t>Interdicsiplinárna analýza zmyslu života a jeho komponentov v sociálne významných skupinách adolescentov z hľadiska jeho formovania a možnej intervencie.</t>
  </si>
  <si>
    <t xml:space="preserve">1/0332/12 </t>
  </si>
  <si>
    <t>Lovašová, Soňa, Mgr., PhD.</t>
  </si>
  <si>
    <t>Analýza vybraných rizikových faktorov klientského násilia v sociálnej práci s dôrazom na prevenciu klientského násilia a prípravu sociálnych pracovníkov - Národné zmapovanie výskytu násilia klientov voči sociálnym pracovníkom na Slovensku.</t>
  </si>
  <si>
    <t xml:space="preserve">1/0094/12 </t>
  </si>
  <si>
    <t>Stekauer, Pavel, prof. PhDr., DrSc.</t>
  </si>
  <si>
    <t>Štandardný priemerný európsky jazyk - výskum európskych jazykov z pohľadu slovotvorby</t>
  </si>
  <si>
    <t xml:space="preserve">1/0101/12 </t>
  </si>
  <si>
    <t>Šutaj, Štefan, prof. PaedDr., DrSc.</t>
  </si>
  <si>
    <t>Miesta pamati Košíc I. (historické prelomy a inštitúcie)</t>
  </si>
  <si>
    <t xml:space="preserve">1/0572/13 </t>
  </si>
  <si>
    <t>Pekár, Martin, doc. PaedDr., PhD.</t>
  </si>
  <si>
    <t>Vybrané problémy činnosti mocensko-represívneho aparátu na Slovensku 1939 - 1945</t>
  </si>
  <si>
    <t xml:space="preserve">2/0055/13 </t>
  </si>
  <si>
    <t>Hrehor, Henrich, Mgr., PhD.</t>
  </si>
  <si>
    <t>Školy, žiaci, učitelia - vývoj stredného školstva vo vybraných mestách východného Slovenska v rokoch 1918 - 1948</t>
  </si>
  <si>
    <t xml:space="preserve">1/0299/12 </t>
  </si>
  <si>
    <t>Gbúr, Ján, prof. PhDr., CSc.</t>
  </si>
  <si>
    <t>Tvorba a recepcia esteticko-axiologických parametrov slovenskej poézie a slovenskej prózy na prelome 19. a 20. storočia.</t>
  </si>
  <si>
    <t xml:space="preserve">1/0873/12 </t>
  </si>
  <si>
    <t>Andričík, Marián, doc. PhDr., PhD.</t>
  </si>
  <si>
    <t>Piesňový text v druhej polovici 20. a prvej dekáde 21. storočia</t>
  </si>
  <si>
    <t xml:space="preserve">1/0938/12 </t>
  </si>
  <si>
    <t>Zimmermann, Július, prof. Ing., CSc.</t>
  </si>
  <si>
    <t>Vlnková analýza akustického signálu</t>
  </si>
  <si>
    <t>APVV-0077-11</t>
  </si>
  <si>
    <t>Audiometrické lingválne testy</t>
  </si>
  <si>
    <t xml:space="preserve">020UPJŠ-4/2013 </t>
  </si>
  <si>
    <t>Rodový aspekt v slovenskej literatúre na prelome 19. a 20. storočia</t>
  </si>
  <si>
    <t>04/2013 - 12/2015</t>
  </si>
  <si>
    <t xml:space="preserve">029PU-4/2013 </t>
  </si>
  <si>
    <t>Sabol, Ján, doc. Mgr., PhD.,ArtD.</t>
  </si>
  <si>
    <t>Tvorba a recepcia rozhlasového a televízneho textu</t>
  </si>
  <si>
    <t xml:space="preserve">1/1258/12 </t>
  </si>
  <si>
    <t>Lovaš, Ladislav, prof. PhDr., CSc.</t>
  </si>
  <si>
    <t>Psychologické kontexty starostlivosti o seba.</t>
  </si>
  <si>
    <t>APVV-0281-11</t>
  </si>
  <si>
    <t>Ferjenčík, Ján, doc. PhDr., CSc.</t>
  </si>
  <si>
    <t>Exekutívne funkcie ako štrukturálny komponent schopnosti učiť sa - diagnostika a stimulácia</t>
  </si>
  <si>
    <t>1/0849/14</t>
  </si>
  <si>
    <t>Mesárošová, Margita, doc. PhDr., CSc.</t>
  </si>
  <si>
    <t xml:space="preserve">Kognitívne, metakognitívne kompetencie, sebaregulácia a sebaúčinnosť študentov vo vzťahu k motivácii a výkonu. </t>
  </si>
  <si>
    <t xml:space="preserve">1/1092/12 </t>
  </si>
  <si>
    <t>Orosová, Oľga, prof. PhDr., CSc.</t>
  </si>
  <si>
    <t>Životná perspektíva a rizikové správanie vysokoškolákov.</t>
  </si>
  <si>
    <t xml:space="preserve">APVV-0253-11 </t>
  </si>
  <si>
    <t>Užívanie drog medzi dospievajúcimi a vysokoškolákmi. Na výskumných dátach založená prevencia užívania drog.</t>
  </si>
  <si>
    <t xml:space="preserve">1/0330/12 </t>
  </si>
  <si>
    <t>Mičaninová, Mária, doc. PhDr., CSc.</t>
  </si>
  <si>
    <t>Funkcie obraznosti vo filozofii Ibn Gabirola a al-Suhrawardiho</t>
  </si>
  <si>
    <t xml:space="preserve">1/0678/12 </t>
  </si>
  <si>
    <t>Leško, Vladimír, prof. PhDr., CSc.</t>
  </si>
  <si>
    <t>Dejiny filozofie ako filozofický problém /Heidegger, Gadamer, Patočka a Rorty/</t>
  </si>
  <si>
    <t xml:space="preserve">1/0890/12 </t>
  </si>
  <si>
    <t>Andreanský, Eugen, doc. PhDr., PhD.</t>
  </si>
  <si>
    <t>Filozofické skúmanie povahy jazyka</t>
  </si>
  <si>
    <t xml:space="preserve">APVV-0480-11 </t>
  </si>
  <si>
    <t>Stojka, Róbert, Mgr., PhD.</t>
  </si>
  <si>
    <t>Patočkova asubjektívna fenomenológia a dejiny filozofie</t>
  </si>
  <si>
    <t xml:space="preserve">1/0675/12 </t>
  </si>
  <si>
    <t>Bolfíková, Eva, doc. PhDr., CSc.</t>
  </si>
  <si>
    <t>Spravodlivosť distribúcií v podmienkach modernej demokracie - filozofické, politologické a sociologické aspekty.</t>
  </si>
  <si>
    <t xml:space="preserve">1/1116/12 </t>
  </si>
  <si>
    <t>Gbúrová, Marcela, prof. PhDr., CSc.</t>
  </si>
  <si>
    <t>Myslenie v politike, politika v myslení /osobnosti politického myslenia na Sovensku v 19. storočí - vybrané portréty/</t>
  </si>
  <si>
    <t>017UPJŠ-4/2014</t>
  </si>
  <si>
    <t>Koziak, Tomáš, doc. PhDr., PhD.</t>
  </si>
  <si>
    <t>Antropológia textov z medzinárodných vzťahov a geopolitiky</t>
  </si>
  <si>
    <t xml:space="preserve">LLP SPAN 526773 </t>
  </si>
  <si>
    <t xml:space="preserve">Science for Prevention Academic Network </t>
  </si>
  <si>
    <t>10/2012 - 09/2015</t>
  </si>
  <si>
    <t xml:space="preserve">013UPJŠ-4/2013 </t>
  </si>
  <si>
    <t>Kravčáková, Gabriela, doc. Mgr., PhD.</t>
  </si>
  <si>
    <t>Organizačné správanie - vysokoškolská učebnica pre povinný predmet nového študijného programu</t>
  </si>
  <si>
    <t xml:space="preserve">1/0098/13 </t>
  </si>
  <si>
    <t>Čepelová, Anna, doc. Ing., PhD.</t>
  </si>
  <si>
    <t>Procesné riadenie pri transformácií organizácie verejnej správy z tradičnej na znalostnú organizáciu</t>
  </si>
  <si>
    <t>01/2013 - 12/2014</t>
  </si>
  <si>
    <t xml:space="preserve">1/0683/13 </t>
  </si>
  <si>
    <t>Jesenko, Michal, JUDr. Mgr., PhD.</t>
  </si>
  <si>
    <t>Normotvorba obcí vo veciach územnej samosprávy</t>
  </si>
  <si>
    <t>1/1343/12</t>
  </si>
  <si>
    <t>Zusková, Klaudia, doc. PaedDr., PhD.</t>
  </si>
  <si>
    <t>Vybrané rizikové faktory obezity a pohybová prevencia</t>
  </si>
  <si>
    <t>International Visegrad Fund</t>
  </si>
  <si>
    <t>IVF V4EaP Scholarship 51400263, Antonenko</t>
  </si>
  <si>
    <t>Vyšehradský fond</t>
  </si>
  <si>
    <t>09/2014 - 02/2015</t>
  </si>
  <si>
    <t>IVF V4EaP Scholarship 51400264, Burkynov</t>
  </si>
  <si>
    <t>IVF V4EaP Scholarship, Serhij Zaruba</t>
  </si>
  <si>
    <t>09/2014 - 06/2015</t>
  </si>
  <si>
    <t xml:space="preserve">IVF V4EaP Scholarship, Halyna Yankovych  </t>
  </si>
  <si>
    <t>IVF  V4EaP Scholarship, Andrei Zabrodin</t>
  </si>
  <si>
    <t xml:space="preserve">SK-GR-0005-11 </t>
  </si>
  <si>
    <t>Cechlárová, Katarína, prof. RNDr., CSc.</t>
  </si>
  <si>
    <t>Algoritmické a štrukturálne spekty pre varianty stabilných párovaní</t>
  </si>
  <si>
    <t>SK-FR-2013-0028</t>
  </si>
  <si>
    <t>Soták, Roman, doc. RNDr., PhD.</t>
  </si>
  <si>
    <t>Chromatické a štrukturálne vlastnosti grafov</t>
  </si>
  <si>
    <t>03/2014 - 12/2015</t>
  </si>
  <si>
    <t>51300036 - Veronika Gayer</t>
  </si>
  <si>
    <t>09/2013 - 06/2014</t>
  </si>
  <si>
    <t>51300768 - Darko Karadžič</t>
  </si>
  <si>
    <t>12/2013 - 09/2014</t>
  </si>
  <si>
    <t>51401188 - Anikó Eszter</t>
  </si>
  <si>
    <t>09/2014 - 07/2015</t>
  </si>
  <si>
    <t>Tranformation of Central European cities in historical development (Košice, Kraków, Miskolc, Opava)</t>
  </si>
  <si>
    <t>09/2011 - 07/2014</t>
  </si>
  <si>
    <t>MK SR</t>
  </si>
  <si>
    <t xml:space="preserve">MK-145/2014/2.1 </t>
  </si>
  <si>
    <t>Džuganová, Daniela, PhD.</t>
  </si>
  <si>
    <t xml:space="preserve">Zvyšovanie úrovne poskytovaných knižnično-informačných služieb inovatívnou formou – samoobslužným skenerom </t>
  </si>
  <si>
    <t>06/2014 - 12/2014</t>
  </si>
  <si>
    <t>MK-146/2014/2.5</t>
  </si>
  <si>
    <t xml:space="preserve">Kniha – najdôležitejší zdroj poznatkov a vedomostí. Doplňovanie knižničného fondu Univerzitnej knižnice UPJŠ v Košiciach – záruka spokojnosti jej používateľov </t>
  </si>
  <si>
    <t>03/2014 - 11/2014</t>
  </si>
  <si>
    <t>13201-1064/KOSICE02</t>
  </si>
  <si>
    <t>Timková, Renáta, Mgr., PhD.</t>
  </si>
  <si>
    <t>ERASMUS</t>
  </si>
  <si>
    <t>06/2013 - 09/2014</t>
  </si>
  <si>
    <t>2014-1-SK01-KA103-000047</t>
  </si>
  <si>
    <t>06/2014 - 05/2016</t>
  </si>
  <si>
    <t>Počet obhájených</t>
  </si>
  <si>
    <t>947</t>
  </si>
  <si>
    <t>923</t>
  </si>
  <si>
    <t>327</t>
  </si>
  <si>
    <t>50</t>
  </si>
  <si>
    <t>55</t>
  </si>
  <si>
    <t>125</t>
  </si>
  <si>
    <t>92</t>
  </si>
  <si>
    <t>3</t>
  </si>
  <si>
    <t>14</t>
  </si>
  <si>
    <t>311</t>
  </si>
  <si>
    <t>303</t>
  </si>
  <si>
    <t>78</t>
  </si>
  <si>
    <t>242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</si>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</sst>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2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Calibri"/>
      <family val="2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arial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2" fillId="0" borderId="0"/>
    <xf numFmtId="0" fontId="6" fillId="0" borderId="0"/>
  </cellStyleXfs>
  <cellXfs count="4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9" fillId="0" borderId="0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0" borderId="0" xfId="0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0" xfId="0" applyFont="1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0" fillId="0" borderId="15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0" fillId="2" borderId="1" xfId="1" applyNumberFormat="1" applyFont="1" applyFill="1" applyBorder="1"/>
    <xf numFmtId="0" fontId="0" fillId="0" borderId="17" xfId="0" applyBorder="1" applyAlignment="1">
      <alignment horizontal="center"/>
    </xf>
    <xf numFmtId="0" fontId="0" fillId="0" borderId="36" xfId="0" applyBorder="1"/>
    <xf numFmtId="0" fontId="6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0" xfId="0" applyFont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 wrapText="1"/>
    </xf>
    <xf numFmtId="3" fontId="19" fillId="0" borderId="0" xfId="0" applyNumberFormat="1" applyFont="1" applyFill="1" applyBorder="1" applyAlignment="1">
      <alignment vertical="top" wrapText="1"/>
    </xf>
    <xf numFmtId="0" fontId="18" fillId="0" borderId="0" xfId="0" applyFont="1" applyBorder="1" applyAlignment="1">
      <alignment vertical="top"/>
    </xf>
    <xf numFmtId="3" fontId="19" fillId="0" borderId="0" xfId="2" applyNumberFormat="1" applyFont="1" applyFill="1" applyBorder="1" applyAlignment="1">
      <alignment vertical="top" wrapText="1"/>
    </xf>
    <xf numFmtId="3" fontId="21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top" wrapText="1"/>
    </xf>
    <xf numFmtId="3" fontId="19" fillId="0" borderId="0" xfId="2" applyNumberFormat="1" applyFont="1" applyBorder="1" applyAlignment="1">
      <alignment vertical="center" wrapText="1"/>
    </xf>
    <xf numFmtId="3" fontId="19" fillId="0" borderId="0" xfId="3" applyNumberFormat="1" applyFont="1" applyFill="1" applyBorder="1" applyAlignment="1">
      <alignment vertical="center" wrapText="1"/>
    </xf>
    <xf numFmtId="3" fontId="19" fillId="0" borderId="0" xfId="4" applyNumberFormat="1" applyFont="1" applyFill="1" applyBorder="1" applyAlignment="1">
      <alignment vertical="center" wrapText="1"/>
    </xf>
    <xf numFmtId="3" fontId="19" fillId="0" borderId="0" xfId="5" applyNumberFormat="1" applyFont="1" applyFill="1" applyBorder="1" applyAlignment="1">
      <alignment vertical="center" wrapText="1"/>
    </xf>
    <xf numFmtId="0" fontId="18" fillId="0" borderId="0" xfId="0" applyFont="1" applyBorder="1" applyAlignment="1"/>
    <xf numFmtId="0" fontId="8" fillId="0" borderId="0" xfId="0" applyFont="1" applyAlignment="1">
      <alignment vertical="center"/>
    </xf>
    <xf numFmtId="0" fontId="18" fillId="0" borderId="0" xfId="0" applyFont="1" applyBorder="1" applyAlignment="1">
      <alignment vertical="top" wrapText="1"/>
    </xf>
    <xf numFmtId="3" fontId="19" fillId="0" borderId="0" xfId="3" applyNumberFormat="1" applyFont="1" applyFill="1" applyBorder="1" applyAlignment="1">
      <alignment vertical="top" wrapText="1"/>
    </xf>
    <xf numFmtId="3" fontId="19" fillId="0" borderId="0" xfId="4" applyNumberFormat="1" applyFont="1" applyFill="1" applyBorder="1" applyAlignment="1">
      <alignment vertical="top" wrapText="1"/>
    </xf>
    <xf numFmtId="3" fontId="19" fillId="0" borderId="0" xfId="5" applyNumberFormat="1" applyFont="1" applyFill="1" applyBorder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0" xfId="0" applyFill="1"/>
    <xf numFmtId="0" fontId="1" fillId="2" borderId="1" xfId="0" applyFont="1" applyFill="1" applyBorder="1"/>
    <xf numFmtId="0" fontId="7" fillId="4" borderId="1" xfId="0" applyFont="1" applyFill="1" applyBorder="1"/>
    <xf numFmtId="3" fontId="0" fillId="0" borderId="4" xfId="0" applyNumberFormat="1" applyBorder="1"/>
    <xf numFmtId="3" fontId="0" fillId="0" borderId="1" xfId="0" applyNumberFormat="1" applyBorder="1"/>
    <xf numFmtId="0" fontId="1" fillId="5" borderId="20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5" borderId="0" xfId="0" applyFont="1" applyFill="1" applyAlignment="1"/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/>
    <xf numFmtId="0" fontId="1" fillId="5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5" borderId="39" xfId="0" applyFont="1" applyFill="1" applyBorder="1" applyAlignment="1"/>
    <xf numFmtId="0" fontId="1" fillId="5" borderId="15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0" xfId="0" applyFont="1" applyFill="1" applyAlignment="1"/>
    <xf numFmtId="0" fontId="6" fillId="0" borderId="0" xfId="0" applyFont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14" fontId="31" fillId="5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/>
    <xf numFmtId="0" fontId="0" fillId="8" borderId="0" xfId="0" applyFill="1" applyBorder="1"/>
    <xf numFmtId="0" fontId="0" fillId="8" borderId="0" xfId="0" applyFill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3" borderId="0" xfId="0" applyFill="1" applyAlignment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/>
    <xf numFmtId="0" fontId="6" fillId="0" borderId="15" xfId="0" applyFont="1" applyBorder="1" applyAlignment="1">
      <alignment wrapText="1"/>
    </xf>
    <xf numFmtId="164" fontId="0" fillId="2" borderId="4" xfId="0" applyNumberFormat="1" applyFill="1" applyBorder="1" applyAlignment="1"/>
    <xf numFmtId="0" fontId="0" fillId="0" borderId="3" xfId="0" applyBorder="1" applyAlignment="1"/>
    <xf numFmtId="0" fontId="0" fillId="5" borderId="1" xfId="0" applyFill="1" applyBorder="1" applyAlignment="1"/>
    <xf numFmtId="0" fontId="0" fillId="5" borderId="0" xfId="0" applyFill="1" applyBorder="1"/>
    <xf numFmtId="0" fontId="0" fillId="5" borderId="0" xfId="0" applyFill="1"/>
    <xf numFmtId="0" fontId="0" fillId="5" borderId="1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/>
    <xf numFmtId="164" fontId="11" fillId="3" borderId="1" xfId="0" applyNumberFormat="1" applyFont="1" applyFill="1" applyBorder="1"/>
    <xf numFmtId="0" fontId="0" fillId="3" borderId="0" xfId="0" applyFill="1" applyBorder="1" applyAlignment="1"/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0" fontId="6" fillId="5" borderId="1" xfId="0" applyFont="1" applyFill="1" applyBorder="1"/>
    <xf numFmtId="49" fontId="6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/>
    <xf numFmtId="0" fontId="0" fillId="3" borderId="0" xfId="0" applyFill="1" applyBorder="1"/>
    <xf numFmtId="0" fontId="9" fillId="5" borderId="0" xfId="0" applyFont="1" applyFill="1" applyAlignment="1">
      <alignment vertical="center" wrapText="1"/>
    </xf>
    <xf numFmtId="49" fontId="6" fillId="5" borderId="3" xfId="0" applyNumberFormat="1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 wrapText="1"/>
    </xf>
    <xf numFmtId="49" fontId="0" fillId="5" borderId="41" xfId="0" applyNumberFormat="1" applyFill="1" applyBorder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6" fillId="5" borderId="36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top"/>
    </xf>
    <xf numFmtId="0" fontId="19" fillId="5" borderId="0" xfId="0" applyFont="1" applyFill="1" applyAlignment="1">
      <alignment vertical="top"/>
    </xf>
    <xf numFmtId="0" fontId="18" fillId="5" borderId="0" xfId="0" applyFont="1" applyFill="1" applyAlignment="1">
      <alignment vertical="top"/>
    </xf>
    <xf numFmtId="3" fontId="19" fillId="5" borderId="0" xfId="3" applyNumberFormat="1" applyFont="1" applyFill="1" applyBorder="1" applyAlignment="1">
      <alignment vertical="top" wrapText="1"/>
    </xf>
    <xf numFmtId="0" fontId="18" fillId="5" borderId="0" xfId="0" applyFont="1" applyFill="1" applyBorder="1" applyAlignment="1">
      <alignment vertical="top" wrapText="1"/>
    </xf>
    <xf numFmtId="0" fontId="1" fillId="0" borderId="1" xfId="0" applyFont="1" applyBorder="1"/>
    <xf numFmtId="0" fontId="1" fillId="5" borderId="4" xfId="0" applyFont="1" applyFill="1" applyBorder="1" applyAlignment="1">
      <alignment wrapText="1"/>
    </xf>
    <xf numFmtId="0" fontId="1" fillId="5" borderId="1" xfId="0" applyFont="1" applyFill="1" applyBorder="1"/>
    <xf numFmtId="0" fontId="0" fillId="0" borderId="4" xfId="0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4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8" xfId="0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49" fontId="0" fillId="0" borderId="8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4" fontId="0" fillId="0" borderId="0" xfId="0" applyNumberFormat="1" applyFill="1" applyAlignment="1">
      <alignment vertical="center" wrapText="1"/>
    </xf>
    <xf numFmtId="0" fontId="6" fillId="0" borderId="8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Border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1" fillId="0" borderId="0" xfId="0" applyFont="1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Fill="1"/>
    <xf numFmtId="0" fontId="6" fillId="0" borderId="1" xfId="0" applyFont="1" applyFill="1" applyBorder="1"/>
    <xf numFmtId="0" fontId="6" fillId="0" borderId="4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0" fillId="0" borderId="2" xfId="0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0" fillId="0" borderId="15" xfId="0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Fill="1"/>
    <xf numFmtId="0" fontId="0" fillId="3" borderId="1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right" wrapText="1"/>
    </xf>
    <xf numFmtId="0" fontId="1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1" fillId="2" borderId="1" xfId="0" applyFont="1" applyFill="1" applyBorder="1"/>
    <xf numFmtId="0" fontId="8" fillId="0" borderId="0" xfId="0" applyFont="1" applyFill="1" applyAlignment="1">
      <alignment horizontal="center" vertical="center" wrapText="1"/>
    </xf>
    <xf numFmtId="0" fontId="6" fillId="0" borderId="4" xfId="6" applyFill="1" applyBorder="1"/>
    <xf numFmtId="0" fontId="6" fillId="0" borderId="1" xfId="6" applyFill="1" applyBorder="1"/>
    <xf numFmtId="0" fontId="6" fillId="0" borderId="5" xfId="6" applyFill="1" applyBorder="1"/>
    <xf numFmtId="0" fontId="6" fillId="0" borderId="4" xfId="6" applyBorder="1"/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4" fontId="0" fillId="0" borderId="4" xfId="0" applyNumberFormat="1" applyFill="1" applyBorder="1"/>
    <xf numFmtId="0" fontId="1" fillId="0" borderId="0" xfId="0" applyFont="1" applyFill="1"/>
    <xf numFmtId="1" fontId="36" fillId="0" borderId="14" xfId="0" applyNumberFormat="1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 wrapText="1"/>
    </xf>
    <xf numFmtId="1" fontId="34" fillId="0" borderId="41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4" fontId="34" fillId="0" borderId="1" xfId="0" applyNumberFormat="1" applyFont="1" applyFill="1" applyBorder="1" applyAlignment="1">
      <alignment horizontal="right" vertical="center"/>
    </xf>
    <xf numFmtId="2" fontId="36" fillId="0" borderId="5" xfId="0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vertical="center"/>
    </xf>
    <xf numFmtId="0" fontId="34" fillId="0" borderId="1" xfId="0" applyFont="1" applyFill="1" applyBorder="1"/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4" fontId="34" fillId="0" borderId="1" xfId="0" applyNumberFormat="1" applyFont="1" applyFill="1" applyBorder="1"/>
    <xf numFmtId="3" fontId="34" fillId="0" borderId="1" xfId="0" applyNumberFormat="1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34" fillId="0" borderId="0" xfId="0" applyFont="1" applyFill="1"/>
    <xf numFmtId="0" fontId="34" fillId="0" borderId="1" xfId="0" applyFont="1" applyBorder="1" applyAlignment="1">
      <alignment horizontal="left" vertical="center" wrapText="1"/>
    </xf>
    <xf numFmtId="4" fontId="34" fillId="0" borderId="1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4" fillId="0" borderId="0" xfId="0" applyFont="1" applyBorder="1" applyAlignment="1">
      <alignment vertical="top"/>
    </xf>
    <xf numFmtId="3" fontId="25" fillId="0" borderId="0" xfId="5" applyNumberFormat="1" applyFont="1" applyFill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24" fillId="0" borderId="0" xfId="0" applyFont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3" fontId="25" fillId="0" borderId="0" xfId="3" applyNumberFormat="1" applyFont="1" applyFill="1" applyBorder="1" applyAlignment="1">
      <alignment vertical="top" wrapText="1"/>
    </xf>
    <xf numFmtId="0" fontId="25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3" fontId="25" fillId="0" borderId="0" xfId="2" applyNumberFormat="1" applyFont="1" applyBorder="1" applyAlignment="1">
      <alignment vertical="top" wrapText="1"/>
    </xf>
    <xf numFmtId="3" fontId="25" fillId="0" borderId="0" xfId="4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5" borderId="0" xfId="0" applyFont="1" applyFill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8" fillId="5" borderId="0" xfId="0" applyFont="1" applyFill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49" fontId="0" fillId="5" borderId="18" xfId="0" applyNumberFormat="1" applyFill="1" applyBorder="1" applyAlignment="1">
      <alignment horizontal="center" vertical="center"/>
    </xf>
    <xf numFmtId="49" fontId="0" fillId="5" borderId="19" xfId="0" applyNumberForma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" fontId="34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49" fontId="41" fillId="9" borderId="42" xfId="0" applyNumberFormat="1" applyFont="1" applyFill="1" applyBorder="1" applyAlignment="1">
      <alignment horizontal="left"/>
    </xf>
    <xf numFmtId="49" fontId="39" fillId="5" borderId="42" xfId="0" applyNumberFormat="1" applyFont="1" applyFill="1" applyBorder="1" applyAlignment="1">
      <alignment horizontal="center" wrapText="1"/>
    </xf>
    <xf numFmtId="49" fontId="40" fillId="5" borderId="42" xfId="0" applyNumberFormat="1" applyFont="1" applyFill="1" applyBorder="1" applyAlignment="1">
      <alignment horizontal="center" wrapText="1"/>
    </xf>
    <xf numFmtId="49" fontId="41" fillId="2" borderId="42" xfId="0" applyNumberFormat="1" applyFont="1" applyFill="1" applyBorder="1" applyAlignment="1">
      <alignment horizontal="left"/>
    </xf>
  </cellXfs>
  <cellStyles count="7">
    <cellStyle name="Normálna 2" xfId="6"/>
    <cellStyle name="Normálne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6" sqref="A6:I6"/>
    </sheetView>
  </sheetViews>
  <sheetFormatPr defaultRowHeight="15.75" x14ac:dyDescent="0.25"/>
  <sheetData>
    <row r="1" spans="1:9" ht="120.75" customHeight="1" x14ac:dyDescent="0.25">
      <c r="A1" s="387" t="s">
        <v>246</v>
      </c>
      <c r="B1" s="387"/>
      <c r="C1" s="387"/>
      <c r="D1" s="387"/>
      <c r="E1" s="387"/>
      <c r="F1" s="387"/>
      <c r="G1" s="387"/>
      <c r="H1" s="387"/>
      <c r="I1" s="387"/>
    </row>
    <row r="2" spans="1:9" ht="61.5" customHeight="1" x14ac:dyDescent="0.25">
      <c r="A2" s="387"/>
      <c r="B2" s="387"/>
      <c r="C2" s="387"/>
      <c r="D2" s="387"/>
      <c r="E2" s="387"/>
      <c r="F2" s="387"/>
      <c r="G2" s="387"/>
      <c r="H2" s="387"/>
      <c r="I2" s="387"/>
    </row>
    <row r="3" spans="1:9" ht="61.5" customHeight="1" x14ac:dyDescent="0.25">
      <c r="A3" s="387"/>
      <c r="B3" s="387"/>
      <c r="C3" s="387"/>
      <c r="D3" s="387"/>
      <c r="E3" s="387"/>
      <c r="F3" s="387"/>
      <c r="G3" s="387"/>
      <c r="H3" s="387"/>
      <c r="I3" s="387"/>
    </row>
    <row r="4" spans="1:9" ht="61.5" customHeight="1" x14ac:dyDescent="0.25"/>
    <row r="5" spans="1:9" ht="45.75" x14ac:dyDescent="0.65">
      <c r="A5" s="385" t="s">
        <v>207</v>
      </c>
      <c r="B5" s="385"/>
      <c r="C5" s="385"/>
      <c r="D5" s="385"/>
      <c r="E5" s="385"/>
      <c r="F5" s="385"/>
      <c r="G5" s="385"/>
      <c r="H5" s="385"/>
      <c r="I5" s="385"/>
    </row>
    <row r="6" spans="1:9" ht="61.5" x14ac:dyDescent="0.85">
      <c r="A6" s="386" t="s">
        <v>815</v>
      </c>
      <c r="B6" s="386"/>
      <c r="C6" s="386"/>
      <c r="D6" s="386"/>
      <c r="E6" s="386"/>
      <c r="F6" s="386"/>
      <c r="G6" s="386"/>
      <c r="H6" s="386"/>
      <c r="I6" s="386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55"/>
  <sheetViews>
    <sheetView topLeftCell="C1" zoomScale="120" zoomScaleNormal="120" workbookViewId="0">
      <selection activeCell="N13" sqref="N13"/>
    </sheetView>
  </sheetViews>
  <sheetFormatPr defaultRowHeight="15.75" x14ac:dyDescent="0.25"/>
  <cols>
    <col min="1" max="1" width="36.5" style="251" customWidth="1"/>
    <col min="2" max="2" width="8" style="252" customWidth="1"/>
    <col min="3" max="3" width="5.75" style="252" customWidth="1"/>
    <col min="4" max="4" width="10" style="252" customWidth="1"/>
    <col min="5" max="5" width="10.125" style="252" customWidth="1"/>
    <col min="6" max="6" width="16" style="252" customWidth="1"/>
    <col min="7" max="7" width="12.125" style="252" customWidth="1"/>
    <col min="8" max="8" width="13.5" style="252" customWidth="1"/>
    <col min="9" max="9" width="11.375" style="252" customWidth="1"/>
    <col min="10" max="11" width="9" style="230"/>
  </cols>
  <sheetData>
    <row r="1" spans="1:126" ht="67.5" customHeight="1" x14ac:dyDescent="0.25">
      <c r="A1" s="454" t="s">
        <v>254</v>
      </c>
      <c r="B1" s="454"/>
      <c r="C1" s="454"/>
      <c r="D1" s="454"/>
      <c r="E1" s="454"/>
      <c r="F1" s="454"/>
      <c r="G1" s="454"/>
      <c r="H1" s="454"/>
      <c r="I1" s="454"/>
      <c r="J1" s="244"/>
    </row>
    <row r="2" spans="1:126" s="9" customFormat="1" x14ac:dyDescent="0.25">
      <c r="A2" s="245"/>
      <c r="B2" s="246"/>
      <c r="C2" s="451" t="s">
        <v>143</v>
      </c>
      <c r="D2" s="452"/>
      <c r="E2" s="452"/>
      <c r="F2" s="452"/>
      <c r="G2" s="452"/>
      <c r="H2" s="452"/>
      <c r="I2" s="453"/>
      <c r="J2" s="247"/>
      <c r="K2" s="229"/>
    </row>
    <row r="3" spans="1:126" s="9" customFormat="1" ht="55.5" customHeight="1" x14ac:dyDescent="0.25">
      <c r="A3" s="248" t="s">
        <v>69</v>
      </c>
      <c r="B3" s="248" t="s">
        <v>142</v>
      </c>
      <c r="C3" s="248" t="s">
        <v>70</v>
      </c>
      <c r="D3" s="248" t="s">
        <v>255</v>
      </c>
      <c r="E3" s="248" t="s">
        <v>204</v>
      </c>
      <c r="F3" s="248" t="s">
        <v>190</v>
      </c>
      <c r="G3" s="248" t="s">
        <v>145</v>
      </c>
      <c r="H3" s="248" t="s">
        <v>189</v>
      </c>
      <c r="I3" s="248" t="s">
        <v>144</v>
      </c>
      <c r="J3" s="249"/>
      <c r="K3" s="229"/>
    </row>
    <row r="4" spans="1:126" s="243" customFormat="1" x14ac:dyDescent="0.25">
      <c r="A4" s="238" t="s">
        <v>36</v>
      </c>
      <c r="B4" s="239" t="s">
        <v>3</v>
      </c>
      <c r="C4" s="239" t="s">
        <v>676</v>
      </c>
      <c r="D4" s="239" t="s">
        <v>679</v>
      </c>
      <c r="E4" s="239" t="s">
        <v>680</v>
      </c>
      <c r="F4" s="239" t="s">
        <v>681</v>
      </c>
      <c r="G4" s="239" t="s">
        <v>682</v>
      </c>
      <c r="H4" s="239" t="s">
        <v>683</v>
      </c>
      <c r="I4" s="239" t="s">
        <v>684</v>
      </c>
      <c r="J4" s="250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</row>
    <row r="5" spans="1:126" s="243" customFormat="1" x14ac:dyDescent="0.25">
      <c r="A5" s="238" t="s">
        <v>37</v>
      </c>
      <c r="B5" s="239" t="s">
        <v>3</v>
      </c>
      <c r="C5" s="239" t="s">
        <v>676</v>
      </c>
      <c r="D5" s="239" t="s">
        <v>679</v>
      </c>
      <c r="E5" s="239" t="s">
        <v>679</v>
      </c>
      <c r="F5" s="239" t="s">
        <v>679</v>
      </c>
      <c r="G5" s="239" t="s">
        <v>685</v>
      </c>
      <c r="H5" s="239" t="s">
        <v>686</v>
      </c>
      <c r="I5" s="239" t="s">
        <v>687</v>
      </c>
      <c r="J5" s="250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</row>
    <row r="6" spans="1:126" s="243" customFormat="1" x14ac:dyDescent="0.25">
      <c r="A6" s="238" t="s">
        <v>39</v>
      </c>
      <c r="B6" s="239" t="s">
        <v>688</v>
      </c>
      <c r="C6" s="239" t="s">
        <v>676</v>
      </c>
      <c r="D6" s="239" t="s">
        <v>679</v>
      </c>
      <c r="E6" s="239" t="s">
        <v>689</v>
      </c>
      <c r="F6" s="239" t="s">
        <v>690</v>
      </c>
      <c r="G6" s="239" t="s">
        <v>691</v>
      </c>
      <c r="H6" s="239" t="s">
        <v>689</v>
      </c>
      <c r="I6" s="239" t="s">
        <v>679</v>
      </c>
      <c r="J6" s="250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</row>
    <row r="7" spans="1:126" s="243" customFormat="1" x14ac:dyDescent="0.25">
      <c r="A7" s="238" t="s">
        <v>39</v>
      </c>
      <c r="B7" s="239" t="s">
        <v>692</v>
      </c>
      <c r="C7" s="239" t="s">
        <v>676</v>
      </c>
      <c r="D7" s="239" t="s">
        <v>679</v>
      </c>
      <c r="E7" s="239" t="s">
        <v>693</v>
      </c>
      <c r="F7" s="239" t="s">
        <v>679</v>
      </c>
      <c r="G7" s="239" t="s">
        <v>679</v>
      </c>
      <c r="H7" s="239" t="s">
        <v>679</v>
      </c>
      <c r="I7" s="239" t="s">
        <v>679</v>
      </c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</row>
    <row r="8" spans="1:126" s="243" customFormat="1" x14ac:dyDescent="0.25">
      <c r="A8" s="238" t="s">
        <v>23</v>
      </c>
      <c r="B8" s="239" t="s">
        <v>688</v>
      </c>
      <c r="C8" s="239" t="s">
        <v>676</v>
      </c>
      <c r="D8" s="239" t="s">
        <v>728</v>
      </c>
      <c r="E8" s="239" t="s">
        <v>729</v>
      </c>
      <c r="F8" s="239" t="s">
        <v>730</v>
      </c>
      <c r="G8" s="239" t="s">
        <v>731</v>
      </c>
      <c r="H8" s="239" t="s">
        <v>732</v>
      </c>
      <c r="I8" s="239" t="s">
        <v>733</v>
      </c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</row>
    <row r="9" spans="1:126" s="243" customFormat="1" x14ac:dyDescent="0.25">
      <c r="A9" s="238" t="s">
        <v>23</v>
      </c>
      <c r="B9" s="237">
        <v>1</v>
      </c>
      <c r="C9" s="163" t="s">
        <v>676</v>
      </c>
      <c r="D9" s="241" t="s">
        <v>710</v>
      </c>
      <c r="E9" s="241" t="s">
        <v>712</v>
      </c>
      <c r="F9" s="241" t="s">
        <v>713</v>
      </c>
      <c r="G9" s="241" t="s">
        <v>714</v>
      </c>
      <c r="H9" s="239" t="s">
        <v>715</v>
      </c>
      <c r="I9" s="239" t="s">
        <v>706</v>
      </c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</row>
    <row r="10" spans="1:126" s="243" customFormat="1" x14ac:dyDescent="0.25">
      <c r="A10" s="238" t="s">
        <v>23</v>
      </c>
      <c r="B10" s="237">
        <v>2</v>
      </c>
      <c r="C10" s="163" t="s">
        <v>676</v>
      </c>
      <c r="D10" s="241" t="s">
        <v>716</v>
      </c>
      <c r="E10" s="241" t="s">
        <v>718</v>
      </c>
      <c r="F10" s="241" t="s">
        <v>719</v>
      </c>
      <c r="G10" s="241" t="s">
        <v>716</v>
      </c>
      <c r="H10" s="239" t="s">
        <v>720</v>
      </c>
      <c r="I10" s="239" t="s">
        <v>721</v>
      </c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</row>
    <row r="11" spans="1:126" s="243" customFormat="1" x14ac:dyDescent="0.25">
      <c r="A11" s="238" t="s">
        <v>23</v>
      </c>
      <c r="B11" s="237">
        <v>2</v>
      </c>
      <c r="C11" s="163" t="s">
        <v>678</v>
      </c>
      <c r="D11" s="239" t="s">
        <v>717</v>
      </c>
      <c r="E11" s="241" t="s">
        <v>707</v>
      </c>
      <c r="F11" s="241" t="s">
        <v>708</v>
      </c>
      <c r="G11" s="239" t="s">
        <v>709</v>
      </c>
      <c r="H11" s="239" t="s">
        <v>710</v>
      </c>
      <c r="I11" s="239" t="s">
        <v>711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</row>
    <row r="12" spans="1:126" s="243" customFormat="1" x14ac:dyDescent="0.25">
      <c r="A12" s="238" t="s">
        <v>27</v>
      </c>
      <c r="B12" s="239" t="s">
        <v>688</v>
      </c>
      <c r="C12" s="239" t="s">
        <v>676</v>
      </c>
      <c r="D12" s="239" t="s">
        <v>722</v>
      </c>
      <c r="E12" s="239" t="s">
        <v>723</v>
      </c>
      <c r="F12" s="239" t="s">
        <v>724</v>
      </c>
      <c r="G12" s="239" t="s">
        <v>725</v>
      </c>
      <c r="H12" s="239" t="s">
        <v>726</v>
      </c>
      <c r="I12" s="239" t="s">
        <v>727</v>
      </c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</row>
    <row r="13" spans="1:126" s="243" customFormat="1" x14ac:dyDescent="0.25">
      <c r="A13" s="238" t="s">
        <v>28</v>
      </c>
      <c r="B13" s="239" t="s">
        <v>688</v>
      </c>
      <c r="C13" s="239" t="s">
        <v>676</v>
      </c>
      <c r="D13" s="239" t="s">
        <v>735</v>
      </c>
      <c r="E13" s="239" t="s">
        <v>736</v>
      </c>
      <c r="F13" s="239" t="s">
        <v>737</v>
      </c>
      <c r="G13" s="239" t="s">
        <v>738</v>
      </c>
      <c r="H13" s="239" t="s">
        <v>739</v>
      </c>
      <c r="I13" s="239" t="s">
        <v>740</v>
      </c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</row>
    <row r="14" spans="1:126" s="243" customFormat="1" x14ac:dyDescent="0.25">
      <c r="A14" s="238" t="s">
        <v>29</v>
      </c>
      <c r="B14" s="239" t="s">
        <v>688</v>
      </c>
      <c r="C14" s="239" t="s">
        <v>676</v>
      </c>
      <c r="D14" s="239" t="s">
        <v>741</v>
      </c>
      <c r="E14" s="239" t="s">
        <v>742</v>
      </c>
      <c r="F14" s="239" t="s">
        <v>743</v>
      </c>
      <c r="G14" s="239" t="s">
        <v>744</v>
      </c>
      <c r="H14" s="239" t="s">
        <v>745</v>
      </c>
      <c r="I14" s="239" t="s">
        <v>746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</row>
    <row r="15" spans="1:126" s="243" customFormat="1" x14ac:dyDescent="0.25">
      <c r="A15" s="238" t="s">
        <v>45</v>
      </c>
      <c r="B15" s="239" t="s">
        <v>688</v>
      </c>
      <c r="C15" s="239" t="s">
        <v>676</v>
      </c>
      <c r="D15" s="239" t="s">
        <v>747</v>
      </c>
      <c r="E15" s="239" t="s">
        <v>748</v>
      </c>
      <c r="F15" s="239" t="s">
        <v>748</v>
      </c>
      <c r="G15" s="239" t="s">
        <v>749</v>
      </c>
      <c r="H15" s="239" t="s">
        <v>751</v>
      </c>
      <c r="I15" s="239" t="s">
        <v>754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</row>
    <row r="16" spans="1:126" s="243" customFormat="1" x14ac:dyDescent="0.25">
      <c r="A16" s="242" t="s">
        <v>46</v>
      </c>
      <c r="B16" s="239" t="s">
        <v>688</v>
      </c>
      <c r="C16" s="239" t="s">
        <v>676</v>
      </c>
      <c r="D16" s="239" t="s">
        <v>813</v>
      </c>
      <c r="E16" s="239" t="s">
        <v>814</v>
      </c>
      <c r="F16" s="239" t="s">
        <v>742</v>
      </c>
      <c r="G16" s="239" t="s">
        <v>750</v>
      </c>
      <c r="H16" s="239" t="s">
        <v>752</v>
      </c>
      <c r="I16" s="239" t="s">
        <v>753</v>
      </c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</row>
    <row r="17" spans="1:126" s="243" customFormat="1" x14ac:dyDescent="0.25">
      <c r="A17" s="239" t="s">
        <v>46</v>
      </c>
      <c r="B17" s="239" t="s">
        <v>688</v>
      </c>
      <c r="C17" s="239" t="s">
        <v>678</v>
      </c>
      <c r="D17" s="239" t="s">
        <v>755</v>
      </c>
      <c r="E17" s="239" t="s">
        <v>755</v>
      </c>
      <c r="F17" s="239" t="s">
        <v>755</v>
      </c>
      <c r="G17" s="239" t="s">
        <v>755</v>
      </c>
      <c r="H17" s="239" t="s">
        <v>755</v>
      </c>
      <c r="I17" s="239" t="s">
        <v>743</v>
      </c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</row>
    <row r="18" spans="1:126" s="243" customFormat="1" x14ac:dyDescent="0.25">
      <c r="A18" s="238" t="s">
        <v>20</v>
      </c>
      <c r="B18" s="239" t="s">
        <v>692</v>
      </c>
      <c r="C18" s="239" t="s">
        <v>676</v>
      </c>
      <c r="D18" s="239" t="s">
        <v>756</v>
      </c>
      <c r="E18" s="239" t="s">
        <v>757</v>
      </c>
      <c r="F18" s="239" t="s">
        <v>758</v>
      </c>
      <c r="G18" s="239" t="s">
        <v>759</v>
      </c>
      <c r="H18" s="239" t="s">
        <v>760</v>
      </c>
      <c r="I18" s="239" t="s">
        <v>761</v>
      </c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</row>
    <row r="19" spans="1:126" s="243" customFormat="1" x14ac:dyDescent="0.25">
      <c r="A19" s="238" t="s">
        <v>27</v>
      </c>
      <c r="B19" s="239" t="s">
        <v>692</v>
      </c>
      <c r="C19" s="239" t="s">
        <v>676</v>
      </c>
      <c r="D19" s="239" t="s">
        <v>762</v>
      </c>
      <c r="E19" s="239" t="s">
        <v>763</v>
      </c>
      <c r="F19" s="239" t="s">
        <v>764</v>
      </c>
      <c r="G19" s="239" t="s">
        <v>765</v>
      </c>
      <c r="H19" s="239" t="s">
        <v>766</v>
      </c>
      <c r="I19" s="239" t="s">
        <v>767</v>
      </c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</row>
    <row r="20" spans="1:126" s="243" customFormat="1" x14ac:dyDescent="0.25">
      <c r="A20" s="238" t="s">
        <v>28</v>
      </c>
      <c r="B20" s="239" t="s">
        <v>692</v>
      </c>
      <c r="C20" s="239" t="s">
        <v>676</v>
      </c>
      <c r="D20" s="239" t="s">
        <v>726</v>
      </c>
      <c r="E20" s="239" t="s">
        <v>768</v>
      </c>
      <c r="F20" s="239" t="s">
        <v>769</v>
      </c>
      <c r="G20" s="239" t="s">
        <v>770</v>
      </c>
      <c r="H20" s="239" t="s">
        <v>771</v>
      </c>
      <c r="I20" s="239" t="s">
        <v>772</v>
      </c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</row>
    <row r="21" spans="1:126" s="165" customFormat="1" x14ac:dyDescent="0.25">
      <c r="A21" s="238" t="s">
        <v>29</v>
      </c>
      <c r="B21" s="239" t="s">
        <v>692</v>
      </c>
      <c r="C21" s="239" t="s">
        <v>676</v>
      </c>
      <c r="D21" s="239" t="s">
        <v>773</v>
      </c>
      <c r="E21" s="239" t="s">
        <v>774</v>
      </c>
      <c r="F21" s="239" t="s">
        <v>775</v>
      </c>
      <c r="G21" s="239" t="s">
        <v>776</v>
      </c>
      <c r="H21" s="239" t="s">
        <v>777</v>
      </c>
      <c r="I21" s="239" t="s">
        <v>777</v>
      </c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</row>
    <row r="22" spans="1:126" s="165" customFormat="1" x14ac:dyDescent="0.25">
      <c r="A22" s="238" t="s">
        <v>45</v>
      </c>
      <c r="B22" s="239" t="s">
        <v>692</v>
      </c>
      <c r="C22" s="239" t="s">
        <v>676</v>
      </c>
      <c r="D22" s="239" t="s">
        <v>783</v>
      </c>
      <c r="E22" s="239" t="s">
        <v>778</v>
      </c>
      <c r="F22" s="239" t="s">
        <v>779</v>
      </c>
      <c r="G22" s="239" t="s">
        <v>780</v>
      </c>
      <c r="H22" s="239" t="s">
        <v>781</v>
      </c>
      <c r="I22" s="239" t="s">
        <v>782</v>
      </c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CY22" s="230"/>
      <c r="CZ22" s="230"/>
      <c r="DA22" s="230"/>
      <c r="DB22" s="230"/>
      <c r="DC22" s="230"/>
      <c r="DD22" s="230"/>
      <c r="DE22" s="230"/>
      <c r="DF22" s="230"/>
      <c r="DG22" s="230"/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</row>
    <row r="23" spans="1:126" s="165" customFormat="1" x14ac:dyDescent="0.25">
      <c r="A23" s="238" t="s">
        <v>46</v>
      </c>
      <c r="B23" s="239" t="s">
        <v>692</v>
      </c>
      <c r="C23" s="239" t="s">
        <v>676</v>
      </c>
      <c r="D23" s="239" t="s">
        <v>784</v>
      </c>
      <c r="E23" s="239" t="s">
        <v>785</v>
      </c>
      <c r="F23" s="239" t="s">
        <v>786</v>
      </c>
      <c r="G23" s="239" t="s">
        <v>787</v>
      </c>
      <c r="H23" s="239" t="s">
        <v>788</v>
      </c>
      <c r="I23" s="239" t="s">
        <v>789</v>
      </c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CY23" s="230"/>
      <c r="CZ23" s="230"/>
      <c r="DA23" s="230"/>
      <c r="DB23" s="230"/>
      <c r="DC23" s="230"/>
      <c r="DD23" s="230"/>
      <c r="DE23" s="230"/>
      <c r="DF23" s="230"/>
      <c r="DG23" s="230"/>
      <c r="DH23" s="230"/>
      <c r="DI23" s="23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</row>
    <row r="24" spans="1:126" s="165" customFormat="1" x14ac:dyDescent="0.25">
      <c r="A24" s="164" t="s">
        <v>701</v>
      </c>
      <c r="B24" s="237">
        <v>1</v>
      </c>
      <c r="C24" s="237" t="s">
        <v>676</v>
      </c>
      <c r="D24" s="241" t="s">
        <v>790</v>
      </c>
      <c r="E24" s="241" t="s">
        <v>790</v>
      </c>
      <c r="F24" s="241" t="s">
        <v>791</v>
      </c>
      <c r="G24" s="241" t="s">
        <v>792</v>
      </c>
      <c r="H24" s="239" t="s">
        <v>790</v>
      </c>
      <c r="I24" s="239" t="s">
        <v>790</v>
      </c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</row>
    <row r="25" spans="1:126" s="165" customFormat="1" x14ac:dyDescent="0.25">
      <c r="A25" s="164" t="s">
        <v>701</v>
      </c>
      <c r="B25" s="237">
        <v>1</v>
      </c>
      <c r="C25" s="237" t="s">
        <v>678</v>
      </c>
      <c r="D25" s="241" t="s">
        <v>793</v>
      </c>
      <c r="E25" s="241" t="s">
        <v>795</v>
      </c>
      <c r="F25" s="241" t="s">
        <v>796</v>
      </c>
      <c r="G25" s="239" t="s">
        <v>790</v>
      </c>
      <c r="H25" s="239" t="s">
        <v>790</v>
      </c>
      <c r="I25" s="239" t="s">
        <v>790</v>
      </c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/>
      <c r="CD25" s="230"/>
      <c r="CE25" s="230"/>
      <c r="CF25" s="230"/>
      <c r="CG25" s="230"/>
      <c r="CH25" s="230"/>
      <c r="CI25" s="230"/>
      <c r="CJ25" s="230"/>
      <c r="CK25" s="230"/>
      <c r="CL25" s="230"/>
      <c r="CM25" s="230"/>
      <c r="CN25" s="230"/>
      <c r="CO25" s="230"/>
      <c r="CP25" s="230"/>
      <c r="CQ25" s="230"/>
      <c r="CR25" s="230"/>
      <c r="CS25" s="230"/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0"/>
      <c r="DE25" s="230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/>
      <c r="DU25" s="230"/>
      <c r="DV25" s="230"/>
    </row>
    <row r="26" spans="1:126" s="165" customFormat="1" x14ac:dyDescent="0.25">
      <c r="A26" s="164" t="s">
        <v>701</v>
      </c>
      <c r="B26" s="237">
        <v>2</v>
      </c>
      <c r="C26" s="237" t="s">
        <v>676</v>
      </c>
      <c r="D26" s="239" t="s">
        <v>790</v>
      </c>
      <c r="E26" s="241" t="s">
        <v>794</v>
      </c>
      <c r="F26" s="239" t="s">
        <v>790</v>
      </c>
      <c r="G26" s="239" t="s">
        <v>790</v>
      </c>
      <c r="H26" s="239" t="s">
        <v>790</v>
      </c>
      <c r="I26" s="239" t="s">
        <v>790</v>
      </c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0"/>
      <c r="CF26" s="230"/>
      <c r="CG26" s="230"/>
      <c r="CH26" s="230"/>
      <c r="CI26" s="230"/>
      <c r="CJ26" s="230"/>
      <c r="CK26" s="230"/>
      <c r="CL26" s="230"/>
      <c r="CM26" s="230"/>
      <c r="CN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DS26" s="230"/>
      <c r="DT26" s="230"/>
      <c r="DU26" s="230"/>
      <c r="DV26" s="230"/>
    </row>
    <row r="27" spans="1:126" s="165" customFormat="1" x14ac:dyDescent="0.25">
      <c r="A27" s="164" t="s">
        <v>701</v>
      </c>
      <c r="B27" s="237">
        <v>2</v>
      </c>
      <c r="C27" s="237" t="s">
        <v>678</v>
      </c>
      <c r="D27" s="239" t="s">
        <v>790</v>
      </c>
      <c r="E27" s="241" t="s">
        <v>702</v>
      </c>
      <c r="F27" s="239" t="s">
        <v>790</v>
      </c>
      <c r="G27" s="239" t="s">
        <v>790</v>
      </c>
      <c r="H27" s="239" t="s">
        <v>790</v>
      </c>
      <c r="I27" s="239" t="s">
        <v>790</v>
      </c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  <c r="BN27" s="230"/>
      <c r="BO27" s="230"/>
      <c r="BP27" s="230"/>
      <c r="BQ27" s="230"/>
      <c r="BR27" s="230"/>
      <c r="BS27" s="230"/>
      <c r="BT27" s="230"/>
      <c r="BU27" s="230"/>
      <c r="BV27" s="230"/>
      <c r="BW27" s="230"/>
      <c r="BX27" s="230"/>
      <c r="BY27" s="230"/>
      <c r="BZ27" s="230"/>
      <c r="CA27" s="230"/>
      <c r="CB27" s="230"/>
      <c r="CC27" s="230"/>
      <c r="CD27" s="230"/>
      <c r="CE27" s="230"/>
      <c r="CF27" s="230"/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H27" s="230"/>
      <c r="DI27" s="230"/>
      <c r="DJ27" s="230"/>
      <c r="DK27" s="230"/>
      <c r="DL27" s="230"/>
      <c r="DM27" s="230"/>
      <c r="DN27" s="230"/>
      <c r="DO27" s="230"/>
      <c r="DP27" s="230"/>
      <c r="DQ27" s="230"/>
      <c r="DR27" s="230"/>
      <c r="DS27" s="230"/>
      <c r="DT27" s="230"/>
      <c r="DU27" s="230"/>
      <c r="DV27" s="230"/>
    </row>
    <row r="28" spans="1:126" s="165" customFormat="1" x14ac:dyDescent="0.25">
      <c r="A28" s="240" t="s">
        <v>703</v>
      </c>
      <c r="B28" s="237">
        <v>2</v>
      </c>
      <c r="C28" s="163" t="s">
        <v>676</v>
      </c>
      <c r="D28" s="241" t="s">
        <v>797</v>
      </c>
      <c r="E28" s="241" t="s">
        <v>798</v>
      </c>
      <c r="F28" s="241" t="s">
        <v>799</v>
      </c>
      <c r="G28" s="239" t="s">
        <v>790</v>
      </c>
      <c r="H28" s="239" t="s">
        <v>790</v>
      </c>
      <c r="I28" s="239" t="s">
        <v>790</v>
      </c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0"/>
      <c r="DA28" s="230"/>
      <c r="DB28" s="230"/>
      <c r="DC28" s="230"/>
      <c r="DD28" s="230"/>
      <c r="DE28" s="230"/>
      <c r="DF28" s="230"/>
      <c r="DG28" s="230"/>
      <c r="DH28" s="230"/>
      <c r="DI28" s="230"/>
      <c r="DJ28" s="230"/>
      <c r="DK28" s="230"/>
      <c r="DL28" s="230"/>
      <c r="DM28" s="230"/>
      <c r="DN28" s="230"/>
      <c r="DO28" s="230"/>
      <c r="DP28" s="230"/>
      <c r="DQ28" s="230"/>
      <c r="DR28" s="230"/>
      <c r="DS28" s="230"/>
      <c r="DT28" s="230"/>
      <c r="DU28" s="230"/>
      <c r="DV28" s="230"/>
    </row>
    <row r="29" spans="1:126" s="165" customFormat="1" x14ac:dyDescent="0.25">
      <c r="A29" s="240" t="s">
        <v>535</v>
      </c>
      <c r="B29" s="237">
        <v>1</v>
      </c>
      <c r="C29" s="163" t="s">
        <v>676</v>
      </c>
      <c r="D29" s="239" t="s">
        <v>790</v>
      </c>
      <c r="E29" s="241" t="s">
        <v>777</v>
      </c>
      <c r="F29" s="241" t="s">
        <v>800</v>
      </c>
      <c r="G29" s="239" t="s">
        <v>790</v>
      </c>
      <c r="H29" s="239" t="s">
        <v>790</v>
      </c>
      <c r="I29" s="239" t="s">
        <v>790</v>
      </c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0"/>
      <c r="CH29" s="230"/>
      <c r="CI29" s="230"/>
      <c r="CJ29" s="230"/>
      <c r="CK29" s="230"/>
      <c r="CL29" s="230"/>
      <c r="CM29" s="230"/>
      <c r="CN29" s="230"/>
      <c r="CO29" s="230"/>
      <c r="CP29" s="230"/>
      <c r="CQ29" s="230"/>
      <c r="CR29" s="230"/>
      <c r="CS29" s="230"/>
      <c r="CT29" s="230"/>
      <c r="CU29" s="230"/>
      <c r="CV29" s="230"/>
      <c r="CW29" s="230"/>
      <c r="CX29" s="230"/>
      <c r="CY29" s="230"/>
      <c r="CZ29" s="230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</row>
    <row r="30" spans="1:126" s="165" customFormat="1" x14ac:dyDescent="0.25">
      <c r="A30" s="240" t="s">
        <v>704</v>
      </c>
      <c r="B30" s="237">
        <v>1</v>
      </c>
      <c r="C30" s="163" t="s">
        <v>676</v>
      </c>
      <c r="D30" s="239" t="s">
        <v>790</v>
      </c>
      <c r="E30" s="241" t="s">
        <v>801</v>
      </c>
      <c r="F30" s="239" t="s">
        <v>790</v>
      </c>
      <c r="G30" s="239" t="s">
        <v>790</v>
      </c>
      <c r="H30" s="239" t="s">
        <v>790</v>
      </c>
      <c r="I30" s="239" t="s">
        <v>790</v>
      </c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0"/>
      <c r="CF30" s="230"/>
      <c r="CG30" s="230"/>
      <c r="CH30" s="230"/>
      <c r="CI30" s="230"/>
      <c r="CJ30" s="230"/>
      <c r="CK30" s="230"/>
      <c r="CL30" s="230"/>
      <c r="CM30" s="230"/>
      <c r="CN30" s="230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</row>
    <row r="31" spans="1:126" x14ac:dyDescent="0.25">
      <c r="A31" s="240" t="s">
        <v>21</v>
      </c>
      <c r="B31" s="237">
        <v>1</v>
      </c>
      <c r="C31" s="163" t="s">
        <v>676</v>
      </c>
      <c r="D31" s="241" t="s">
        <v>802</v>
      </c>
      <c r="E31" s="241" t="s">
        <v>803</v>
      </c>
      <c r="F31" s="241" t="s">
        <v>804</v>
      </c>
      <c r="G31" s="241" t="s">
        <v>805</v>
      </c>
      <c r="H31" s="241" t="s">
        <v>806</v>
      </c>
      <c r="I31" s="239" t="s">
        <v>790</v>
      </c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0"/>
      <c r="BX31" s="230"/>
      <c r="BY31" s="230"/>
      <c r="BZ31" s="230"/>
      <c r="CA31" s="230"/>
      <c r="CB31" s="230"/>
      <c r="CC31" s="230"/>
      <c r="CD31" s="230"/>
      <c r="CE31" s="230"/>
      <c r="CF31" s="230"/>
      <c r="CG31" s="230"/>
      <c r="CH31" s="230"/>
      <c r="CI31" s="230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</row>
    <row r="32" spans="1:126" x14ac:dyDescent="0.25">
      <c r="A32" s="240" t="s">
        <v>21</v>
      </c>
      <c r="B32" s="237">
        <v>1</v>
      </c>
      <c r="C32" s="163" t="s">
        <v>678</v>
      </c>
      <c r="D32" s="239" t="s">
        <v>790</v>
      </c>
      <c r="E32" s="239" t="s">
        <v>790</v>
      </c>
      <c r="F32" s="241" t="s">
        <v>807</v>
      </c>
      <c r="G32" s="241" t="s">
        <v>808</v>
      </c>
      <c r="H32" s="239" t="s">
        <v>790</v>
      </c>
      <c r="I32" s="239" t="s">
        <v>790</v>
      </c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0"/>
      <c r="DE32" s="230"/>
      <c r="DF32" s="230"/>
      <c r="DG32" s="230"/>
      <c r="DH32" s="230"/>
      <c r="DI32" s="230"/>
      <c r="DJ32" s="230"/>
      <c r="DK32" s="230"/>
      <c r="DL32" s="230"/>
      <c r="DM32" s="230"/>
      <c r="DN32" s="230"/>
      <c r="DO32" s="230"/>
      <c r="DP32" s="230"/>
      <c r="DQ32" s="230"/>
      <c r="DR32" s="230"/>
      <c r="DS32" s="230"/>
      <c r="DT32" s="230"/>
      <c r="DU32" s="230"/>
      <c r="DV32" s="230"/>
    </row>
    <row r="33" spans="1:126" x14ac:dyDescent="0.25">
      <c r="A33" s="240" t="s">
        <v>21</v>
      </c>
      <c r="B33" s="237">
        <v>2</v>
      </c>
      <c r="C33" s="163" t="s">
        <v>676</v>
      </c>
      <c r="D33" s="239" t="s">
        <v>790</v>
      </c>
      <c r="E33" s="241" t="s">
        <v>809</v>
      </c>
      <c r="F33" s="241" t="s">
        <v>731</v>
      </c>
      <c r="G33" s="241" t="s">
        <v>711</v>
      </c>
      <c r="H33" s="239" t="s">
        <v>790</v>
      </c>
      <c r="I33" s="239" t="s">
        <v>790</v>
      </c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  <c r="BS33" s="230"/>
      <c r="BT33" s="230"/>
      <c r="BU33" s="230"/>
      <c r="BV33" s="230"/>
      <c r="BW33" s="230"/>
      <c r="BX33" s="230"/>
      <c r="BY33" s="230"/>
      <c r="BZ33" s="230"/>
      <c r="CA33" s="230"/>
      <c r="CB33" s="230"/>
      <c r="CC33" s="230"/>
      <c r="CD33" s="230"/>
      <c r="CE33" s="230"/>
      <c r="CF33" s="230"/>
      <c r="CG33" s="230"/>
      <c r="CH33" s="230"/>
      <c r="CI33" s="230"/>
      <c r="CJ33" s="230"/>
      <c r="CK33" s="230"/>
      <c r="CL33" s="230"/>
      <c r="CM33" s="230"/>
      <c r="CN33" s="230"/>
      <c r="CO33" s="230"/>
      <c r="CP33" s="230"/>
      <c r="CQ33" s="230"/>
      <c r="CR33" s="230"/>
      <c r="CS33" s="230"/>
      <c r="CT33" s="230"/>
      <c r="CU33" s="230"/>
      <c r="CV33" s="230"/>
      <c r="CW33" s="230"/>
      <c r="CX33" s="230"/>
      <c r="CY33" s="230"/>
      <c r="CZ33" s="230"/>
      <c r="DA33" s="230"/>
      <c r="DB33" s="230"/>
      <c r="DC33" s="230"/>
      <c r="DD33" s="230"/>
      <c r="DE33" s="230"/>
      <c r="DF33" s="230"/>
      <c r="DG33" s="230"/>
      <c r="DH33" s="230"/>
      <c r="DI33" s="230"/>
      <c r="DJ33" s="230"/>
      <c r="DK33" s="230"/>
      <c r="DL33" s="230"/>
      <c r="DM33" s="230"/>
      <c r="DN33" s="230"/>
      <c r="DO33" s="230"/>
      <c r="DP33" s="230"/>
      <c r="DQ33" s="230"/>
      <c r="DR33" s="230"/>
      <c r="DS33" s="230"/>
      <c r="DT33" s="230"/>
      <c r="DU33" s="230"/>
      <c r="DV33" s="230"/>
    </row>
    <row r="34" spans="1:126" x14ac:dyDescent="0.25">
      <c r="A34" s="240" t="s">
        <v>21</v>
      </c>
      <c r="B34" s="237">
        <v>2</v>
      </c>
      <c r="C34" s="163" t="s">
        <v>678</v>
      </c>
      <c r="D34" s="239" t="s">
        <v>790</v>
      </c>
      <c r="E34" s="241" t="s">
        <v>705</v>
      </c>
      <c r="F34" s="239" t="s">
        <v>790</v>
      </c>
      <c r="G34" s="239" t="s">
        <v>790</v>
      </c>
      <c r="H34" s="239" t="s">
        <v>790</v>
      </c>
      <c r="I34" s="239" t="s">
        <v>790</v>
      </c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0"/>
      <c r="CH34" s="230"/>
      <c r="CI34" s="230"/>
      <c r="CJ34" s="230"/>
      <c r="CK34" s="230"/>
      <c r="CL34" s="230"/>
      <c r="CM34" s="230"/>
      <c r="CN34" s="230"/>
      <c r="CO34" s="230"/>
      <c r="CP34" s="230"/>
      <c r="CQ34" s="230"/>
      <c r="CR34" s="230"/>
      <c r="CS34" s="230"/>
      <c r="CT34" s="230"/>
      <c r="CU34" s="230"/>
      <c r="CV34" s="230"/>
      <c r="CW34" s="230"/>
      <c r="CX34" s="230"/>
      <c r="CY34" s="230"/>
      <c r="CZ34" s="230"/>
      <c r="DA34" s="230"/>
      <c r="DB34" s="230"/>
      <c r="DC34" s="230"/>
      <c r="DD34" s="230"/>
      <c r="DE34" s="230"/>
      <c r="DF34" s="230"/>
      <c r="DG34" s="230"/>
      <c r="DH34" s="230"/>
      <c r="DI34" s="230"/>
      <c r="DJ34" s="230"/>
      <c r="DK34" s="230"/>
      <c r="DL34" s="230"/>
      <c r="DM34" s="230"/>
      <c r="DN34" s="230"/>
      <c r="DO34" s="230"/>
      <c r="DP34" s="230"/>
      <c r="DQ34" s="230"/>
      <c r="DR34" s="230"/>
      <c r="DS34" s="230"/>
      <c r="DT34" s="230"/>
      <c r="DU34" s="230"/>
      <c r="DV34" s="230"/>
    </row>
    <row r="35" spans="1:126" x14ac:dyDescent="0.25">
      <c r="A35" s="238" t="s">
        <v>26</v>
      </c>
      <c r="B35" s="239" t="s">
        <v>688</v>
      </c>
      <c r="C35" s="239" t="s">
        <v>678</v>
      </c>
      <c r="D35" s="239" t="s">
        <v>790</v>
      </c>
      <c r="E35" s="239" t="s">
        <v>790</v>
      </c>
      <c r="F35" s="239" t="s">
        <v>698</v>
      </c>
      <c r="G35" s="239" t="s">
        <v>790</v>
      </c>
      <c r="H35" s="239" t="s">
        <v>790</v>
      </c>
      <c r="I35" s="239" t="s">
        <v>790</v>
      </c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0"/>
      <c r="DG35" s="230"/>
      <c r="DH35" s="230"/>
      <c r="DI35" s="230"/>
      <c r="DJ35" s="230"/>
      <c r="DK35" s="230"/>
      <c r="DL35" s="230"/>
      <c r="DM35" s="230"/>
      <c r="DN35" s="230"/>
      <c r="DO35" s="230"/>
      <c r="DP35" s="230"/>
      <c r="DQ35" s="230"/>
      <c r="DR35" s="230"/>
      <c r="DS35" s="230"/>
      <c r="DT35" s="230"/>
      <c r="DU35" s="230"/>
      <c r="DV35" s="230"/>
    </row>
    <row r="36" spans="1:126" x14ac:dyDescent="0.25">
      <c r="A36" s="238" t="s">
        <v>26</v>
      </c>
      <c r="B36" s="239" t="s">
        <v>688</v>
      </c>
      <c r="C36" s="239" t="s">
        <v>676</v>
      </c>
      <c r="D36" s="239" t="s">
        <v>790</v>
      </c>
      <c r="E36" s="239" t="s">
        <v>790</v>
      </c>
      <c r="F36" s="239" t="s">
        <v>699</v>
      </c>
      <c r="G36" s="239" t="s">
        <v>790</v>
      </c>
      <c r="H36" s="239" t="s">
        <v>790</v>
      </c>
      <c r="I36" s="239" t="s">
        <v>790</v>
      </c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0"/>
      <c r="DE36" s="230"/>
      <c r="DF36" s="230"/>
      <c r="DG36" s="230"/>
      <c r="DH36" s="230"/>
      <c r="DI36" s="230"/>
      <c r="DJ36" s="230"/>
      <c r="DK36" s="230"/>
      <c r="DL36" s="230"/>
      <c r="DM36" s="230"/>
      <c r="DN36" s="230"/>
      <c r="DO36" s="230"/>
      <c r="DP36" s="230"/>
      <c r="DQ36" s="230"/>
      <c r="DR36" s="230"/>
      <c r="DS36" s="230"/>
      <c r="DT36" s="230"/>
      <c r="DU36" s="230"/>
      <c r="DV36" s="230"/>
    </row>
    <row r="37" spans="1:126" x14ac:dyDescent="0.25">
      <c r="A37" s="238" t="s">
        <v>26</v>
      </c>
      <c r="B37" s="239" t="s">
        <v>692</v>
      </c>
      <c r="C37" s="239" t="s">
        <v>678</v>
      </c>
      <c r="D37" s="239" t="s">
        <v>696</v>
      </c>
      <c r="E37" s="239" t="s">
        <v>790</v>
      </c>
      <c r="F37" s="239" t="s">
        <v>790</v>
      </c>
      <c r="G37" s="239" t="s">
        <v>790</v>
      </c>
      <c r="H37" s="239" t="s">
        <v>790</v>
      </c>
      <c r="I37" s="239" t="s">
        <v>790</v>
      </c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0"/>
      <c r="BY37" s="230"/>
      <c r="BZ37" s="230"/>
      <c r="CA37" s="230"/>
      <c r="CB37" s="230"/>
      <c r="CC37" s="230"/>
      <c r="CD37" s="230"/>
      <c r="CE37" s="230"/>
      <c r="CF37" s="230"/>
      <c r="CG37" s="230"/>
      <c r="CH37" s="230"/>
      <c r="CI37" s="230"/>
      <c r="CJ37" s="230"/>
      <c r="CK37" s="230"/>
      <c r="CL37" s="230"/>
      <c r="CM37" s="230"/>
      <c r="CN37" s="230"/>
      <c r="CO37" s="230"/>
      <c r="CP37" s="230"/>
      <c r="CQ37" s="230"/>
      <c r="CR37" s="230"/>
      <c r="CS37" s="230"/>
      <c r="CT37" s="230"/>
      <c r="CU37" s="230"/>
      <c r="CV37" s="230"/>
      <c r="CW37" s="230"/>
      <c r="CX37" s="230"/>
      <c r="CY37" s="230"/>
      <c r="CZ37" s="230"/>
      <c r="DA37" s="230"/>
      <c r="DB37" s="230"/>
      <c r="DC37" s="230"/>
      <c r="DD37" s="230"/>
      <c r="DE37" s="230"/>
      <c r="DF37" s="230"/>
      <c r="DG37" s="230"/>
      <c r="DH37" s="230"/>
      <c r="DI37" s="230"/>
      <c r="DJ37" s="230"/>
      <c r="DK37" s="230"/>
      <c r="DL37" s="230"/>
      <c r="DM37" s="230"/>
      <c r="DN37" s="230"/>
      <c r="DO37" s="230"/>
      <c r="DP37" s="230"/>
      <c r="DQ37" s="230"/>
      <c r="DR37" s="230"/>
      <c r="DS37" s="230"/>
      <c r="DT37" s="230"/>
      <c r="DU37" s="230"/>
      <c r="DV37" s="230"/>
    </row>
    <row r="38" spans="1:126" x14ac:dyDescent="0.25">
      <c r="A38" s="238" t="s">
        <v>26</v>
      </c>
      <c r="B38" s="239" t="s">
        <v>692</v>
      </c>
      <c r="C38" s="239" t="s">
        <v>676</v>
      </c>
      <c r="D38" s="239" t="s">
        <v>697</v>
      </c>
      <c r="E38" s="239" t="s">
        <v>790</v>
      </c>
      <c r="F38" s="239" t="s">
        <v>790</v>
      </c>
      <c r="G38" s="239" t="s">
        <v>790</v>
      </c>
      <c r="H38" s="239" t="s">
        <v>790</v>
      </c>
      <c r="I38" s="239" t="s">
        <v>790</v>
      </c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30"/>
      <c r="CD38" s="230"/>
      <c r="CE38" s="230"/>
      <c r="CF38" s="230"/>
      <c r="CG38" s="230"/>
      <c r="CH38" s="230"/>
      <c r="CI38" s="230"/>
      <c r="CJ38" s="230"/>
      <c r="CK38" s="230"/>
      <c r="CL38" s="230"/>
      <c r="CM38" s="230"/>
      <c r="CN38" s="230"/>
      <c r="CO38" s="230"/>
      <c r="CP38" s="230"/>
      <c r="CQ38" s="230"/>
      <c r="CR38" s="230"/>
      <c r="CS38" s="230"/>
      <c r="CT38" s="230"/>
      <c r="CU38" s="230"/>
      <c r="CV38" s="230"/>
      <c r="CW38" s="230"/>
      <c r="CX38" s="230"/>
      <c r="CY38" s="230"/>
      <c r="CZ38" s="230"/>
      <c r="DA38" s="230"/>
      <c r="DB38" s="230"/>
      <c r="DC38" s="230"/>
      <c r="DD38" s="230"/>
      <c r="DE38" s="230"/>
      <c r="DF38" s="230"/>
      <c r="DG38" s="230"/>
      <c r="DH38" s="230"/>
      <c r="DI38" s="230"/>
      <c r="DJ38" s="230"/>
      <c r="DK38" s="230"/>
      <c r="DL38" s="230"/>
      <c r="DM38" s="230"/>
      <c r="DN38" s="230"/>
      <c r="DO38" s="230"/>
      <c r="DP38" s="230"/>
      <c r="DQ38" s="230"/>
      <c r="DR38" s="230"/>
      <c r="DS38" s="230"/>
      <c r="DT38" s="230"/>
      <c r="DU38" s="230"/>
      <c r="DV38" s="230"/>
    </row>
    <row r="39" spans="1:126" x14ac:dyDescent="0.25">
      <c r="A39" s="238" t="s">
        <v>734</v>
      </c>
      <c r="B39" s="239" t="s">
        <v>688</v>
      </c>
      <c r="C39" s="239" t="s">
        <v>676</v>
      </c>
      <c r="D39" s="239" t="s">
        <v>810</v>
      </c>
      <c r="E39" s="239" t="s">
        <v>790</v>
      </c>
      <c r="F39" s="239" t="s">
        <v>811</v>
      </c>
      <c r="G39" s="239" t="s">
        <v>790</v>
      </c>
      <c r="H39" s="239" t="s">
        <v>812</v>
      </c>
      <c r="I39" s="239" t="s">
        <v>790</v>
      </c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0"/>
      <c r="BY39" s="230"/>
      <c r="BZ39" s="230"/>
      <c r="CA39" s="230"/>
      <c r="CB39" s="230"/>
      <c r="CC39" s="230"/>
      <c r="CD39" s="230"/>
      <c r="CE39" s="230"/>
      <c r="CF39" s="230"/>
      <c r="CG39" s="230"/>
      <c r="CH39" s="230"/>
      <c r="CI39" s="230"/>
      <c r="CJ39" s="230"/>
      <c r="CK39" s="230"/>
      <c r="CL39" s="230"/>
      <c r="CM39" s="230"/>
      <c r="CN39" s="230"/>
      <c r="CO39" s="230"/>
      <c r="CP39" s="230"/>
      <c r="CQ39" s="230"/>
      <c r="CR39" s="230"/>
      <c r="CS39" s="230"/>
      <c r="CT39" s="230"/>
      <c r="CU39" s="230"/>
      <c r="CV39" s="230"/>
      <c r="CW39" s="230"/>
      <c r="CX39" s="230"/>
      <c r="CY39" s="230"/>
      <c r="CZ39" s="230"/>
      <c r="DA39" s="230"/>
      <c r="DB39" s="230"/>
      <c r="DC39" s="230"/>
      <c r="DD39" s="230"/>
      <c r="DE39" s="230"/>
      <c r="DF39" s="230"/>
      <c r="DG39" s="230"/>
      <c r="DH39" s="230"/>
      <c r="DI39" s="230"/>
      <c r="DJ39" s="230"/>
      <c r="DK39" s="230"/>
      <c r="DL39" s="230"/>
      <c r="DM39" s="230"/>
      <c r="DN39" s="230"/>
      <c r="DO39" s="230"/>
      <c r="DP39" s="230"/>
      <c r="DQ39" s="230"/>
      <c r="DR39" s="230"/>
      <c r="DS39" s="230"/>
      <c r="DT39" s="230"/>
      <c r="DU39" s="230"/>
      <c r="DV39" s="230"/>
    </row>
    <row r="40" spans="1:126" x14ac:dyDescent="0.25">
      <c r="A40" s="238" t="s">
        <v>677</v>
      </c>
      <c r="B40" s="239" t="s">
        <v>688</v>
      </c>
      <c r="C40" s="239" t="s">
        <v>678</v>
      </c>
      <c r="D40" s="239" t="s">
        <v>790</v>
      </c>
      <c r="E40" s="239" t="s">
        <v>790</v>
      </c>
      <c r="F40" s="239" t="s">
        <v>790</v>
      </c>
      <c r="G40" s="239" t="s">
        <v>790</v>
      </c>
      <c r="H40" s="239" t="s">
        <v>790</v>
      </c>
      <c r="I40" s="239" t="s">
        <v>790</v>
      </c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0"/>
      <c r="BY40" s="230"/>
      <c r="BZ40" s="230"/>
      <c r="CA40" s="230"/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230"/>
      <c r="CP40" s="230"/>
      <c r="CQ40" s="230"/>
      <c r="CR40" s="230"/>
      <c r="CS40" s="230"/>
      <c r="CT40" s="230"/>
      <c r="CU40" s="230"/>
      <c r="CV40" s="230"/>
      <c r="CW40" s="230"/>
      <c r="CX40" s="230"/>
      <c r="CY40" s="230"/>
      <c r="CZ40" s="230"/>
      <c r="DA40" s="230"/>
      <c r="DB40" s="230"/>
      <c r="DC40" s="230"/>
      <c r="DD40" s="230"/>
      <c r="DE40" s="230"/>
      <c r="DF40" s="230"/>
      <c r="DG40" s="230"/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</row>
    <row r="47" spans="1:126" x14ac:dyDescent="0.25">
      <c r="A47" s="230"/>
      <c r="B47" s="230"/>
      <c r="C47" s="230"/>
      <c r="D47" s="230"/>
      <c r="E47" s="230"/>
      <c r="F47" s="230"/>
      <c r="G47" s="230"/>
      <c r="H47" s="230"/>
      <c r="I47" s="230"/>
    </row>
    <row r="48" spans="1:126" x14ac:dyDescent="0.25">
      <c r="A48" s="230"/>
      <c r="B48" s="230"/>
      <c r="C48" s="230"/>
      <c r="D48" s="230"/>
      <c r="E48" s="230"/>
      <c r="F48" s="230"/>
      <c r="G48" s="230"/>
      <c r="H48" s="230"/>
      <c r="I48" s="230"/>
    </row>
    <row r="49" spans="1:9" x14ac:dyDescent="0.25">
      <c r="A49" s="230"/>
      <c r="B49" s="230"/>
      <c r="C49" s="230"/>
      <c r="D49" s="230"/>
      <c r="E49" s="230"/>
      <c r="F49" s="230"/>
      <c r="G49" s="230"/>
      <c r="H49" s="230"/>
      <c r="I49" s="230"/>
    </row>
    <row r="50" spans="1:9" x14ac:dyDescent="0.25">
      <c r="A50" s="230"/>
      <c r="B50" s="230"/>
      <c r="C50" s="230"/>
      <c r="D50" s="230"/>
      <c r="E50" s="230"/>
      <c r="F50" s="230"/>
      <c r="G50" s="230"/>
      <c r="H50" s="230"/>
      <c r="I50" s="230"/>
    </row>
    <row r="51" spans="1:9" x14ac:dyDescent="0.25">
      <c r="A51" s="230"/>
      <c r="B51" s="230"/>
      <c r="C51" s="230"/>
      <c r="D51" s="230"/>
      <c r="E51" s="230"/>
      <c r="F51" s="230"/>
      <c r="G51" s="230"/>
      <c r="H51" s="230"/>
      <c r="I51" s="230"/>
    </row>
    <row r="52" spans="1:9" x14ac:dyDescent="0.25">
      <c r="A52" s="230"/>
      <c r="B52" s="230"/>
      <c r="C52" s="230"/>
      <c r="D52" s="230"/>
      <c r="E52" s="230"/>
      <c r="F52" s="230"/>
      <c r="G52" s="230"/>
      <c r="H52" s="230"/>
      <c r="I52" s="230"/>
    </row>
    <row r="53" spans="1:9" x14ac:dyDescent="0.25">
      <c r="A53" s="230"/>
      <c r="B53" s="230"/>
      <c r="C53" s="230"/>
      <c r="D53" s="230"/>
      <c r="E53" s="230"/>
      <c r="F53" s="230"/>
      <c r="G53" s="230"/>
      <c r="H53" s="230"/>
      <c r="I53" s="230"/>
    </row>
    <row r="54" spans="1:9" x14ac:dyDescent="0.25">
      <c r="A54" s="230"/>
      <c r="B54" s="230"/>
      <c r="C54" s="230"/>
      <c r="D54" s="230"/>
      <c r="E54" s="230"/>
      <c r="F54" s="230"/>
      <c r="G54" s="230"/>
      <c r="H54" s="230"/>
      <c r="I54" s="230"/>
    </row>
    <row r="55" spans="1:9" x14ac:dyDescent="0.25">
      <c r="A55" s="230"/>
      <c r="B55" s="230"/>
      <c r="C55" s="230"/>
      <c r="D55" s="230"/>
      <c r="E55" s="230"/>
      <c r="F55" s="230"/>
      <c r="G55" s="230"/>
      <c r="H55" s="230"/>
      <c r="I55" s="230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5" zoomScaleNormal="100" zoomScaleSheetLayoutView="100" workbookViewId="0">
      <selection activeCell="A17" sqref="A17"/>
    </sheetView>
  </sheetViews>
  <sheetFormatPr defaultRowHeight="15.75" x14ac:dyDescent="0.25"/>
  <cols>
    <col min="1" max="1" width="17.25" customWidth="1"/>
    <col min="2" max="9" width="12.625" customWidth="1"/>
  </cols>
  <sheetData>
    <row r="1" spans="1:9" s="5" customFormat="1" ht="37.5" customHeight="1" x14ac:dyDescent="0.25">
      <c r="A1" s="458" t="s">
        <v>256</v>
      </c>
      <c r="B1" s="459"/>
      <c r="C1" s="459"/>
      <c r="D1" s="459"/>
      <c r="E1" s="459"/>
      <c r="F1" s="459"/>
      <c r="G1" s="459"/>
      <c r="H1" s="459"/>
      <c r="I1" s="460"/>
    </row>
    <row r="2" spans="1:9" s="5" customFormat="1" ht="16.5" thickBot="1" x14ac:dyDescent="0.3">
      <c r="A2" s="50" t="s">
        <v>268</v>
      </c>
    </row>
    <row r="3" spans="1:9" s="5" customFormat="1" ht="15.75" customHeight="1" x14ac:dyDescent="0.25">
      <c r="A3" s="461" t="s">
        <v>52</v>
      </c>
      <c r="B3" s="411" t="s">
        <v>75</v>
      </c>
      <c r="C3" s="455" t="s">
        <v>76</v>
      </c>
      <c r="D3" s="456"/>
      <c r="E3" s="463"/>
      <c r="F3" s="411" t="s">
        <v>77</v>
      </c>
      <c r="G3" s="455" t="s">
        <v>78</v>
      </c>
      <c r="H3" s="456"/>
      <c r="I3" s="457"/>
    </row>
    <row r="4" spans="1:9" s="5" customFormat="1" ht="32.25" thickBot="1" x14ac:dyDescent="0.3">
      <c r="A4" s="462"/>
      <c r="B4" s="412"/>
      <c r="C4" s="86" t="s">
        <v>15</v>
      </c>
      <c r="D4" s="86" t="s">
        <v>16</v>
      </c>
      <c r="E4" s="86" t="s">
        <v>17</v>
      </c>
      <c r="F4" s="412"/>
      <c r="G4" s="86" t="s">
        <v>15</v>
      </c>
      <c r="H4" s="86" t="s">
        <v>16</v>
      </c>
      <c r="I4" s="88" t="s">
        <v>17</v>
      </c>
    </row>
    <row r="5" spans="1:9" s="5" customFormat="1" x14ac:dyDescent="0.25">
      <c r="A5" s="260" t="s">
        <v>816</v>
      </c>
      <c r="B5" s="87">
        <v>46</v>
      </c>
      <c r="C5" s="87">
        <v>211</v>
      </c>
      <c r="D5" s="87">
        <v>2</v>
      </c>
      <c r="E5" s="87">
        <v>0</v>
      </c>
      <c r="F5" s="87">
        <v>21</v>
      </c>
      <c r="G5" s="87">
        <v>183.5</v>
      </c>
      <c r="H5" s="87">
        <v>16</v>
      </c>
      <c r="I5" s="87">
        <v>0</v>
      </c>
    </row>
    <row r="6" spans="1:9" s="5" customFormat="1" ht="31.5" x14ac:dyDescent="0.25">
      <c r="A6" s="260" t="s">
        <v>817</v>
      </c>
      <c r="B6" s="87">
        <v>15</v>
      </c>
      <c r="C6" s="87">
        <v>106.25</v>
      </c>
      <c r="D6" s="87">
        <v>19</v>
      </c>
      <c r="E6" s="87">
        <v>0</v>
      </c>
      <c r="F6" s="87">
        <v>9</v>
      </c>
      <c r="G6" s="87">
        <v>8.5</v>
      </c>
      <c r="H6" s="87">
        <v>6</v>
      </c>
      <c r="I6" s="87">
        <v>0</v>
      </c>
    </row>
    <row r="7" spans="1:9" s="5" customFormat="1" x14ac:dyDescent="0.25">
      <c r="A7" s="260" t="s">
        <v>818</v>
      </c>
      <c r="B7" s="87">
        <v>32</v>
      </c>
      <c r="C7" s="87">
        <v>159.25</v>
      </c>
      <c r="D7" s="87">
        <v>5</v>
      </c>
      <c r="E7" s="87">
        <v>0</v>
      </c>
      <c r="F7" s="87">
        <v>3</v>
      </c>
      <c r="G7" s="87">
        <v>19</v>
      </c>
      <c r="H7" s="87">
        <v>0</v>
      </c>
      <c r="I7" s="87">
        <v>0</v>
      </c>
    </row>
    <row r="8" spans="1:9" x14ac:dyDescent="0.25">
      <c r="A8" s="261" t="s">
        <v>819</v>
      </c>
      <c r="B8" s="3">
        <v>13</v>
      </c>
      <c r="C8" s="3">
        <v>58.5</v>
      </c>
      <c r="D8" s="3">
        <v>0</v>
      </c>
      <c r="E8" s="3">
        <v>0</v>
      </c>
      <c r="F8" s="3">
        <v>12</v>
      </c>
      <c r="G8" s="3">
        <v>51.75</v>
      </c>
      <c r="H8" s="3">
        <v>0</v>
      </c>
      <c r="I8" s="3">
        <v>0</v>
      </c>
    </row>
    <row r="9" spans="1:9" x14ac:dyDescent="0.25">
      <c r="A9" s="261" t="s">
        <v>820</v>
      </c>
      <c r="B9" s="3">
        <v>50</v>
      </c>
      <c r="C9" s="3">
        <v>225.75</v>
      </c>
      <c r="D9" s="3">
        <v>0</v>
      </c>
      <c r="E9" s="3">
        <v>0</v>
      </c>
      <c r="F9" s="3">
        <v>13</v>
      </c>
      <c r="G9" s="3">
        <v>71</v>
      </c>
      <c r="H9" s="3">
        <v>5</v>
      </c>
      <c r="I9" s="3">
        <v>0</v>
      </c>
    </row>
    <row r="10" spans="1:9" x14ac:dyDescent="0.25">
      <c r="A10" s="259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51" t="s">
        <v>56</v>
      </c>
      <c r="B11" s="51">
        <f>SUM(B5:B10)</f>
        <v>156</v>
      </c>
      <c r="C11" s="51">
        <f t="shared" ref="C11:I11" si="0">SUM(C5:C10)</f>
        <v>760.75</v>
      </c>
      <c r="D11" s="51">
        <f t="shared" si="0"/>
        <v>26</v>
      </c>
      <c r="E11" s="51">
        <f t="shared" si="0"/>
        <v>0</v>
      </c>
      <c r="F11" s="51">
        <f t="shared" si="0"/>
        <v>58</v>
      </c>
      <c r="G11" s="51">
        <f t="shared" si="0"/>
        <v>333.75</v>
      </c>
      <c r="H11" s="51">
        <f t="shared" si="0"/>
        <v>27</v>
      </c>
      <c r="I11" s="51">
        <f t="shared" si="0"/>
        <v>0</v>
      </c>
    </row>
    <row r="13" spans="1:9" ht="16.5" thickBot="1" x14ac:dyDescent="0.3">
      <c r="A13" s="50" t="s">
        <v>205</v>
      </c>
      <c r="B13" s="9"/>
      <c r="C13" s="9"/>
      <c r="D13" s="9"/>
      <c r="E13" s="9"/>
      <c r="F13" s="9"/>
      <c r="G13" s="9"/>
      <c r="H13" s="9"/>
      <c r="I13" s="9"/>
    </row>
    <row r="14" spans="1:9" ht="15.75" customHeight="1" x14ac:dyDescent="0.25">
      <c r="A14" s="461" t="s">
        <v>52</v>
      </c>
      <c r="B14" s="411" t="s">
        <v>75</v>
      </c>
      <c r="C14" s="455" t="s">
        <v>76</v>
      </c>
      <c r="D14" s="456"/>
      <c r="E14" s="463"/>
      <c r="F14" s="411" t="s">
        <v>77</v>
      </c>
      <c r="G14" s="455" t="s">
        <v>78</v>
      </c>
      <c r="H14" s="456"/>
      <c r="I14" s="457"/>
    </row>
    <row r="15" spans="1:9" ht="32.25" thickBot="1" x14ac:dyDescent="0.3">
      <c r="A15" s="462"/>
      <c r="B15" s="412"/>
      <c r="C15" s="86" t="s">
        <v>15</v>
      </c>
      <c r="D15" s="86" t="s">
        <v>16</v>
      </c>
      <c r="E15" s="86" t="s">
        <v>17</v>
      </c>
      <c r="F15" s="412"/>
      <c r="G15" s="86" t="s">
        <v>15</v>
      </c>
      <c r="H15" s="86" t="s">
        <v>16</v>
      </c>
      <c r="I15" s="88" t="s">
        <v>17</v>
      </c>
    </row>
    <row r="16" spans="1:9" x14ac:dyDescent="0.25">
      <c r="A16" s="260" t="s">
        <v>816</v>
      </c>
      <c r="B16" s="66">
        <v>42</v>
      </c>
      <c r="C16" s="66">
        <v>157.5</v>
      </c>
      <c r="D16" s="66">
        <v>2</v>
      </c>
      <c r="E16" s="66">
        <v>0</v>
      </c>
      <c r="F16" s="66">
        <v>23</v>
      </c>
      <c r="G16" s="66">
        <v>185</v>
      </c>
      <c r="H16" s="66">
        <v>10</v>
      </c>
      <c r="I16" s="66">
        <v>0</v>
      </c>
    </row>
    <row r="17" spans="1:9" ht="31.5" x14ac:dyDescent="0.25">
      <c r="A17" s="260" t="s">
        <v>817</v>
      </c>
      <c r="B17" s="66">
        <v>23</v>
      </c>
      <c r="C17" s="66">
        <v>85</v>
      </c>
      <c r="D17" s="66">
        <v>19</v>
      </c>
      <c r="E17" s="66">
        <v>0</v>
      </c>
      <c r="F17" s="66">
        <v>9</v>
      </c>
      <c r="G17" s="66">
        <v>55</v>
      </c>
      <c r="H17" s="66">
        <v>2</v>
      </c>
      <c r="I17" s="66">
        <v>0</v>
      </c>
    </row>
    <row r="18" spans="1:9" x14ac:dyDescent="0.25">
      <c r="A18" s="260" t="s">
        <v>818</v>
      </c>
      <c r="B18" s="66">
        <v>14</v>
      </c>
      <c r="C18" s="66">
        <v>67.75</v>
      </c>
      <c r="D18" s="66">
        <v>5</v>
      </c>
      <c r="E18" s="66">
        <v>0</v>
      </c>
      <c r="F18" s="66">
        <v>3</v>
      </c>
      <c r="G18" s="66">
        <v>18</v>
      </c>
      <c r="H18" s="66">
        <v>0</v>
      </c>
      <c r="I18" s="66">
        <v>0</v>
      </c>
    </row>
    <row r="19" spans="1:9" x14ac:dyDescent="0.25">
      <c r="A19" s="261" t="s">
        <v>819</v>
      </c>
      <c r="B19" s="3">
        <v>12</v>
      </c>
      <c r="C19" s="3">
        <v>80.5</v>
      </c>
      <c r="D19" s="3">
        <v>0</v>
      </c>
      <c r="E19" s="3">
        <v>0</v>
      </c>
      <c r="F19" s="3">
        <v>6</v>
      </c>
      <c r="G19" s="3">
        <v>30</v>
      </c>
      <c r="H19" s="3">
        <v>0</v>
      </c>
      <c r="I19" s="3">
        <v>0</v>
      </c>
    </row>
    <row r="20" spans="1:9" x14ac:dyDescent="0.25">
      <c r="A20" s="261" t="s">
        <v>820</v>
      </c>
      <c r="B20" s="3">
        <v>44</v>
      </c>
      <c r="C20" s="18">
        <v>228.25</v>
      </c>
      <c r="D20" s="3">
        <v>0</v>
      </c>
      <c r="E20" s="3">
        <v>0</v>
      </c>
      <c r="F20" s="3">
        <v>14</v>
      </c>
      <c r="G20" s="3">
        <v>95</v>
      </c>
      <c r="H20" s="3">
        <v>0</v>
      </c>
      <c r="I20" s="3">
        <v>0</v>
      </c>
    </row>
    <row r="21" spans="1:9" x14ac:dyDescent="0.25">
      <c r="A21" s="164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63" t="s">
        <v>56</v>
      </c>
      <c r="B22" s="51">
        <f>SUM(B16:B21)</f>
        <v>135</v>
      </c>
      <c r="C22" s="51">
        <f t="shared" ref="C22:I22" si="1">SUM(C16:C21)</f>
        <v>619</v>
      </c>
      <c r="D22" s="51">
        <f t="shared" si="1"/>
        <v>26</v>
      </c>
      <c r="E22" s="51">
        <f t="shared" si="1"/>
        <v>0</v>
      </c>
      <c r="F22" s="51">
        <f t="shared" si="1"/>
        <v>55</v>
      </c>
      <c r="G22" s="51">
        <f t="shared" si="1"/>
        <v>383</v>
      </c>
      <c r="H22" s="51">
        <f t="shared" si="1"/>
        <v>12</v>
      </c>
      <c r="I22" s="51">
        <f t="shared" si="1"/>
        <v>0</v>
      </c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63" t="s">
        <v>257</v>
      </c>
      <c r="B24" s="51">
        <f>+B11-B22</f>
        <v>21</v>
      </c>
      <c r="C24" s="51">
        <f t="shared" ref="C24:I24" si="2">+C11-C22</f>
        <v>141.75</v>
      </c>
      <c r="D24" s="51">
        <f t="shared" si="2"/>
        <v>0</v>
      </c>
      <c r="E24" s="51">
        <f t="shared" si="2"/>
        <v>0</v>
      </c>
      <c r="F24" s="51">
        <f t="shared" si="2"/>
        <v>3</v>
      </c>
      <c r="G24" s="51">
        <f t="shared" si="2"/>
        <v>-49.25</v>
      </c>
      <c r="H24" s="51">
        <f t="shared" si="2"/>
        <v>15</v>
      </c>
      <c r="I24" s="51">
        <f t="shared" si="2"/>
        <v>0</v>
      </c>
    </row>
    <row r="25" spans="1:9" x14ac:dyDescent="0.25">
      <c r="A25" s="63" t="s">
        <v>168</v>
      </c>
      <c r="B25" s="115">
        <f>+IFERROR(B24/B22,0)*100</f>
        <v>15.555555555555555</v>
      </c>
      <c r="C25" s="115">
        <f t="shared" ref="C25:I25" si="3">+IFERROR(C24/C22,0)*100</f>
        <v>22.899838449111471</v>
      </c>
      <c r="D25" s="115">
        <f t="shared" si="3"/>
        <v>0</v>
      </c>
      <c r="E25" s="115">
        <f t="shared" si="3"/>
        <v>0</v>
      </c>
      <c r="F25" s="115">
        <f t="shared" si="3"/>
        <v>5.4545454545454541</v>
      </c>
      <c r="G25" s="115">
        <f t="shared" si="3"/>
        <v>-12.859007832898172</v>
      </c>
      <c r="H25" s="115">
        <f t="shared" si="3"/>
        <v>125</v>
      </c>
      <c r="I25" s="115">
        <f t="shared" si="3"/>
        <v>0</v>
      </c>
    </row>
    <row r="26" spans="1:9" x14ac:dyDescent="0.25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F3:F4"/>
    <mergeCell ref="B3:B4"/>
    <mergeCell ref="C3:E3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sqref="A1:F1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64" t="s">
        <v>258</v>
      </c>
      <c r="B1" s="464"/>
      <c r="C1" s="464"/>
      <c r="D1" s="464"/>
      <c r="E1" s="464"/>
      <c r="F1" s="464"/>
      <c r="G1" s="5"/>
      <c r="H1" s="5"/>
      <c r="I1" s="14"/>
      <c r="J1" s="14"/>
    </row>
    <row r="2" spans="1:10" ht="48" thickBot="1" x14ac:dyDescent="0.3">
      <c r="A2" s="90" t="s">
        <v>47</v>
      </c>
      <c r="B2" s="70" t="s">
        <v>80</v>
      </c>
      <c r="C2" s="70" t="s">
        <v>81</v>
      </c>
      <c r="D2" s="70" t="s">
        <v>82</v>
      </c>
      <c r="E2" s="70" t="s">
        <v>83</v>
      </c>
      <c r="F2" s="71" t="s">
        <v>122</v>
      </c>
      <c r="G2" s="24"/>
      <c r="H2" s="24"/>
    </row>
    <row r="3" spans="1:10" x14ac:dyDescent="0.25">
      <c r="A3" s="262" t="s">
        <v>821</v>
      </c>
      <c r="B3" s="263" t="s">
        <v>822</v>
      </c>
      <c r="C3" s="262" t="s">
        <v>311</v>
      </c>
      <c r="D3" s="264">
        <v>41561</v>
      </c>
      <c r="E3" s="264">
        <v>41733</v>
      </c>
      <c r="F3" s="265" t="s">
        <v>823</v>
      </c>
      <c r="G3" s="19"/>
      <c r="H3" s="19"/>
    </row>
    <row r="4" spans="1:10" x14ac:dyDescent="0.25">
      <c r="A4" s="262" t="s">
        <v>674</v>
      </c>
      <c r="B4" s="263" t="s">
        <v>824</v>
      </c>
      <c r="C4" s="266" t="s">
        <v>825</v>
      </c>
      <c r="D4" s="264">
        <v>41599</v>
      </c>
      <c r="E4" s="264">
        <v>41733</v>
      </c>
      <c r="F4" s="265" t="s">
        <v>823</v>
      </c>
      <c r="G4" s="19"/>
      <c r="H4" s="19"/>
    </row>
    <row r="5" spans="1:10" x14ac:dyDescent="0.25">
      <c r="A5" s="262" t="s">
        <v>826</v>
      </c>
      <c r="B5" s="262" t="s">
        <v>827</v>
      </c>
      <c r="C5" s="262" t="s">
        <v>311</v>
      </c>
      <c r="D5" s="264">
        <v>41562</v>
      </c>
      <c r="E5" s="264">
        <v>41733</v>
      </c>
      <c r="F5" s="265" t="s">
        <v>823</v>
      </c>
      <c r="G5" s="19"/>
      <c r="H5" s="19"/>
    </row>
    <row r="6" spans="1:10" x14ac:dyDescent="0.25">
      <c r="A6" s="262"/>
      <c r="B6" s="262"/>
      <c r="C6" s="262"/>
      <c r="D6" s="265"/>
      <c r="E6" s="265"/>
      <c r="F6" s="265"/>
      <c r="G6" s="19"/>
      <c r="H6" s="19"/>
    </row>
    <row r="7" spans="1:10" x14ac:dyDescent="0.25">
      <c r="A7" s="267"/>
      <c r="B7" s="267"/>
      <c r="C7" s="267"/>
      <c r="D7" s="268"/>
      <c r="E7" s="268"/>
      <c r="F7" s="268"/>
      <c r="G7" s="19"/>
      <c r="H7" s="19"/>
    </row>
    <row r="8" spans="1:10" x14ac:dyDescent="0.25">
      <c r="A8" s="267"/>
      <c r="B8" s="267"/>
      <c r="C8" s="267"/>
      <c r="D8" s="268"/>
      <c r="E8" s="268"/>
      <c r="F8" s="268"/>
      <c r="G8" s="19"/>
      <c r="H8" s="19"/>
    </row>
    <row r="9" spans="1:10" x14ac:dyDescent="0.25">
      <c r="A9" s="267"/>
      <c r="B9" s="267"/>
      <c r="C9" s="267"/>
      <c r="D9" s="268"/>
      <c r="E9" s="268"/>
      <c r="F9" s="268"/>
      <c r="G9" s="19"/>
      <c r="H9" s="19"/>
    </row>
    <row r="10" spans="1:10" ht="12.75" customHeight="1" thickBot="1" x14ac:dyDescent="0.3">
      <c r="A10" s="59"/>
      <c r="B10" s="59"/>
      <c r="C10" s="59"/>
      <c r="D10" s="59"/>
      <c r="E10" s="59"/>
      <c r="F10" s="60"/>
      <c r="G10" s="19"/>
      <c r="H10" s="19"/>
    </row>
    <row r="11" spans="1:10" ht="64.5" customHeight="1" thickBot="1" x14ac:dyDescent="0.3">
      <c r="A11" s="61"/>
      <c r="B11" s="91" t="s">
        <v>84</v>
      </c>
      <c r="C11" s="100"/>
      <c r="D11" s="71" t="s">
        <v>85</v>
      </c>
      <c r="E11" s="59"/>
      <c r="F11" s="60"/>
      <c r="G11" s="19"/>
      <c r="H11" s="19"/>
    </row>
    <row r="12" spans="1:10" x14ac:dyDescent="0.25">
      <c r="A12" s="61"/>
      <c r="B12" s="269" t="s">
        <v>259</v>
      </c>
      <c r="C12" s="270">
        <v>6</v>
      </c>
      <c r="D12" s="271">
        <v>1</v>
      </c>
      <c r="E12" s="59"/>
      <c r="F12" s="59"/>
      <c r="G12" s="9"/>
      <c r="H12" s="9"/>
    </row>
    <row r="13" spans="1:10" x14ac:dyDescent="0.25">
      <c r="A13" s="61"/>
      <c r="B13" s="269" t="s">
        <v>260</v>
      </c>
      <c r="C13" s="272">
        <v>4</v>
      </c>
      <c r="D13" s="271">
        <v>3</v>
      </c>
      <c r="E13" s="59"/>
      <c r="F13" s="59"/>
      <c r="G13" s="9"/>
      <c r="H13" s="9"/>
    </row>
    <row r="14" spans="1:10" x14ac:dyDescent="0.25">
      <c r="A14" s="61"/>
      <c r="B14" s="269" t="s">
        <v>261</v>
      </c>
      <c r="C14" s="272">
        <v>3</v>
      </c>
      <c r="D14" s="273">
        <v>0</v>
      </c>
      <c r="E14" s="59"/>
      <c r="F14" s="59"/>
      <c r="G14" s="9"/>
      <c r="H14" s="9"/>
    </row>
    <row r="15" spans="1:10" x14ac:dyDescent="0.25">
      <c r="A15" s="61"/>
      <c r="B15" s="274" t="s">
        <v>171</v>
      </c>
      <c r="C15" s="275">
        <v>0</v>
      </c>
      <c r="D15" s="273">
        <v>0</v>
      </c>
      <c r="E15" s="59"/>
      <c r="F15" s="59"/>
      <c r="G15" s="9"/>
      <c r="H15" s="9"/>
    </row>
    <row r="16" spans="1:10" x14ac:dyDescent="0.25">
      <c r="A16" s="61"/>
      <c r="B16" s="276" t="s">
        <v>18</v>
      </c>
      <c r="C16" s="277">
        <v>0</v>
      </c>
      <c r="D16" s="278">
        <v>0</v>
      </c>
      <c r="E16" s="59"/>
      <c r="F16" s="59"/>
      <c r="G16" s="9"/>
      <c r="H16" s="9"/>
    </row>
    <row r="17" spans="1:6" x14ac:dyDescent="0.25">
      <c r="A17" s="61"/>
      <c r="B17" s="276" t="s">
        <v>19</v>
      </c>
      <c r="C17" s="277">
        <v>0</v>
      </c>
      <c r="D17" s="278">
        <v>0</v>
      </c>
      <c r="E17" s="59"/>
      <c r="F17" s="59"/>
    </row>
    <row r="18" spans="1:6" x14ac:dyDescent="0.25">
      <c r="A18" s="61"/>
      <c r="B18" s="276" t="s">
        <v>131</v>
      </c>
      <c r="C18" s="277">
        <v>1</v>
      </c>
      <c r="D18" s="278">
        <v>1</v>
      </c>
      <c r="E18" s="59"/>
      <c r="F18" s="59"/>
    </row>
    <row r="19" spans="1:6" ht="9.75" customHeight="1" thickBot="1" x14ac:dyDescent="0.3">
      <c r="A19" s="61"/>
      <c r="B19" s="59"/>
      <c r="C19" s="59"/>
      <c r="D19" s="59"/>
      <c r="E19" s="59"/>
      <c r="F19" s="59"/>
    </row>
    <row r="20" spans="1:6" ht="31.5" customHeight="1" thickBot="1" x14ac:dyDescent="0.3">
      <c r="A20" s="61"/>
      <c r="B20" s="91" t="s">
        <v>169</v>
      </c>
      <c r="C20" s="101" t="s">
        <v>170</v>
      </c>
      <c r="D20" s="61"/>
      <c r="E20" s="59"/>
      <c r="F20" s="59"/>
    </row>
    <row r="21" spans="1:6" ht="32.25" customHeight="1" x14ac:dyDescent="0.25">
      <c r="A21" s="61"/>
      <c r="B21" s="65">
        <v>3</v>
      </c>
      <c r="C21" s="279">
        <v>56</v>
      </c>
      <c r="D21" s="62"/>
      <c r="E21" s="59"/>
      <c r="F21" s="59"/>
    </row>
    <row r="22" spans="1:6" x14ac:dyDescent="0.25">
      <c r="D22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activeCell="E12" sqref="E12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65" t="s">
        <v>262</v>
      </c>
      <c r="B1" s="465"/>
      <c r="C1" s="465"/>
      <c r="D1" s="465"/>
      <c r="E1" s="465"/>
      <c r="F1" s="465"/>
      <c r="G1" s="31"/>
    </row>
    <row r="2" spans="1:7" ht="32.25" thickBot="1" x14ac:dyDescent="0.3">
      <c r="A2" s="90" t="s">
        <v>47</v>
      </c>
      <c r="B2" s="70" t="s">
        <v>80</v>
      </c>
      <c r="C2" s="70" t="s">
        <v>81</v>
      </c>
      <c r="D2" s="70" t="s">
        <v>82</v>
      </c>
      <c r="E2" s="70" t="s">
        <v>186</v>
      </c>
      <c r="F2" s="71" t="s">
        <v>122</v>
      </c>
      <c r="G2" s="12"/>
    </row>
    <row r="3" spans="1:7" ht="31.5" x14ac:dyDescent="0.25">
      <c r="A3" s="280" t="s">
        <v>821</v>
      </c>
      <c r="B3" s="280" t="s">
        <v>828</v>
      </c>
      <c r="C3" s="280" t="s">
        <v>829</v>
      </c>
      <c r="D3" s="281">
        <v>41240</v>
      </c>
      <c r="E3" s="281">
        <v>41715</v>
      </c>
      <c r="F3" s="282" t="s">
        <v>823</v>
      </c>
      <c r="G3" s="19"/>
    </row>
    <row r="4" spans="1:7" x14ac:dyDescent="0.25">
      <c r="A4" s="283" t="s">
        <v>674</v>
      </c>
      <c r="B4" s="283" t="s">
        <v>830</v>
      </c>
      <c r="C4" s="283" t="s">
        <v>831</v>
      </c>
      <c r="D4" s="284">
        <v>41593</v>
      </c>
      <c r="E4" s="284">
        <v>41730</v>
      </c>
      <c r="F4" s="285" t="s">
        <v>823</v>
      </c>
      <c r="G4" s="19"/>
    </row>
    <row r="5" spans="1:7" x14ac:dyDescent="0.25">
      <c r="A5" s="283" t="s">
        <v>826</v>
      </c>
      <c r="B5" s="283" t="s">
        <v>832</v>
      </c>
      <c r="C5" s="283" t="s">
        <v>833</v>
      </c>
      <c r="D5" s="284">
        <v>41576</v>
      </c>
      <c r="E5" s="284">
        <v>41759</v>
      </c>
      <c r="F5" s="285" t="s">
        <v>823</v>
      </c>
      <c r="G5" s="19"/>
    </row>
    <row r="6" spans="1:7" ht="31.5" x14ac:dyDescent="0.25">
      <c r="A6" s="283" t="s">
        <v>834</v>
      </c>
      <c r="B6" s="283" t="s">
        <v>835</v>
      </c>
      <c r="C6" s="283" t="s">
        <v>836</v>
      </c>
      <c r="D6" s="284">
        <v>41652</v>
      </c>
      <c r="E6" s="286">
        <v>41774</v>
      </c>
      <c r="F6" s="285" t="s">
        <v>823</v>
      </c>
      <c r="G6" s="19"/>
    </row>
    <row r="7" spans="1:7" ht="31.5" x14ac:dyDescent="0.25">
      <c r="A7" s="283" t="s">
        <v>837</v>
      </c>
      <c r="B7" s="283" t="s">
        <v>838</v>
      </c>
      <c r="C7" s="283" t="s">
        <v>836</v>
      </c>
      <c r="D7" s="286">
        <v>41652</v>
      </c>
      <c r="E7" s="284">
        <v>41774</v>
      </c>
      <c r="F7" s="285" t="s">
        <v>823</v>
      </c>
      <c r="G7" s="19"/>
    </row>
    <row r="8" spans="1:7" x14ac:dyDescent="0.25">
      <c r="A8" s="283" t="s">
        <v>839</v>
      </c>
      <c r="B8" s="283" t="s">
        <v>840</v>
      </c>
      <c r="C8" s="283" t="s">
        <v>841</v>
      </c>
      <c r="D8" s="284">
        <v>41561</v>
      </c>
      <c r="E8" s="284">
        <v>41774</v>
      </c>
      <c r="F8" s="285" t="s">
        <v>823</v>
      </c>
      <c r="G8" s="19"/>
    </row>
    <row r="9" spans="1:7" x14ac:dyDescent="0.25">
      <c r="A9" s="283" t="s">
        <v>842</v>
      </c>
      <c r="B9" s="283" t="s">
        <v>843</v>
      </c>
      <c r="C9" s="283" t="s">
        <v>311</v>
      </c>
      <c r="D9" s="284">
        <v>41652</v>
      </c>
      <c r="E9" s="284">
        <v>41775</v>
      </c>
      <c r="F9" s="285" t="s">
        <v>823</v>
      </c>
      <c r="G9" s="19"/>
    </row>
    <row r="10" spans="1:7" ht="31.5" x14ac:dyDescent="0.25">
      <c r="A10" s="283" t="s">
        <v>844</v>
      </c>
      <c r="B10" s="283" t="s">
        <v>845</v>
      </c>
      <c r="C10" s="283" t="s">
        <v>825</v>
      </c>
      <c r="D10" s="284">
        <v>41324</v>
      </c>
      <c r="E10" s="284">
        <v>41810</v>
      </c>
      <c r="F10" s="285" t="s">
        <v>846</v>
      </c>
      <c r="G10" s="9"/>
    </row>
    <row r="11" spans="1:7" x14ac:dyDescent="0.25">
      <c r="A11" s="283" t="s">
        <v>847</v>
      </c>
      <c r="B11" s="283" t="s">
        <v>848</v>
      </c>
      <c r="C11" s="283" t="s">
        <v>574</v>
      </c>
      <c r="D11" s="284">
        <v>41696</v>
      </c>
      <c r="E11" s="284">
        <v>41810</v>
      </c>
      <c r="F11" s="285" t="s">
        <v>823</v>
      </c>
      <c r="G11" s="9"/>
    </row>
    <row r="12" spans="1:7" ht="53.25" customHeight="1" x14ac:dyDescent="0.25">
      <c r="A12" s="283" t="s">
        <v>849</v>
      </c>
      <c r="B12" s="283" t="s">
        <v>850</v>
      </c>
      <c r="C12" s="283" t="s">
        <v>574</v>
      </c>
      <c r="D12" s="284">
        <v>41696</v>
      </c>
      <c r="E12" s="284">
        <v>41815</v>
      </c>
      <c r="F12" s="285" t="s">
        <v>823</v>
      </c>
      <c r="G12" s="9"/>
    </row>
    <row r="13" spans="1:7" ht="31.5" x14ac:dyDescent="0.25">
      <c r="A13" s="283" t="s">
        <v>851</v>
      </c>
      <c r="B13" s="283" t="s">
        <v>852</v>
      </c>
      <c r="C13" s="283" t="s">
        <v>853</v>
      </c>
      <c r="D13" s="284">
        <v>41491</v>
      </c>
      <c r="E13" s="284">
        <v>41821</v>
      </c>
      <c r="F13" s="285" t="s">
        <v>846</v>
      </c>
      <c r="G13" s="9"/>
    </row>
    <row r="14" spans="1:7" x14ac:dyDescent="0.25">
      <c r="A14" s="283" t="s">
        <v>854</v>
      </c>
      <c r="B14" s="283" t="s">
        <v>855</v>
      </c>
      <c r="C14" s="283" t="s">
        <v>359</v>
      </c>
      <c r="D14" s="284">
        <v>41653</v>
      </c>
      <c r="E14" s="284">
        <v>41835</v>
      </c>
      <c r="F14" s="285" t="s">
        <v>846</v>
      </c>
      <c r="G14" s="9"/>
    </row>
    <row r="15" spans="1:7" ht="31.5" x14ac:dyDescent="0.25">
      <c r="A15" s="283" t="s">
        <v>856</v>
      </c>
      <c r="B15" s="283" t="s">
        <v>857</v>
      </c>
      <c r="C15" s="283" t="s">
        <v>858</v>
      </c>
      <c r="D15" s="284">
        <v>41563</v>
      </c>
      <c r="E15" s="284">
        <v>41835</v>
      </c>
      <c r="F15" s="285" t="s">
        <v>846</v>
      </c>
      <c r="G15" s="9"/>
    </row>
    <row r="16" spans="1:7" ht="31.5" x14ac:dyDescent="0.25">
      <c r="A16" s="283" t="s">
        <v>859</v>
      </c>
      <c r="B16" s="283" t="s">
        <v>860</v>
      </c>
      <c r="C16" s="283" t="s">
        <v>403</v>
      </c>
      <c r="D16" s="284">
        <v>41715</v>
      </c>
      <c r="E16" s="284">
        <v>41944</v>
      </c>
      <c r="F16" s="285" t="s">
        <v>846</v>
      </c>
      <c r="G16" s="9"/>
    </row>
    <row r="17" spans="1:7" ht="31.5" x14ac:dyDescent="0.25">
      <c r="A17" s="283" t="s">
        <v>861</v>
      </c>
      <c r="B17" s="283" t="s">
        <v>862</v>
      </c>
      <c r="C17" s="283" t="s">
        <v>863</v>
      </c>
      <c r="D17" s="284">
        <v>41668</v>
      </c>
      <c r="E17" s="284">
        <v>41944</v>
      </c>
      <c r="F17" s="285" t="s">
        <v>823</v>
      </c>
      <c r="G17" s="9"/>
    </row>
    <row r="18" spans="1:7" x14ac:dyDescent="0.25">
      <c r="A18" s="283" t="s">
        <v>864</v>
      </c>
      <c r="B18" s="283" t="s">
        <v>865</v>
      </c>
      <c r="C18" s="283" t="s">
        <v>626</v>
      </c>
      <c r="D18" s="284">
        <v>41704</v>
      </c>
      <c r="E18" s="284">
        <v>41944</v>
      </c>
      <c r="F18" s="285" t="s">
        <v>846</v>
      </c>
    </row>
    <row r="19" spans="1:7" ht="31.5" x14ac:dyDescent="0.25">
      <c r="A19" s="283" t="s">
        <v>866</v>
      </c>
      <c r="B19" s="283" t="s">
        <v>867</v>
      </c>
      <c r="C19" s="283" t="s">
        <v>829</v>
      </c>
      <c r="D19" s="284">
        <v>41386</v>
      </c>
      <c r="E19" s="284">
        <v>41958</v>
      </c>
      <c r="F19" s="285" t="s">
        <v>823</v>
      </c>
    </row>
    <row r="20" spans="1:7" ht="31.5" x14ac:dyDescent="0.25">
      <c r="A20" s="283" t="s">
        <v>868</v>
      </c>
      <c r="B20" s="283" t="s">
        <v>869</v>
      </c>
      <c r="C20" s="283" t="s">
        <v>829</v>
      </c>
      <c r="D20" s="284">
        <v>41513</v>
      </c>
      <c r="E20" s="284">
        <v>41974</v>
      </c>
      <c r="F20" s="285" t="s">
        <v>846</v>
      </c>
    </row>
    <row r="21" spans="1:7" ht="31.5" customHeight="1" thickBot="1" x14ac:dyDescent="0.3">
      <c r="A21" s="59"/>
      <c r="B21" s="59"/>
      <c r="C21" s="59"/>
      <c r="D21" s="59"/>
      <c r="E21" s="59"/>
      <c r="F21" s="60"/>
    </row>
    <row r="22" spans="1:7" ht="29.25" customHeight="1" thickBot="1" x14ac:dyDescent="0.3">
      <c r="A22" s="61"/>
      <c r="B22" s="91" t="s">
        <v>86</v>
      </c>
      <c r="C22" s="92"/>
      <c r="D22" s="71" t="s">
        <v>85</v>
      </c>
      <c r="E22" s="59"/>
      <c r="F22" s="60"/>
    </row>
    <row r="23" spans="1:7" x14ac:dyDescent="0.25">
      <c r="A23" s="61"/>
      <c r="B23" s="269" t="s">
        <v>259</v>
      </c>
      <c r="C23" s="270">
        <v>9</v>
      </c>
      <c r="D23" s="271">
        <v>4</v>
      </c>
      <c r="E23" s="59"/>
      <c r="F23" s="59"/>
    </row>
    <row r="24" spans="1:7" x14ac:dyDescent="0.25">
      <c r="A24" s="61"/>
      <c r="B24" s="269" t="s">
        <v>260</v>
      </c>
      <c r="C24" s="287">
        <v>10</v>
      </c>
      <c r="D24" s="288">
        <v>5</v>
      </c>
      <c r="E24" s="59"/>
      <c r="F24" s="59"/>
    </row>
    <row r="25" spans="1:7" x14ac:dyDescent="0.25">
      <c r="A25" s="61"/>
      <c r="B25" s="269" t="s">
        <v>261</v>
      </c>
      <c r="C25" s="289" t="s">
        <v>870</v>
      </c>
      <c r="D25" s="290">
        <v>7</v>
      </c>
      <c r="E25" s="59"/>
      <c r="F25" s="59"/>
    </row>
    <row r="26" spans="1:7" x14ac:dyDescent="0.25">
      <c r="A26" s="61"/>
      <c r="B26" s="274" t="s">
        <v>171</v>
      </c>
      <c r="C26" s="291" t="s">
        <v>871</v>
      </c>
      <c r="D26" s="290" t="s">
        <v>871</v>
      </c>
      <c r="E26" s="59"/>
      <c r="F26" s="59"/>
    </row>
    <row r="27" spans="1:7" x14ac:dyDescent="0.25">
      <c r="A27" s="61"/>
      <c r="B27" s="276" t="s">
        <v>18</v>
      </c>
      <c r="C27" s="292" t="s">
        <v>871</v>
      </c>
      <c r="D27" s="293" t="s">
        <v>871</v>
      </c>
      <c r="E27" s="59"/>
      <c r="F27" s="59"/>
    </row>
    <row r="28" spans="1:7" x14ac:dyDescent="0.25">
      <c r="A28" s="61"/>
      <c r="B28" s="276" t="s">
        <v>19</v>
      </c>
      <c r="C28" s="289" t="s">
        <v>871</v>
      </c>
      <c r="D28" s="293" t="s">
        <v>871</v>
      </c>
      <c r="E28" s="59"/>
      <c r="F28" s="59"/>
    </row>
    <row r="29" spans="1:7" x14ac:dyDescent="0.25">
      <c r="A29" s="61"/>
      <c r="B29" s="276" t="s">
        <v>131</v>
      </c>
      <c r="C29" s="291">
        <v>0</v>
      </c>
      <c r="D29" s="290" t="s">
        <v>871</v>
      </c>
      <c r="E29" s="59"/>
      <c r="F29" s="59"/>
    </row>
    <row r="30" spans="1:7" ht="16.5" thickBot="1" x14ac:dyDescent="0.3">
      <c r="A30" s="61"/>
      <c r="B30" s="59"/>
      <c r="C30" s="59"/>
      <c r="D30" s="59"/>
      <c r="E30" s="59"/>
      <c r="F30" s="59"/>
    </row>
    <row r="31" spans="1:7" ht="16.5" thickBot="1" x14ac:dyDescent="0.3">
      <c r="A31" s="61"/>
      <c r="B31" s="294" t="s">
        <v>172</v>
      </c>
      <c r="C31" s="295" t="s">
        <v>173</v>
      </c>
      <c r="D31" s="61"/>
      <c r="E31" s="296"/>
      <c r="F31" s="59"/>
    </row>
    <row r="32" spans="1:7" x14ac:dyDescent="0.25">
      <c r="A32" s="61"/>
      <c r="B32" s="65">
        <v>18</v>
      </c>
      <c r="C32" s="279">
        <v>42</v>
      </c>
      <c r="D32" s="62"/>
      <c r="E32" s="59"/>
      <c r="F32" s="5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B5" sqref="B5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67" t="s">
        <v>263</v>
      </c>
      <c r="B1" s="467"/>
      <c r="C1" s="467"/>
      <c r="D1" s="467"/>
      <c r="E1" s="467"/>
      <c r="F1" s="467"/>
      <c r="G1" s="467"/>
      <c r="H1" s="467"/>
      <c r="I1" s="467"/>
      <c r="J1" s="154"/>
    </row>
    <row r="2" spans="1:10" s="5" customFormat="1" ht="174" customHeight="1" thickBot="1" x14ac:dyDescent="0.3">
      <c r="A2" s="67" t="s">
        <v>87</v>
      </c>
      <c r="B2" s="83" t="s">
        <v>152</v>
      </c>
      <c r="C2" s="83" t="s">
        <v>88</v>
      </c>
      <c r="D2" s="83" t="s">
        <v>155</v>
      </c>
      <c r="E2" s="83" t="s">
        <v>89</v>
      </c>
      <c r="F2" s="83" t="s">
        <v>90</v>
      </c>
      <c r="G2" s="83" t="s">
        <v>91</v>
      </c>
      <c r="H2" s="83" t="s">
        <v>92</v>
      </c>
      <c r="I2" s="84" t="s">
        <v>93</v>
      </c>
      <c r="J2" s="21"/>
    </row>
    <row r="3" spans="1:10" x14ac:dyDescent="0.25">
      <c r="A3" s="89" t="s">
        <v>174</v>
      </c>
      <c r="B3" s="89">
        <v>28</v>
      </c>
      <c r="C3" s="66">
        <v>1</v>
      </c>
      <c r="D3" s="66">
        <v>3.7499999999999999E-2</v>
      </c>
      <c r="E3" s="66">
        <v>3.2143000000000002</v>
      </c>
      <c r="F3" s="66">
        <v>2</v>
      </c>
      <c r="G3" s="66">
        <v>0</v>
      </c>
      <c r="H3" s="66">
        <v>0</v>
      </c>
      <c r="I3" s="66">
        <v>23</v>
      </c>
      <c r="J3" s="9"/>
    </row>
    <row r="4" spans="1:10" x14ac:dyDescent="0.25">
      <c r="A4" s="17" t="s">
        <v>175</v>
      </c>
      <c r="B4" s="17">
        <v>41</v>
      </c>
      <c r="C4" s="3">
        <v>1.0878000000000001</v>
      </c>
      <c r="D4" s="3">
        <v>0.14630000000000001</v>
      </c>
      <c r="E4" s="3">
        <v>3.6097000000000001</v>
      </c>
      <c r="F4" s="3">
        <v>0</v>
      </c>
      <c r="G4" s="3">
        <v>3</v>
      </c>
      <c r="H4" s="3">
        <v>0</v>
      </c>
      <c r="I4" s="3">
        <v>23</v>
      </c>
      <c r="J4" s="9"/>
    </row>
    <row r="5" spans="1:10" x14ac:dyDescent="0.25">
      <c r="A5" s="17" t="s">
        <v>106</v>
      </c>
      <c r="B5" s="17">
        <v>99</v>
      </c>
      <c r="C5" s="3">
        <v>1.4169</v>
      </c>
      <c r="D5" s="3">
        <v>0.3805</v>
      </c>
      <c r="E5" s="3">
        <v>3.6707000000000001</v>
      </c>
      <c r="F5" s="3">
        <v>0</v>
      </c>
      <c r="G5" s="3">
        <v>4</v>
      </c>
      <c r="H5" s="3">
        <v>1</v>
      </c>
      <c r="I5" s="3">
        <v>58</v>
      </c>
      <c r="J5" s="9"/>
    </row>
    <row r="6" spans="1:10" x14ac:dyDescent="0.25">
      <c r="A6" s="121" t="s">
        <v>56</v>
      </c>
      <c r="B6" s="120">
        <f>SUM(B3:B5)</f>
        <v>168</v>
      </c>
      <c r="C6" s="122">
        <f>+IFERROR(($B$3*C3+$B$4*C4+$B$5*C5)/$B$6,0)</f>
        <v>1.2671005952380954</v>
      </c>
      <c r="D6" s="122">
        <f>+IFERROR(($B$3*D3+$B$4*D4+$B$5*D5)/$B$6,0)</f>
        <v>0.26617738095238092</v>
      </c>
      <c r="E6" s="123"/>
      <c r="F6" s="120">
        <f>SUM(F3:F5)</f>
        <v>2</v>
      </c>
      <c r="G6" s="120">
        <f>SUM(G3:G5)</f>
        <v>7</v>
      </c>
      <c r="H6" s="120">
        <f>SUM(H3:H5)</f>
        <v>1</v>
      </c>
      <c r="I6" s="120">
        <f>SUM(I3:I5)</f>
        <v>104</v>
      </c>
      <c r="J6" s="9"/>
    </row>
    <row r="7" spans="1:10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 ht="16.5" customHeight="1" thickBot="1" x14ac:dyDescent="0.3">
      <c r="A8" s="466" t="s">
        <v>94</v>
      </c>
      <c r="B8" s="466"/>
      <c r="C8" s="466"/>
      <c r="D8" s="12"/>
      <c r="E8" s="12"/>
      <c r="F8" s="12"/>
      <c r="G8" s="12"/>
      <c r="H8" s="12"/>
      <c r="I8" s="12"/>
      <c r="J8" s="12"/>
    </row>
    <row r="9" spans="1:10" s="1" customFormat="1" ht="32.25" thickBot="1" x14ac:dyDescent="0.3">
      <c r="A9" s="67" t="s">
        <v>95</v>
      </c>
      <c r="B9" s="81" t="s">
        <v>96</v>
      </c>
      <c r="C9" s="82" t="s">
        <v>153</v>
      </c>
      <c r="D9" s="12"/>
      <c r="E9" s="12"/>
      <c r="F9" s="12"/>
      <c r="G9" s="12"/>
      <c r="H9" s="12"/>
      <c r="I9" s="12"/>
      <c r="J9" s="12"/>
    </row>
    <row r="10" spans="1:10" x14ac:dyDescent="0.25">
      <c r="A10" s="89" t="s">
        <v>176</v>
      </c>
      <c r="B10" s="89">
        <v>12</v>
      </c>
      <c r="C10" s="93">
        <v>9.3800000000000008</v>
      </c>
      <c r="D10" s="9"/>
      <c r="E10" s="9"/>
      <c r="F10" s="9"/>
      <c r="G10" s="9"/>
      <c r="H10" s="9"/>
      <c r="I10" s="9"/>
      <c r="J10" s="9"/>
    </row>
    <row r="11" spans="1:10" x14ac:dyDescent="0.25">
      <c r="A11" s="17" t="s">
        <v>177</v>
      </c>
      <c r="B11" s="17">
        <v>105</v>
      </c>
      <c r="C11" s="4">
        <v>65.316999999999993</v>
      </c>
      <c r="D11" s="9"/>
      <c r="E11" s="9"/>
      <c r="F11" s="9"/>
      <c r="G11" s="9"/>
      <c r="H11" s="9"/>
      <c r="I11" s="9"/>
      <c r="J11" s="9"/>
    </row>
    <row r="12" spans="1:10" ht="13.5" customHeight="1" x14ac:dyDescent="0.25">
      <c r="A12" s="120" t="s">
        <v>56</v>
      </c>
      <c r="B12" s="63">
        <f>+B10+B11</f>
        <v>117</v>
      </c>
      <c r="C12" s="63">
        <f>+C10+C11</f>
        <v>74.696999999999989</v>
      </c>
    </row>
    <row r="13" spans="1:10" x14ac:dyDescent="0.25">
      <c r="C13" s="20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zoomScaleSheetLayoutView="100" workbookViewId="0">
      <selection sqref="A1:G20"/>
    </sheetView>
  </sheetViews>
  <sheetFormatPr defaultRowHeight="15.75" x14ac:dyDescent="0.25"/>
  <cols>
    <col min="1" max="1" width="17.375" customWidth="1"/>
    <col min="2" max="2" width="11.5" customWidth="1"/>
    <col min="3" max="14" width="10.625" customWidth="1"/>
  </cols>
  <sheetData>
    <row r="1" spans="1:13" ht="42" customHeight="1" x14ac:dyDescent="0.3">
      <c r="A1" s="444" t="s">
        <v>132</v>
      </c>
      <c r="B1" s="444"/>
      <c r="C1" s="444"/>
      <c r="D1" s="444"/>
      <c r="E1" s="444"/>
      <c r="F1" s="444"/>
      <c r="G1" s="444"/>
      <c r="H1" s="25"/>
      <c r="I1" s="25"/>
      <c r="J1" s="25"/>
      <c r="K1" s="25"/>
      <c r="L1" s="25"/>
      <c r="M1" s="25"/>
    </row>
    <row r="2" spans="1:13" ht="16.5" thickBot="1" x14ac:dyDescent="0.3">
      <c r="A2" s="20" t="s">
        <v>264</v>
      </c>
      <c r="B2" s="20"/>
      <c r="C2" s="22"/>
    </row>
    <row r="3" spans="1:13" s="6" customFormat="1" ht="63.75" thickBot="1" x14ac:dyDescent="0.3">
      <c r="A3" s="67" t="s">
        <v>52</v>
      </c>
      <c r="B3" s="83" t="s">
        <v>56</v>
      </c>
      <c r="C3" s="83" t="s">
        <v>97</v>
      </c>
      <c r="D3" s="83" t="s">
        <v>98</v>
      </c>
      <c r="E3" s="83" t="s">
        <v>156</v>
      </c>
      <c r="F3" s="83" t="s">
        <v>158</v>
      </c>
      <c r="G3" s="84" t="s">
        <v>157</v>
      </c>
    </row>
    <row r="4" spans="1:13" s="6" customFormat="1" x14ac:dyDescent="0.25">
      <c r="A4" s="56" t="s">
        <v>872</v>
      </c>
      <c r="B4" s="297">
        <f>+SUM(C4:G4)</f>
        <v>273.96300000000002</v>
      </c>
      <c r="C4" s="298">
        <v>42.908999999999999</v>
      </c>
      <c r="D4" s="298">
        <v>51.067999999999998</v>
      </c>
      <c r="E4" s="298"/>
      <c r="F4" s="298">
        <v>115.705</v>
      </c>
      <c r="G4" s="298">
        <v>64.281000000000006</v>
      </c>
    </row>
    <row r="5" spans="1:13" s="6" customFormat="1" x14ac:dyDescent="0.25">
      <c r="A5" s="45" t="s">
        <v>873</v>
      </c>
      <c r="B5" s="297">
        <f t="shared" ref="B5:B16" si="0">+SUM(C5:G5)</f>
        <v>145.96999999999997</v>
      </c>
      <c r="C5" s="299">
        <v>32.308</v>
      </c>
      <c r="D5" s="299">
        <v>50.28</v>
      </c>
      <c r="E5" s="299"/>
      <c r="F5" s="299">
        <v>59.741999999999997</v>
      </c>
      <c r="G5" s="299">
        <v>3.64</v>
      </c>
    </row>
    <row r="6" spans="1:13" s="6" customFormat="1" x14ac:dyDescent="0.25">
      <c r="A6" s="45" t="s">
        <v>874</v>
      </c>
      <c r="B6" s="297">
        <f t="shared" si="0"/>
        <v>55.801000000000002</v>
      </c>
      <c r="C6" s="299">
        <v>6.5</v>
      </c>
      <c r="D6" s="299">
        <v>16.501000000000001</v>
      </c>
      <c r="E6" s="299"/>
      <c r="F6" s="299">
        <v>25.5</v>
      </c>
      <c r="G6" s="299">
        <v>7.3</v>
      </c>
    </row>
    <row r="7" spans="1:13" s="6" customFormat="1" x14ac:dyDescent="0.25">
      <c r="A7" s="45" t="s">
        <v>875</v>
      </c>
      <c r="B7" s="297">
        <f t="shared" si="0"/>
        <v>29.95</v>
      </c>
      <c r="C7" s="299">
        <v>2</v>
      </c>
      <c r="D7" s="299">
        <v>8.5</v>
      </c>
      <c r="E7" s="299"/>
      <c r="F7" s="299">
        <v>19.45</v>
      </c>
      <c r="G7" s="299"/>
    </row>
    <row r="8" spans="1:13" s="6" customFormat="1" x14ac:dyDescent="0.25">
      <c r="A8" s="45" t="s">
        <v>876</v>
      </c>
      <c r="B8" s="297">
        <f t="shared" si="0"/>
        <v>134.696</v>
      </c>
      <c r="C8" s="299">
        <v>17.486000000000001</v>
      </c>
      <c r="D8" s="299">
        <v>29.251000000000001</v>
      </c>
      <c r="E8" s="299"/>
      <c r="F8" s="299">
        <v>69.244</v>
      </c>
      <c r="G8" s="299">
        <v>18.715</v>
      </c>
    </row>
    <row r="9" spans="1:13" s="6" customFormat="1" x14ac:dyDescent="0.25">
      <c r="A9" s="45" t="s">
        <v>290</v>
      </c>
      <c r="B9" s="297">
        <f t="shared" si="0"/>
        <v>13.388</v>
      </c>
      <c r="C9" s="299"/>
      <c r="D9" s="299">
        <v>3.387</v>
      </c>
      <c r="E9" s="299"/>
      <c r="F9" s="299">
        <v>5.0010000000000003</v>
      </c>
      <c r="G9" s="299">
        <v>5</v>
      </c>
    </row>
    <row r="10" spans="1:13" s="6" customFormat="1" x14ac:dyDescent="0.25">
      <c r="A10" s="45"/>
      <c r="B10" s="125">
        <f t="shared" si="0"/>
        <v>0</v>
      </c>
      <c r="C10" s="45"/>
      <c r="D10" s="45"/>
      <c r="E10" s="45"/>
      <c r="F10" s="45"/>
      <c r="G10" s="45"/>
    </row>
    <row r="11" spans="1:13" s="6" customFormat="1" x14ac:dyDescent="0.25">
      <c r="A11" s="45"/>
      <c r="B11" s="125">
        <f t="shared" si="0"/>
        <v>0</v>
      </c>
      <c r="C11" s="45"/>
      <c r="D11" s="45"/>
      <c r="E11" s="45"/>
      <c r="F11" s="45"/>
      <c r="G11" s="45"/>
    </row>
    <row r="12" spans="1:13" s="6" customFormat="1" x14ac:dyDescent="0.25">
      <c r="A12" s="45"/>
      <c r="B12" s="125">
        <f t="shared" si="0"/>
        <v>0</v>
      </c>
      <c r="C12" s="45"/>
      <c r="D12" s="45"/>
      <c r="E12" s="45"/>
      <c r="F12" s="45"/>
      <c r="G12" s="45"/>
    </row>
    <row r="13" spans="1:13" s="6" customFormat="1" x14ac:dyDescent="0.25">
      <c r="A13" s="45"/>
      <c r="B13" s="125">
        <f t="shared" si="0"/>
        <v>0</v>
      </c>
      <c r="C13" s="45"/>
      <c r="D13" s="45"/>
      <c r="E13" s="45"/>
      <c r="F13" s="45"/>
      <c r="G13" s="45"/>
    </row>
    <row r="14" spans="1:13" s="6" customFormat="1" x14ac:dyDescent="0.25">
      <c r="A14" s="45"/>
      <c r="B14" s="125">
        <f t="shared" si="0"/>
        <v>0</v>
      </c>
      <c r="C14" s="45"/>
      <c r="D14" s="45"/>
      <c r="E14" s="45"/>
      <c r="F14" s="45"/>
      <c r="G14" s="45"/>
    </row>
    <row r="15" spans="1:13" s="6" customFormat="1" x14ac:dyDescent="0.25">
      <c r="A15" s="7"/>
      <c r="B15" s="125">
        <f t="shared" si="0"/>
        <v>0</v>
      </c>
      <c r="C15" s="7"/>
      <c r="D15" s="7"/>
      <c r="E15" s="7"/>
      <c r="F15" s="7"/>
      <c r="G15" s="7"/>
    </row>
    <row r="16" spans="1:13" s="6" customFormat="1" x14ac:dyDescent="0.25">
      <c r="A16" s="7"/>
      <c r="B16" s="125">
        <f t="shared" si="0"/>
        <v>0</v>
      </c>
      <c r="C16" s="7"/>
      <c r="D16" s="7"/>
      <c r="E16" s="7"/>
      <c r="F16" s="7"/>
      <c r="G16" s="7"/>
    </row>
    <row r="17" spans="1:7" ht="18.75" customHeight="1" x14ac:dyDescent="0.25">
      <c r="A17" s="106" t="s">
        <v>56</v>
      </c>
      <c r="B17" s="51">
        <f t="shared" ref="B17:G17" si="1">SUM(B4:B16)</f>
        <v>653.76800000000003</v>
      </c>
      <c r="C17" s="51">
        <f t="shared" si="1"/>
        <v>101.203</v>
      </c>
      <c r="D17" s="51">
        <f t="shared" si="1"/>
        <v>158.98699999999999</v>
      </c>
      <c r="E17" s="51">
        <f t="shared" si="1"/>
        <v>0</v>
      </c>
      <c r="F17" s="51">
        <f t="shared" si="1"/>
        <v>294.64199999999994</v>
      </c>
      <c r="G17" s="51">
        <f t="shared" si="1"/>
        <v>98.936000000000007</v>
      </c>
    </row>
    <row r="18" spans="1:7" ht="20.25" customHeight="1" x14ac:dyDescent="0.25">
      <c r="A18" s="106" t="s">
        <v>178</v>
      </c>
      <c r="B18" s="124">
        <v>100</v>
      </c>
      <c r="C18" s="115">
        <f>+IFERROR(C17/$B$17,0)*100</f>
        <v>15.479956192410762</v>
      </c>
      <c r="D18" s="115">
        <f>+IFERROR(D17/$B$17,0)*100</f>
        <v>24.318565607371418</v>
      </c>
      <c r="E18" s="115">
        <f>+IFERROR(E17/$B$17,0)*100</f>
        <v>0</v>
      </c>
      <c r="F18" s="115">
        <f>+IFERROR(F17/$B$17,0)*100</f>
        <v>45.06828110277651</v>
      </c>
      <c r="G18" s="115">
        <f>+IFERROR(G17/$B$17,0)*100</f>
        <v>15.133197097441295</v>
      </c>
    </row>
    <row r="19" spans="1:7" ht="22.5" customHeight="1" x14ac:dyDescent="0.25">
      <c r="A19" s="47" t="s">
        <v>265</v>
      </c>
      <c r="B19" s="3"/>
      <c r="C19" s="3">
        <v>15.4</v>
      </c>
      <c r="D19" s="3">
        <v>23.7</v>
      </c>
      <c r="E19" s="3">
        <v>0</v>
      </c>
      <c r="F19" s="3">
        <v>45.7</v>
      </c>
      <c r="G19" s="3">
        <v>15.3</v>
      </c>
    </row>
    <row r="20" spans="1:7" ht="22.5" customHeight="1" x14ac:dyDescent="0.25">
      <c r="A20" s="106" t="s">
        <v>266</v>
      </c>
      <c r="B20" s="130"/>
      <c r="C20" s="130">
        <f t="shared" ref="C20:G20" si="2">+C18-C19</f>
        <v>7.9956192410762128E-2</v>
      </c>
      <c r="D20" s="130">
        <f t="shared" si="2"/>
        <v>0.61856560737141919</v>
      </c>
      <c r="E20" s="130">
        <f t="shared" si="2"/>
        <v>0</v>
      </c>
      <c r="F20" s="130">
        <f t="shared" si="2"/>
        <v>-0.63171889722349306</v>
      </c>
      <c r="G20" s="130">
        <f t="shared" si="2"/>
        <v>-0.16680290255870567</v>
      </c>
    </row>
    <row r="21" spans="1:7" x14ac:dyDescent="0.25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A15" sqref="A15:A16"/>
    </sheetView>
  </sheetViews>
  <sheetFormatPr defaultRowHeight="15.75" x14ac:dyDescent="0.25"/>
  <cols>
    <col min="1" max="9" width="12.625" customWidth="1"/>
  </cols>
  <sheetData>
    <row r="1" spans="1:9" ht="40.5" customHeight="1" x14ac:dyDescent="0.25">
      <c r="A1" s="471" t="s">
        <v>267</v>
      </c>
      <c r="B1" s="471"/>
      <c r="C1" s="471"/>
      <c r="D1" s="471"/>
      <c r="E1" s="471"/>
      <c r="F1" s="471"/>
      <c r="G1" s="471"/>
      <c r="H1" s="471"/>
      <c r="I1" s="472"/>
    </row>
    <row r="2" spans="1:9" ht="16.5" thickBot="1" x14ac:dyDescent="0.3">
      <c r="A2" s="308" t="s">
        <v>268</v>
      </c>
      <c r="B2" s="314"/>
      <c r="C2" s="314"/>
      <c r="D2" s="314"/>
      <c r="E2" s="314"/>
      <c r="F2" s="314"/>
      <c r="G2" s="314"/>
      <c r="H2" s="314"/>
      <c r="I2" s="314"/>
    </row>
    <row r="3" spans="1:9" ht="15.75" customHeight="1" x14ac:dyDescent="0.25">
      <c r="A3" s="473" t="s">
        <v>52</v>
      </c>
      <c r="B3" s="475" t="s">
        <v>99</v>
      </c>
      <c r="C3" s="468" t="s">
        <v>100</v>
      </c>
      <c r="D3" s="469"/>
      <c r="E3" s="477"/>
      <c r="F3" s="478" t="s">
        <v>101</v>
      </c>
      <c r="G3" s="468" t="s">
        <v>102</v>
      </c>
      <c r="H3" s="469"/>
      <c r="I3" s="470"/>
    </row>
    <row r="4" spans="1:9" ht="32.25" thickBot="1" x14ac:dyDescent="0.3">
      <c r="A4" s="474"/>
      <c r="B4" s="476"/>
      <c r="C4" s="324" t="s">
        <v>15</v>
      </c>
      <c r="D4" s="324" t="s">
        <v>16</v>
      </c>
      <c r="E4" s="324" t="s">
        <v>17</v>
      </c>
      <c r="F4" s="479"/>
      <c r="G4" s="324" t="s">
        <v>15</v>
      </c>
      <c r="H4" s="324" t="s">
        <v>16</v>
      </c>
      <c r="I4" s="325" t="s">
        <v>17</v>
      </c>
    </row>
    <row r="5" spans="1:9" ht="31.5" x14ac:dyDescent="0.25">
      <c r="A5" s="300" t="s">
        <v>816</v>
      </c>
      <c r="B5" s="323">
        <v>27</v>
      </c>
      <c r="C5" s="323">
        <v>189</v>
      </c>
      <c r="D5" s="323">
        <v>0</v>
      </c>
      <c r="E5" s="323">
        <v>0</v>
      </c>
      <c r="F5" s="323"/>
      <c r="G5" s="323">
        <v>12</v>
      </c>
      <c r="H5" s="323">
        <v>0</v>
      </c>
      <c r="I5" s="323">
        <v>0</v>
      </c>
    </row>
    <row r="6" spans="1:9" ht="31.5" x14ac:dyDescent="0.25">
      <c r="A6" s="300" t="s">
        <v>817</v>
      </c>
      <c r="B6" s="342">
        <v>23</v>
      </c>
      <c r="C6" s="315">
        <v>154</v>
      </c>
      <c r="D6" s="315">
        <v>3</v>
      </c>
      <c r="E6" s="315">
        <v>0</v>
      </c>
      <c r="F6" s="315">
        <v>14</v>
      </c>
      <c r="G6" s="315">
        <v>9</v>
      </c>
      <c r="H6" s="315">
        <v>59</v>
      </c>
      <c r="I6" s="315">
        <v>0</v>
      </c>
    </row>
    <row r="7" spans="1:9" ht="31.5" x14ac:dyDescent="0.25">
      <c r="A7" s="302" t="s">
        <v>818</v>
      </c>
      <c r="B7" s="315">
        <v>8</v>
      </c>
      <c r="C7" s="315">
        <v>56</v>
      </c>
      <c r="D7" s="315">
        <v>0</v>
      </c>
      <c r="E7" s="315">
        <v>0</v>
      </c>
      <c r="F7" s="315"/>
      <c r="G7" s="315">
        <v>5</v>
      </c>
      <c r="H7" s="315">
        <v>0</v>
      </c>
      <c r="I7" s="315">
        <v>0</v>
      </c>
    </row>
    <row r="8" spans="1:9" x14ac:dyDescent="0.25">
      <c r="A8" s="261" t="s">
        <v>819</v>
      </c>
      <c r="B8" s="307">
        <v>5</v>
      </c>
      <c r="C8" s="307">
        <v>35</v>
      </c>
      <c r="D8" s="307">
        <v>0</v>
      </c>
      <c r="E8" s="307">
        <v>0</v>
      </c>
      <c r="F8" s="307">
        <v>2</v>
      </c>
      <c r="G8" s="307">
        <v>3</v>
      </c>
      <c r="H8" s="307">
        <v>10</v>
      </c>
      <c r="I8" s="307">
        <v>0</v>
      </c>
    </row>
    <row r="9" spans="1:9" x14ac:dyDescent="0.25">
      <c r="A9" s="261" t="s">
        <v>820</v>
      </c>
      <c r="B9" s="307">
        <v>27</v>
      </c>
      <c r="C9" s="307">
        <v>175</v>
      </c>
      <c r="D9" s="307">
        <v>0</v>
      </c>
      <c r="E9" s="307">
        <v>0</v>
      </c>
      <c r="F9" s="307">
        <v>7</v>
      </c>
      <c r="G9" s="307">
        <v>12</v>
      </c>
      <c r="H9" s="307">
        <v>32</v>
      </c>
      <c r="I9" s="307">
        <v>0</v>
      </c>
    </row>
    <row r="10" spans="1:9" x14ac:dyDescent="0.25">
      <c r="A10" s="341" t="s">
        <v>877</v>
      </c>
      <c r="B10" s="341">
        <v>13</v>
      </c>
      <c r="C10" s="307">
        <v>65</v>
      </c>
      <c r="D10" s="307"/>
      <c r="E10" s="307"/>
      <c r="F10" s="307"/>
      <c r="G10" s="307"/>
      <c r="H10" s="307"/>
      <c r="I10" s="307"/>
    </row>
    <row r="11" spans="1:9" ht="18" customHeight="1" x14ac:dyDescent="0.25">
      <c r="A11" s="341" t="s">
        <v>290</v>
      </c>
      <c r="B11" s="341"/>
      <c r="C11" s="307"/>
      <c r="D11" s="307"/>
      <c r="E11" s="307"/>
      <c r="F11" s="307"/>
      <c r="G11" s="307">
        <v>3</v>
      </c>
      <c r="H11" s="307"/>
      <c r="I11" s="307"/>
    </row>
    <row r="12" spans="1:9" x14ac:dyDescent="0.25">
      <c r="A12" s="335" t="s">
        <v>56</v>
      </c>
      <c r="B12" s="343">
        <v>103</v>
      </c>
      <c r="C12" s="343">
        <v>674</v>
      </c>
      <c r="D12" s="309">
        <v>3</v>
      </c>
      <c r="E12" s="309">
        <v>0</v>
      </c>
      <c r="F12" s="309">
        <v>23</v>
      </c>
      <c r="G12" s="309">
        <v>44</v>
      </c>
      <c r="H12" s="309">
        <v>101</v>
      </c>
      <c r="I12" s="309">
        <v>0</v>
      </c>
    </row>
    <row r="13" spans="1:9" x14ac:dyDescent="0.25">
      <c r="A13" s="310"/>
      <c r="B13" s="311"/>
      <c r="C13" s="311"/>
      <c r="D13" s="311"/>
      <c r="E13" s="311"/>
      <c r="F13" s="311"/>
      <c r="G13" s="311"/>
      <c r="H13" s="311"/>
      <c r="I13" s="311"/>
    </row>
    <row r="14" spans="1:9" ht="15.75" customHeight="1" thickBot="1" x14ac:dyDescent="0.3">
      <c r="A14" s="316" t="s">
        <v>205</v>
      </c>
      <c r="B14" s="311"/>
      <c r="C14" s="311"/>
      <c r="D14" s="311"/>
      <c r="E14" s="311"/>
      <c r="F14" s="311"/>
      <c r="G14" s="311"/>
      <c r="H14" s="311"/>
      <c r="I14" s="311"/>
    </row>
    <row r="15" spans="1:9" x14ac:dyDescent="0.25">
      <c r="A15" s="480" t="s">
        <v>52</v>
      </c>
      <c r="B15" s="482" t="s">
        <v>99</v>
      </c>
      <c r="C15" s="468" t="s">
        <v>100</v>
      </c>
      <c r="D15" s="469"/>
      <c r="E15" s="477"/>
      <c r="F15" s="478" t="s">
        <v>101</v>
      </c>
      <c r="G15" s="468" t="s">
        <v>102</v>
      </c>
      <c r="H15" s="469"/>
      <c r="I15" s="470"/>
    </row>
    <row r="16" spans="1:9" ht="32.25" thickBot="1" x14ac:dyDescent="0.3">
      <c r="A16" s="481"/>
      <c r="B16" s="483"/>
      <c r="C16" s="324" t="s">
        <v>15</v>
      </c>
      <c r="D16" s="324" t="s">
        <v>16</v>
      </c>
      <c r="E16" s="324" t="s">
        <v>17</v>
      </c>
      <c r="F16" s="479"/>
      <c r="G16" s="324" t="s">
        <v>15</v>
      </c>
      <c r="H16" s="324" t="s">
        <v>16</v>
      </c>
      <c r="I16" s="325" t="s">
        <v>17</v>
      </c>
    </row>
    <row r="17" spans="1:9" ht="31.5" x14ac:dyDescent="0.25">
      <c r="A17" s="300" t="s">
        <v>816</v>
      </c>
      <c r="B17" s="327">
        <v>9</v>
      </c>
      <c r="C17" s="340">
        <v>109</v>
      </c>
      <c r="D17" s="326"/>
      <c r="E17" s="340">
        <v>0</v>
      </c>
      <c r="F17" s="340">
        <v>3</v>
      </c>
      <c r="G17" s="340">
        <v>15</v>
      </c>
      <c r="H17" s="340">
        <v>0</v>
      </c>
      <c r="I17" s="340">
        <v>0</v>
      </c>
    </row>
    <row r="18" spans="1:9" ht="31.5" x14ac:dyDescent="0.25">
      <c r="A18" s="300" t="s">
        <v>817</v>
      </c>
      <c r="B18" s="327">
        <v>18</v>
      </c>
      <c r="C18" s="340">
        <v>124</v>
      </c>
      <c r="D18" s="326"/>
      <c r="E18" s="340">
        <v>0</v>
      </c>
      <c r="F18" s="340">
        <v>3</v>
      </c>
      <c r="G18" s="340">
        <v>15</v>
      </c>
      <c r="H18" s="340">
        <v>14</v>
      </c>
      <c r="I18" s="340">
        <v>0</v>
      </c>
    </row>
    <row r="19" spans="1:9" ht="31.5" x14ac:dyDescent="0.25">
      <c r="A19" s="302" t="s">
        <v>818</v>
      </c>
      <c r="B19" s="317">
        <v>4</v>
      </c>
      <c r="C19" s="315">
        <v>31</v>
      </c>
      <c r="D19" s="315"/>
      <c r="E19" s="315">
        <v>0</v>
      </c>
      <c r="F19" s="315">
        <v>8</v>
      </c>
      <c r="G19" s="315">
        <v>40</v>
      </c>
      <c r="H19" s="315">
        <v>0</v>
      </c>
      <c r="I19" s="315">
        <v>0</v>
      </c>
    </row>
    <row r="20" spans="1:9" x14ac:dyDescent="0.25">
      <c r="A20" s="261" t="s">
        <v>819</v>
      </c>
      <c r="B20" s="307">
        <v>3</v>
      </c>
      <c r="C20" s="307">
        <v>20</v>
      </c>
      <c r="D20" s="307"/>
      <c r="E20" s="307">
        <v>0</v>
      </c>
      <c r="F20" s="307">
        <v>8</v>
      </c>
      <c r="G20" s="307">
        <v>35</v>
      </c>
      <c r="H20" s="307">
        <v>5</v>
      </c>
      <c r="I20" s="307">
        <v>0</v>
      </c>
    </row>
    <row r="21" spans="1:9" x14ac:dyDescent="0.25">
      <c r="A21" s="261" t="s">
        <v>820</v>
      </c>
      <c r="B21" s="307">
        <v>10</v>
      </c>
      <c r="C21" s="307">
        <v>75</v>
      </c>
      <c r="D21" s="307"/>
      <c r="E21" s="307">
        <v>0</v>
      </c>
      <c r="F21" s="307">
        <v>10</v>
      </c>
      <c r="G21" s="307">
        <v>23</v>
      </c>
      <c r="H21" s="307">
        <v>22</v>
      </c>
      <c r="I21" s="307">
        <v>0</v>
      </c>
    </row>
    <row r="22" spans="1:9" x14ac:dyDescent="0.25">
      <c r="A22" s="307"/>
      <c r="B22" s="307"/>
      <c r="C22" s="307"/>
      <c r="D22" s="307"/>
      <c r="E22" s="307"/>
      <c r="F22" s="307"/>
      <c r="G22" s="307"/>
      <c r="H22" s="307"/>
      <c r="I22" s="307"/>
    </row>
    <row r="23" spans="1:9" x14ac:dyDescent="0.25">
      <c r="A23" s="335" t="s">
        <v>56</v>
      </c>
      <c r="B23" s="309">
        <v>44</v>
      </c>
      <c r="C23" s="309">
        <v>359</v>
      </c>
      <c r="D23" s="309">
        <v>0</v>
      </c>
      <c r="E23" s="309">
        <v>0</v>
      </c>
      <c r="F23" s="309">
        <v>32</v>
      </c>
      <c r="G23" s="309">
        <v>128</v>
      </c>
      <c r="H23" s="309">
        <v>41</v>
      </c>
      <c r="I23" s="309">
        <v>0</v>
      </c>
    </row>
    <row r="24" spans="1:9" ht="18.75" customHeight="1" x14ac:dyDescent="0.25">
      <c r="A24" s="311"/>
      <c r="B24" s="310"/>
      <c r="C24" s="310"/>
      <c r="D24" s="310"/>
      <c r="E24" s="310"/>
      <c r="F24" s="310"/>
      <c r="G24" s="310"/>
      <c r="H24" s="310"/>
      <c r="I24" s="310"/>
    </row>
    <row r="25" spans="1:9" ht="20.25" customHeight="1" x14ac:dyDescent="0.25">
      <c r="A25" s="309" t="s">
        <v>5</v>
      </c>
      <c r="B25" s="309">
        <v>59</v>
      </c>
      <c r="C25" s="309">
        <v>315</v>
      </c>
      <c r="D25" s="309">
        <v>3</v>
      </c>
      <c r="E25" s="309">
        <v>0</v>
      </c>
      <c r="F25" s="309">
        <v>-9</v>
      </c>
      <c r="G25" s="309">
        <v>-84</v>
      </c>
      <c r="H25" s="309">
        <v>60</v>
      </c>
      <c r="I25" s="309">
        <v>0</v>
      </c>
    </row>
    <row r="26" spans="1:9" x14ac:dyDescent="0.25">
      <c r="A26" s="337" t="s">
        <v>79</v>
      </c>
      <c r="B26" s="336">
        <v>134.09090909090909</v>
      </c>
      <c r="C26" s="336">
        <v>87.743732590529248</v>
      </c>
      <c r="D26" s="336">
        <v>0</v>
      </c>
      <c r="E26" s="336">
        <v>0</v>
      </c>
      <c r="F26" s="336">
        <v>-28.125</v>
      </c>
      <c r="G26" s="336">
        <v>-65.625</v>
      </c>
      <c r="H26" s="336">
        <v>146.34146341463415</v>
      </c>
      <c r="I26" s="336">
        <v>0</v>
      </c>
    </row>
  </sheetData>
  <mergeCells count="11">
    <mergeCell ref="A15:A16"/>
    <mergeCell ref="B15:B16"/>
    <mergeCell ref="C15:E15"/>
    <mergeCell ref="F15:F16"/>
    <mergeCell ref="G15:I15"/>
    <mergeCell ref="G3:I3"/>
    <mergeCell ref="A1:I1"/>
    <mergeCell ref="A3:A4"/>
    <mergeCell ref="B3:B4"/>
    <mergeCell ref="C3:E3"/>
    <mergeCell ref="F3:F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Normal="100" zoomScaleSheetLayoutView="100" workbookViewId="0">
      <selection activeCell="A7" sqref="A7:F7"/>
    </sheetView>
  </sheetViews>
  <sheetFormatPr defaultRowHeight="15.75" x14ac:dyDescent="0.25"/>
  <cols>
    <col min="1" max="6" width="12.625" customWidth="1"/>
  </cols>
  <sheetData>
    <row r="1" spans="1:7" ht="45" customHeight="1" x14ac:dyDescent="0.25">
      <c r="A1" s="484" t="s">
        <v>269</v>
      </c>
      <c r="B1" s="484"/>
      <c r="C1" s="484"/>
      <c r="D1" s="484"/>
      <c r="E1" s="484"/>
      <c r="F1" s="484"/>
    </row>
    <row r="2" spans="1:7" ht="107.25" customHeight="1" x14ac:dyDescent="0.25">
      <c r="A2" s="491" t="s">
        <v>103</v>
      </c>
      <c r="B2" s="492" t="s">
        <v>104</v>
      </c>
      <c r="C2" s="492" t="s">
        <v>1498</v>
      </c>
      <c r="D2" s="492" t="s">
        <v>159</v>
      </c>
      <c r="E2" s="492" t="s">
        <v>160</v>
      </c>
      <c r="F2" s="492" t="s">
        <v>161</v>
      </c>
      <c r="G2" s="1"/>
    </row>
    <row r="3" spans="1:7" ht="21" customHeight="1" x14ac:dyDescent="0.25">
      <c r="A3" s="490" t="s">
        <v>180</v>
      </c>
      <c r="B3" s="490" t="s">
        <v>1499</v>
      </c>
      <c r="C3" s="490" t="s">
        <v>1500</v>
      </c>
      <c r="D3" s="490" t="s">
        <v>1501</v>
      </c>
      <c r="E3" s="490" t="s">
        <v>1502</v>
      </c>
      <c r="F3" s="490" t="s">
        <v>1503</v>
      </c>
    </row>
    <row r="4" spans="1:7" ht="20.25" customHeight="1" x14ac:dyDescent="0.25">
      <c r="A4" s="490" t="s">
        <v>181</v>
      </c>
      <c r="B4" s="490">
        <v>1154</v>
      </c>
      <c r="C4" s="490">
        <v>1129</v>
      </c>
      <c r="D4" s="490">
        <v>386</v>
      </c>
      <c r="E4" s="490">
        <v>21</v>
      </c>
      <c r="F4" s="490">
        <v>80</v>
      </c>
    </row>
    <row r="5" spans="1:7" ht="19.5" customHeight="1" x14ac:dyDescent="0.25">
      <c r="A5" s="490" t="s">
        <v>182</v>
      </c>
      <c r="B5" s="490" t="s">
        <v>1504</v>
      </c>
      <c r="C5" s="490" t="s">
        <v>1504</v>
      </c>
      <c r="D5" s="490" t="s">
        <v>1505</v>
      </c>
      <c r="E5" s="490" t="s">
        <v>1506</v>
      </c>
      <c r="F5" s="490" t="s">
        <v>1507</v>
      </c>
    </row>
    <row r="6" spans="1:7" ht="21" customHeight="1" x14ac:dyDescent="0.25">
      <c r="A6" s="490" t="s">
        <v>183</v>
      </c>
      <c r="B6" s="490" t="s">
        <v>1508</v>
      </c>
      <c r="C6" s="490" t="s">
        <v>1509</v>
      </c>
      <c r="D6" s="490" t="s">
        <v>1510</v>
      </c>
      <c r="E6" s="490" t="s">
        <v>871</v>
      </c>
      <c r="F6" s="490" t="s">
        <v>1511</v>
      </c>
      <c r="G6" s="165"/>
    </row>
    <row r="7" spans="1:7" ht="18.75" customHeight="1" x14ac:dyDescent="0.25">
      <c r="A7" s="493" t="s">
        <v>1512</v>
      </c>
      <c r="B7" s="493">
        <v>2537</v>
      </c>
      <c r="C7" s="493">
        <v>2480</v>
      </c>
      <c r="D7" s="493">
        <v>883</v>
      </c>
      <c r="E7" s="493">
        <v>74</v>
      </c>
      <c r="F7" s="493">
        <v>391</v>
      </c>
    </row>
    <row r="8" spans="1:7" x14ac:dyDescent="0.25">
      <c r="E8" s="20"/>
      <c r="F8" s="20"/>
    </row>
    <row r="9" spans="1:7" x14ac:dyDescent="0.25">
      <c r="A9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F13" sqref="F13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64" t="s">
        <v>270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1" ht="17.25" customHeight="1" thickBot="1" x14ac:dyDescent="0.3">
      <c r="A2" s="319" t="s">
        <v>271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ht="81.75" customHeight="1" thickBot="1" x14ac:dyDescent="0.3">
      <c r="A3" s="329" t="s">
        <v>105</v>
      </c>
      <c r="B3" s="330" t="s">
        <v>6</v>
      </c>
      <c r="C3" s="330" t="s">
        <v>7</v>
      </c>
      <c r="D3" s="331" t="s">
        <v>8</v>
      </c>
      <c r="E3" s="330" t="s">
        <v>9</v>
      </c>
      <c r="F3" s="330" t="s">
        <v>10</v>
      </c>
      <c r="G3" s="330" t="s">
        <v>11</v>
      </c>
      <c r="H3" s="339" t="s">
        <v>222</v>
      </c>
      <c r="I3" s="339" t="s">
        <v>223</v>
      </c>
      <c r="J3" s="332" t="s">
        <v>106</v>
      </c>
      <c r="K3" s="333" t="s">
        <v>56</v>
      </c>
    </row>
    <row r="4" spans="1:11" x14ac:dyDescent="0.25">
      <c r="A4" s="320" t="s">
        <v>280</v>
      </c>
      <c r="B4" s="320">
        <v>4</v>
      </c>
      <c r="C4" s="320">
        <v>13</v>
      </c>
      <c r="D4" s="320">
        <v>4</v>
      </c>
      <c r="E4" s="320">
        <v>97</v>
      </c>
      <c r="F4" s="320">
        <v>6</v>
      </c>
      <c r="G4" s="320">
        <v>0</v>
      </c>
      <c r="H4" s="320">
        <v>46</v>
      </c>
      <c r="I4" s="320">
        <v>2</v>
      </c>
      <c r="J4" s="320">
        <v>702</v>
      </c>
      <c r="K4" s="320">
        <v>874</v>
      </c>
    </row>
    <row r="5" spans="1:11" x14ac:dyDescent="0.25">
      <c r="A5" s="307" t="s">
        <v>281</v>
      </c>
      <c r="B5" s="307">
        <v>6</v>
      </c>
      <c r="C5" s="307">
        <v>7</v>
      </c>
      <c r="D5" s="307">
        <v>4</v>
      </c>
      <c r="E5" s="307">
        <v>243</v>
      </c>
      <c r="F5" s="307">
        <v>3</v>
      </c>
      <c r="G5" s="307">
        <v>0</v>
      </c>
      <c r="H5" s="307">
        <v>28</v>
      </c>
      <c r="I5" s="307">
        <v>1</v>
      </c>
      <c r="J5" s="307">
        <v>414</v>
      </c>
      <c r="K5" s="307">
        <v>706</v>
      </c>
    </row>
    <row r="6" spans="1:11" x14ac:dyDescent="0.25">
      <c r="A6" s="312" t="s">
        <v>282</v>
      </c>
      <c r="B6" s="307">
        <v>7</v>
      </c>
      <c r="C6" s="307">
        <v>8</v>
      </c>
      <c r="D6" s="307">
        <v>12</v>
      </c>
      <c r="E6" s="307">
        <v>0</v>
      </c>
      <c r="F6" s="307">
        <v>0</v>
      </c>
      <c r="G6" s="307">
        <v>0</v>
      </c>
      <c r="H6" s="307">
        <v>0</v>
      </c>
      <c r="I6" s="307">
        <v>0</v>
      </c>
      <c r="J6" s="307">
        <v>284</v>
      </c>
      <c r="K6" s="307">
        <v>311</v>
      </c>
    </row>
    <row r="7" spans="1:11" x14ac:dyDescent="0.25">
      <c r="A7" s="312" t="s">
        <v>288</v>
      </c>
      <c r="B7" s="307">
        <v>13</v>
      </c>
      <c r="C7" s="307">
        <v>8</v>
      </c>
      <c r="D7" s="307">
        <v>17</v>
      </c>
      <c r="E7" s="307">
        <v>7</v>
      </c>
      <c r="F7" s="307">
        <v>3</v>
      </c>
      <c r="G7" s="307">
        <v>0</v>
      </c>
      <c r="H7" s="307">
        <v>5</v>
      </c>
      <c r="I7" s="307">
        <v>1</v>
      </c>
      <c r="J7" s="307">
        <v>485</v>
      </c>
      <c r="K7" s="307">
        <v>539</v>
      </c>
    </row>
    <row r="8" spans="1:11" x14ac:dyDescent="0.25">
      <c r="A8" s="312" t="s">
        <v>283</v>
      </c>
      <c r="B8" s="307">
        <v>0</v>
      </c>
      <c r="C8" s="307">
        <v>5</v>
      </c>
      <c r="D8" s="307">
        <v>2</v>
      </c>
      <c r="E8" s="307">
        <v>0</v>
      </c>
      <c r="F8" s="307">
        <v>0</v>
      </c>
      <c r="G8" s="307">
        <v>0</v>
      </c>
      <c r="H8" s="307">
        <v>1</v>
      </c>
      <c r="I8" s="307">
        <v>0</v>
      </c>
      <c r="J8" s="307">
        <v>130</v>
      </c>
      <c r="K8" s="307">
        <v>138</v>
      </c>
    </row>
    <row r="9" spans="1:11" x14ac:dyDescent="0.25">
      <c r="A9" s="312" t="s">
        <v>878</v>
      </c>
      <c r="B9" s="307">
        <v>3</v>
      </c>
      <c r="C9" s="307">
        <v>1</v>
      </c>
      <c r="D9" s="307">
        <v>1</v>
      </c>
      <c r="E9" s="307">
        <v>0</v>
      </c>
      <c r="F9" s="307">
        <v>0</v>
      </c>
      <c r="G9" s="307">
        <v>0</v>
      </c>
      <c r="H9" s="307">
        <v>1</v>
      </c>
      <c r="I9" s="307">
        <v>0</v>
      </c>
      <c r="J9" s="307">
        <v>39</v>
      </c>
      <c r="K9" s="307">
        <v>45</v>
      </c>
    </row>
    <row r="10" spans="1:11" x14ac:dyDescent="0.25">
      <c r="A10" s="309" t="s">
        <v>56</v>
      </c>
      <c r="B10" s="309">
        <f>SUM(B4:B9)</f>
        <v>33</v>
      </c>
      <c r="C10" s="309">
        <f t="shared" ref="C10:J10" si="0">SUM(C4:C9)</f>
        <v>42</v>
      </c>
      <c r="D10" s="309">
        <f t="shared" si="0"/>
        <v>40</v>
      </c>
      <c r="E10" s="309">
        <f t="shared" si="0"/>
        <v>347</v>
      </c>
      <c r="F10" s="309">
        <f t="shared" si="0"/>
        <v>12</v>
      </c>
      <c r="G10" s="309">
        <f t="shared" si="0"/>
        <v>0</v>
      </c>
      <c r="H10" s="309">
        <f t="shared" si="0"/>
        <v>81</v>
      </c>
      <c r="I10" s="309">
        <f t="shared" si="0"/>
        <v>4</v>
      </c>
      <c r="J10" s="309">
        <f t="shared" si="0"/>
        <v>2054</v>
      </c>
      <c r="K10" s="309">
        <f>SUM(K4:K9)</f>
        <v>2613</v>
      </c>
    </row>
    <row r="11" spans="1:11" ht="9.75" customHeight="1" x14ac:dyDescent="0.25">
      <c r="A11" s="310"/>
      <c r="B11" s="310"/>
      <c r="C11" s="310"/>
      <c r="D11" s="310"/>
      <c r="E11" s="310"/>
      <c r="F11" s="310"/>
      <c r="G11" s="310"/>
      <c r="H11" s="310"/>
      <c r="I11" s="310"/>
      <c r="J11" s="310"/>
      <c r="K11" s="310"/>
    </row>
    <row r="12" spans="1:11" ht="16.5" thickBot="1" x14ac:dyDescent="0.3">
      <c r="A12" s="319" t="s">
        <v>206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</row>
    <row r="13" spans="1:11" ht="79.5" thickBot="1" x14ac:dyDescent="0.3">
      <c r="A13" s="329" t="s">
        <v>105</v>
      </c>
      <c r="B13" s="330" t="s">
        <v>6</v>
      </c>
      <c r="C13" s="330" t="s">
        <v>7</v>
      </c>
      <c r="D13" s="331" t="s">
        <v>8</v>
      </c>
      <c r="E13" s="330" t="s">
        <v>9</v>
      </c>
      <c r="F13" s="330" t="s">
        <v>10</v>
      </c>
      <c r="G13" s="330" t="s">
        <v>11</v>
      </c>
      <c r="H13" s="339" t="s">
        <v>222</v>
      </c>
      <c r="I13" s="301" t="s">
        <v>223</v>
      </c>
      <c r="J13" s="332" t="s">
        <v>106</v>
      </c>
      <c r="K13" s="333" t="s">
        <v>56</v>
      </c>
    </row>
    <row r="14" spans="1:11" x14ac:dyDescent="0.25">
      <c r="A14" s="345" t="s">
        <v>280</v>
      </c>
      <c r="B14" s="345">
        <v>3</v>
      </c>
      <c r="C14" s="345">
        <v>16</v>
      </c>
      <c r="D14" s="345">
        <v>8</v>
      </c>
      <c r="E14" s="345">
        <v>79</v>
      </c>
      <c r="F14" s="345">
        <v>3</v>
      </c>
      <c r="G14" s="345">
        <v>0</v>
      </c>
      <c r="H14" s="345">
        <v>56</v>
      </c>
      <c r="I14" s="345">
        <v>2</v>
      </c>
      <c r="J14" s="346">
        <v>781</v>
      </c>
      <c r="K14" s="345">
        <v>948</v>
      </c>
    </row>
    <row r="15" spans="1:11" x14ac:dyDescent="0.25">
      <c r="A15" s="346" t="s">
        <v>281</v>
      </c>
      <c r="B15" s="346">
        <v>6</v>
      </c>
      <c r="C15" s="346">
        <v>7</v>
      </c>
      <c r="D15" s="346">
        <v>3</v>
      </c>
      <c r="E15" s="346">
        <v>186</v>
      </c>
      <c r="F15" s="346">
        <v>17</v>
      </c>
      <c r="G15" s="346">
        <v>0</v>
      </c>
      <c r="H15" s="346">
        <v>43</v>
      </c>
      <c r="I15" s="347">
        <v>0</v>
      </c>
      <c r="J15" s="346">
        <v>501</v>
      </c>
      <c r="K15" s="346">
        <v>763</v>
      </c>
    </row>
    <row r="16" spans="1:11" x14ac:dyDescent="0.25">
      <c r="A16" s="346" t="s">
        <v>282</v>
      </c>
      <c r="B16" s="346">
        <v>2</v>
      </c>
      <c r="C16" s="346">
        <v>7</v>
      </c>
      <c r="D16" s="346">
        <v>7</v>
      </c>
      <c r="E16" s="346">
        <v>0</v>
      </c>
      <c r="F16" s="346">
        <v>1</v>
      </c>
      <c r="G16" s="346">
        <v>0</v>
      </c>
      <c r="H16" s="346">
        <v>0</v>
      </c>
      <c r="I16" s="346">
        <v>0</v>
      </c>
      <c r="J16" s="346">
        <v>271</v>
      </c>
      <c r="K16" s="346">
        <v>288</v>
      </c>
    </row>
    <row r="17" spans="1:11" x14ac:dyDescent="0.25">
      <c r="A17" s="346" t="s">
        <v>288</v>
      </c>
      <c r="B17" s="346">
        <v>16</v>
      </c>
      <c r="C17" s="346">
        <v>16</v>
      </c>
      <c r="D17" s="346">
        <v>21</v>
      </c>
      <c r="E17" s="346">
        <v>8</v>
      </c>
      <c r="F17" s="346">
        <v>3</v>
      </c>
      <c r="G17" s="346">
        <v>0</v>
      </c>
      <c r="H17" s="346">
        <v>14</v>
      </c>
      <c r="I17" s="346">
        <v>0</v>
      </c>
      <c r="J17" s="346">
        <v>443</v>
      </c>
      <c r="K17" s="346">
        <v>521</v>
      </c>
    </row>
    <row r="18" spans="1:11" x14ac:dyDescent="0.25">
      <c r="A18" s="346" t="s">
        <v>283</v>
      </c>
      <c r="B18" s="346">
        <v>1</v>
      </c>
      <c r="C18" s="346">
        <v>8</v>
      </c>
      <c r="D18" s="346">
        <v>2</v>
      </c>
      <c r="E18" s="346">
        <v>0</v>
      </c>
      <c r="F18" s="346">
        <v>0</v>
      </c>
      <c r="G18" s="346">
        <v>0</v>
      </c>
      <c r="H18" s="346">
        <v>0</v>
      </c>
      <c r="I18" s="346">
        <v>0</v>
      </c>
      <c r="J18" s="346">
        <v>135</v>
      </c>
      <c r="K18" s="346">
        <v>146</v>
      </c>
    </row>
    <row r="19" spans="1:11" x14ac:dyDescent="0.25">
      <c r="A19" s="346" t="s">
        <v>878</v>
      </c>
      <c r="B19" s="346">
        <v>2</v>
      </c>
      <c r="C19" s="346">
        <v>7</v>
      </c>
      <c r="D19" s="346">
        <v>0</v>
      </c>
      <c r="E19" s="346">
        <v>2</v>
      </c>
      <c r="F19" s="346">
        <v>0</v>
      </c>
      <c r="G19" s="346">
        <v>0</v>
      </c>
      <c r="H19" s="346">
        <v>1</v>
      </c>
      <c r="I19" s="346">
        <v>0</v>
      </c>
      <c r="J19" s="346">
        <v>54</v>
      </c>
      <c r="K19" s="346">
        <v>66</v>
      </c>
    </row>
    <row r="20" spans="1:11" x14ac:dyDescent="0.25">
      <c r="A20" s="309" t="s">
        <v>56</v>
      </c>
      <c r="B20" s="309">
        <f>SUM(B14:B19)</f>
        <v>30</v>
      </c>
      <c r="C20" s="309">
        <f t="shared" ref="C20:K20" si="1">SUM(C14:C19)</f>
        <v>61</v>
      </c>
      <c r="D20" s="309">
        <f t="shared" si="1"/>
        <v>41</v>
      </c>
      <c r="E20" s="309">
        <f t="shared" si="1"/>
        <v>275</v>
      </c>
      <c r="F20" s="309">
        <f t="shared" si="1"/>
        <v>24</v>
      </c>
      <c r="G20" s="309">
        <f t="shared" si="1"/>
        <v>0</v>
      </c>
      <c r="H20" s="309">
        <f t="shared" si="1"/>
        <v>114</v>
      </c>
      <c r="I20" s="309">
        <f t="shared" si="1"/>
        <v>2</v>
      </c>
      <c r="J20" s="309">
        <f t="shared" si="1"/>
        <v>2185</v>
      </c>
      <c r="K20" s="309">
        <f t="shared" si="1"/>
        <v>2732</v>
      </c>
    </row>
    <row r="21" spans="1:11" ht="6" customHeight="1" x14ac:dyDescent="0.25">
      <c r="A21" s="310"/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7.25" customHeight="1" x14ac:dyDescent="0.25">
      <c r="A22" s="309" t="s">
        <v>184</v>
      </c>
      <c r="B22" s="309">
        <f>+B10-B20</f>
        <v>3</v>
      </c>
      <c r="C22" s="309">
        <f t="shared" ref="C22:K22" si="2">+C10-C20</f>
        <v>-19</v>
      </c>
      <c r="D22" s="309">
        <f t="shared" si="2"/>
        <v>-1</v>
      </c>
      <c r="E22" s="309">
        <f t="shared" si="2"/>
        <v>72</v>
      </c>
      <c r="F22" s="309">
        <f t="shared" si="2"/>
        <v>-12</v>
      </c>
      <c r="G22" s="309">
        <f t="shared" si="2"/>
        <v>0</v>
      </c>
      <c r="H22" s="309">
        <f t="shared" si="2"/>
        <v>-33</v>
      </c>
      <c r="I22" s="309">
        <f t="shared" si="2"/>
        <v>2</v>
      </c>
      <c r="J22" s="309">
        <f t="shared" si="2"/>
        <v>-131</v>
      </c>
      <c r="K22" s="309">
        <f t="shared" si="2"/>
        <v>-119</v>
      </c>
    </row>
    <row r="23" spans="1:11" ht="18" customHeight="1" x14ac:dyDescent="0.25">
      <c r="A23" s="321" t="s">
        <v>179</v>
      </c>
      <c r="B23" s="336">
        <f t="shared" ref="B23:K23" si="3">+IFERROR(B22/B20,0)*100</f>
        <v>10</v>
      </c>
      <c r="C23" s="336">
        <f t="shared" si="3"/>
        <v>-31.147540983606557</v>
      </c>
      <c r="D23" s="336">
        <f t="shared" si="3"/>
        <v>-2.4390243902439024</v>
      </c>
      <c r="E23" s="336">
        <f t="shared" si="3"/>
        <v>26.181818181818183</v>
      </c>
      <c r="F23" s="336">
        <f t="shared" si="3"/>
        <v>-50</v>
      </c>
      <c r="G23" s="336">
        <f t="shared" si="3"/>
        <v>0</v>
      </c>
      <c r="H23" s="336">
        <f t="shared" si="3"/>
        <v>-28.947368421052634</v>
      </c>
      <c r="I23" s="336">
        <f t="shared" si="3"/>
        <v>100</v>
      </c>
      <c r="J23" s="336">
        <f t="shared" si="3"/>
        <v>-5.9954233409610991</v>
      </c>
      <c r="K23" s="336">
        <f t="shared" si="3"/>
        <v>-4.3557833089311861</v>
      </c>
    </row>
    <row r="24" spans="1:11" x14ac:dyDescent="0.25">
      <c r="J24" s="20"/>
      <c r="K24" s="20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7" zoomScaleNormal="100" zoomScaleSheetLayoutView="100" workbookViewId="0">
      <pane xSplit="18840" topLeftCell="O1"/>
      <selection sqref="A1:D23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86" t="s">
        <v>272</v>
      </c>
      <c r="B1" s="486"/>
      <c r="C1" s="486"/>
      <c r="D1" s="486"/>
      <c r="E1" s="26"/>
      <c r="F1" s="26"/>
      <c r="G1" s="26"/>
      <c r="H1" s="26"/>
      <c r="I1" s="26"/>
    </row>
    <row r="2" spans="1:11" ht="19.5" thickBot="1" x14ac:dyDescent="0.35">
      <c r="A2" s="308" t="s">
        <v>271</v>
      </c>
      <c r="B2" s="306"/>
      <c r="C2" s="306"/>
      <c r="D2" s="306"/>
      <c r="E2" s="26"/>
      <c r="F2" s="26"/>
      <c r="G2" s="26"/>
      <c r="H2" s="26"/>
      <c r="I2" s="26"/>
    </row>
    <row r="3" spans="1:11" ht="16.5" thickBot="1" x14ac:dyDescent="0.3">
      <c r="A3" s="334" t="s">
        <v>107</v>
      </c>
      <c r="B3" s="322" t="s">
        <v>12</v>
      </c>
      <c r="C3" s="322" t="s">
        <v>14</v>
      </c>
      <c r="D3" s="328" t="s">
        <v>13</v>
      </c>
      <c r="E3" s="12"/>
      <c r="F3" s="12"/>
      <c r="G3" s="12"/>
      <c r="H3" s="13"/>
      <c r="I3" s="13"/>
      <c r="K3" s="9"/>
    </row>
    <row r="4" spans="1:11" x14ac:dyDescent="0.25">
      <c r="A4" s="348" t="s">
        <v>820</v>
      </c>
      <c r="B4" s="348">
        <v>0</v>
      </c>
      <c r="C4" s="348">
        <v>0</v>
      </c>
      <c r="D4" s="348">
        <v>0</v>
      </c>
      <c r="E4" s="9"/>
      <c r="F4" s="9"/>
      <c r="G4" s="9"/>
      <c r="H4" s="9"/>
      <c r="I4" s="9"/>
      <c r="K4" s="9"/>
    </row>
    <row r="5" spans="1:11" x14ac:dyDescent="0.25">
      <c r="A5" s="304"/>
      <c r="B5" s="304"/>
      <c r="C5" s="304"/>
      <c r="D5" s="304"/>
      <c r="E5" s="9"/>
      <c r="F5" s="9"/>
      <c r="G5" s="9"/>
      <c r="H5" s="9"/>
      <c r="I5" s="9"/>
      <c r="K5" s="10"/>
    </row>
    <row r="6" spans="1:11" x14ac:dyDescent="0.25">
      <c r="A6" s="304"/>
      <c r="B6" s="304"/>
      <c r="C6" s="304"/>
      <c r="D6" s="304"/>
      <c r="E6" s="9"/>
      <c r="F6" s="9"/>
      <c r="G6" s="9"/>
      <c r="H6" s="9"/>
      <c r="I6" s="9"/>
      <c r="K6" s="10"/>
    </row>
    <row r="7" spans="1:11" x14ac:dyDescent="0.25">
      <c r="A7" s="304"/>
      <c r="B7" s="304"/>
      <c r="C7" s="304"/>
      <c r="D7" s="304"/>
      <c r="E7" s="9"/>
      <c r="F7" s="9"/>
      <c r="G7" s="9"/>
      <c r="H7" s="9"/>
      <c r="I7" s="9"/>
      <c r="K7" s="10"/>
    </row>
    <row r="8" spans="1:11" x14ac:dyDescent="0.25">
      <c r="A8" s="304"/>
      <c r="B8" s="304"/>
      <c r="C8" s="304"/>
      <c r="D8" s="304"/>
      <c r="E8" s="9"/>
      <c r="F8" s="9"/>
      <c r="G8" s="9"/>
      <c r="H8" s="9"/>
      <c r="I8" s="9"/>
      <c r="K8" s="10"/>
    </row>
    <row r="9" spans="1:11" x14ac:dyDescent="0.25">
      <c r="A9" s="304"/>
      <c r="B9" s="304"/>
      <c r="C9" s="304"/>
      <c r="D9" s="304"/>
      <c r="E9" s="9"/>
      <c r="F9" s="9"/>
      <c r="G9" s="9"/>
      <c r="H9" s="9"/>
      <c r="I9" s="9"/>
      <c r="K9" s="10"/>
    </row>
    <row r="10" spans="1:11" x14ac:dyDescent="0.25">
      <c r="A10" s="309" t="s">
        <v>56</v>
      </c>
      <c r="B10" s="309">
        <f>SUM(B4:B9)</f>
        <v>0</v>
      </c>
      <c r="C10" s="309">
        <f>SUM(C4:C9)</f>
        <v>0</v>
      </c>
      <c r="D10" s="309">
        <f>SUM(D4:D9)</f>
        <v>0</v>
      </c>
      <c r="E10" s="9"/>
      <c r="F10" s="9"/>
      <c r="G10" s="9"/>
      <c r="H10" s="9"/>
      <c r="I10" s="9"/>
      <c r="K10" s="10"/>
    </row>
    <row r="11" spans="1:11" x14ac:dyDescent="0.25">
      <c r="A11" s="305"/>
      <c r="B11" s="305"/>
      <c r="C11" s="305"/>
      <c r="D11" s="305"/>
      <c r="E11" s="9"/>
      <c r="F11" s="9"/>
      <c r="G11" s="9"/>
      <c r="H11" s="9"/>
      <c r="I11" s="9"/>
      <c r="K11" s="10"/>
    </row>
    <row r="12" spans="1:11" ht="16.5" thickBot="1" x14ac:dyDescent="0.3">
      <c r="A12" s="308" t="s">
        <v>206</v>
      </c>
      <c r="B12" s="305"/>
      <c r="C12" s="305"/>
      <c r="D12" s="305"/>
      <c r="E12" s="9"/>
      <c r="F12" s="9"/>
      <c r="G12" s="9"/>
      <c r="H12" s="9"/>
      <c r="I12" s="9"/>
      <c r="K12" s="10"/>
    </row>
    <row r="13" spans="1:11" ht="16.5" thickBot="1" x14ac:dyDescent="0.3">
      <c r="A13" s="334" t="s">
        <v>107</v>
      </c>
      <c r="B13" s="322" t="s">
        <v>12</v>
      </c>
      <c r="C13" s="322" t="s">
        <v>14</v>
      </c>
      <c r="D13" s="328" t="s">
        <v>13</v>
      </c>
      <c r="E13" s="9"/>
      <c r="F13" s="9"/>
      <c r="G13" s="9"/>
      <c r="H13" s="9"/>
      <c r="I13" s="9"/>
      <c r="K13" s="10"/>
    </row>
    <row r="14" spans="1:11" x14ac:dyDescent="0.25">
      <c r="A14" s="348" t="s">
        <v>820</v>
      </c>
      <c r="B14" s="348">
        <v>1</v>
      </c>
      <c r="C14" s="348">
        <v>3</v>
      </c>
      <c r="D14" s="348">
        <v>0</v>
      </c>
      <c r="E14" s="9"/>
      <c r="F14" s="9"/>
      <c r="G14" s="9"/>
      <c r="H14" s="9"/>
      <c r="I14" s="9"/>
      <c r="K14" s="10"/>
    </row>
    <row r="15" spans="1:11" x14ac:dyDescent="0.25">
      <c r="A15" s="304"/>
      <c r="B15" s="304"/>
      <c r="C15" s="304"/>
      <c r="D15" s="304"/>
      <c r="E15" s="9"/>
      <c r="F15" s="9"/>
      <c r="G15" s="9"/>
      <c r="H15" s="9"/>
      <c r="I15" s="9"/>
      <c r="K15" s="10"/>
    </row>
    <row r="16" spans="1:11" x14ac:dyDescent="0.25">
      <c r="A16" s="304"/>
      <c r="B16" s="304"/>
      <c r="C16" s="304"/>
      <c r="D16" s="304"/>
      <c r="E16" s="9"/>
      <c r="F16" s="9"/>
      <c r="G16" s="9"/>
      <c r="H16" s="9"/>
      <c r="I16" s="9"/>
      <c r="K16" s="10"/>
    </row>
    <row r="17" spans="1:11" x14ac:dyDescent="0.25">
      <c r="A17" s="304"/>
      <c r="B17" s="304"/>
      <c r="C17" s="304"/>
      <c r="D17" s="304"/>
      <c r="E17" s="9"/>
      <c r="F17" s="9"/>
      <c r="G17" s="9"/>
      <c r="H17" s="9"/>
      <c r="I17" s="9"/>
      <c r="K17" s="10"/>
    </row>
    <row r="18" spans="1:11" x14ac:dyDescent="0.25">
      <c r="A18" s="304"/>
      <c r="B18" s="304"/>
      <c r="C18" s="304"/>
      <c r="D18" s="304"/>
      <c r="E18" s="9"/>
      <c r="F18" s="9"/>
      <c r="G18" s="9"/>
      <c r="H18" s="9"/>
      <c r="I18" s="9"/>
      <c r="K18" s="10"/>
    </row>
    <row r="19" spans="1:11" x14ac:dyDescent="0.25">
      <c r="A19" s="304"/>
      <c r="B19" s="304"/>
      <c r="C19" s="304"/>
      <c r="D19" s="304"/>
      <c r="E19" s="9"/>
      <c r="F19" s="9"/>
      <c r="G19" s="9"/>
      <c r="H19" s="9"/>
      <c r="I19" s="9"/>
      <c r="K19" s="10"/>
    </row>
    <row r="20" spans="1:11" x14ac:dyDescent="0.25">
      <c r="A20" s="309" t="s">
        <v>56</v>
      </c>
      <c r="B20" s="309">
        <f>SUM(B14:B19)</f>
        <v>1</v>
      </c>
      <c r="C20" s="309">
        <f>SUM(C14:C19)</f>
        <v>3</v>
      </c>
      <c r="D20" s="309">
        <f>SUM(D14:D19)</f>
        <v>0</v>
      </c>
      <c r="E20" s="9"/>
      <c r="F20" s="9"/>
      <c r="G20" s="9"/>
      <c r="H20" s="9"/>
      <c r="I20" s="9"/>
      <c r="K20" s="10"/>
    </row>
    <row r="21" spans="1:11" x14ac:dyDescent="0.25">
      <c r="A21" s="303"/>
      <c r="B21" s="305"/>
      <c r="C21" s="305"/>
      <c r="D21" s="305"/>
      <c r="E21" s="9"/>
      <c r="F21" s="9"/>
      <c r="G21" s="9"/>
      <c r="H21" s="9"/>
      <c r="I21" s="9"/>
      <c r="K21" s="10"/>
    </row>
    <row r="22" spans="1:11" x14ac:dyDescent="0.25">
      <c r="A22" s="309" t="s">
        <v>184</v>
      </c>
      <c r="B22" s="309">
        <f>+B10-B20</f>
        <v>-1</v>
      </c>
      <c r="C22" s="309">
        <f>+C10-C20</f>
        <v>-3</v>
      </c>
      <c r="D22" s="309">
        <f>+D10-D20</f>
        <v>0</v>
      </c>
      <c r="E22" s="9"/>
      <c r="F22" s="9"/>
      <c r="G22" s="9"/>
      <c r="H22" s="9"/>
      <c r="I22" s="9"/>
      <c r="K22" s="10"/>
    </row>
    <row r="23" spans="1:11" x14ac:dyDescent="0.25">
      <c r="A23" s="321" t="s">
        <v>179</v>
      </c>
      <c r="B23" s="336">
        <f>+IFERROR(B22/B20,0)*100</f>
        <v>-100</v>
      </c>
      <c r="C23" s="336">
        <f>+IFERROR(C22/C20,0)*100</f>
        <v>-100</v>
      </c>
      <c r="D23" s="336">
        <f>+IFERROR(D22/D20,0)*100</f>
        <v>0</v>
      </c>
      <c r="E23" s="9"/>
      <c r="F23" s="9"/>
      <c r="G23" s="9"/>
      <c r="H23" s="9"/>
      <c r="I23" s="9"/>
      <c r="K23" s="10"/>
    </row>
    <row r="24" spans="1:11" x14ac:dyDescent="0.25">
      <c r="K24" s="10"/>
    </row>
    <row r="25" spans="1:11" x14ac:dyDescent="0.25">
      <c r="K25" s="10"/>
    </row>
    <row r="26" spans="1:11" x14ac:dyDescent="0.25">
      <c r="K26" s="10"/>
    </row>
    <row r="27" spans="1:11" x14ac:dyDescent="0.25">
      <c r="K27" s="10"/>
    </row>
    <row r="28" spans="1:11" x14ac:dyDescent="0.25">
      <c r="K28" s="10"/>
    </row>
    <row r="29" spans="1:11" x14ac:dyDescent="0.25">
      <c r="K29" s="10"/>
    </row>
    <row r="30" spans="1:11" x14ac:dyDescent="0.25">
      <c r="K30" s="10"/>
    </row>
    <row r="31" spans="1:11" x14ac:dyDescent="0.25">
      <c r="K31" s="10"/>
    </row>
    <row r="32" spans="1:11" x14ac:dyDescent="0.25">
      <c r="K32" s="10"/>
    </row>
    <row r="33" spans="11:11" x14ac:dyDescent="0.25">
      <c r="K33" s="10"/>
    </row>
    <row r="34" spans="11:11" x14ac:dyDescent="0.25">
      <c r="K34" s="10"/>
    </row>
    <row r="35" spans="11:11" x14ac:dyDescent="0.25">
      <c r="K35" s="10"/>
    </row>
    <row r="36" spans="11:11" x14ac:dyDescent="0.25">
      <c r="K36" s="10"/>
    </row>
    <row r="37" spans="11:11" x14ac:dyDescent="0.25">
      <c r="K37" s="10"/>
    </row>
    <row r="38" spans="11:11" x14ac:dyDescent="0.25">
      <c r="K38" s="11"/>
    </row>
    <row r="39" spans="11:11" x14ac:dyDescent="0.25">
      <c r="K39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workbookViewId="0">
      <selection activeCell="G1" sqref="G1:G1048576"/>
    </sheetView>
  </sheetViews>
  <sheetFormatPr defaultRowHeight="15.75" x14ac:dyDescent="0.25"/>
  <cols>
    <col min="1" max="1" width="12.125" style="139" customWidth="1"/>
    <col min="2" max="2" width="26.625" style="139" customWidth="1"/>
    <col min="3" max="5" width="8" style="139" customWidth="1"/>
    <col min="6" max="6" width="11.5" style="139" customWidth="1"/>
    <col min="7" max="7" width="14.25" style="254" customWidth="1"/>
    <col min="8" max="8" width="8" style="139" customWidth="1"/>
    <col min="9" max="9" width="7.75" style="139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60" t="s">
        <v>191</v>
      </c>
      <c r="B1" s="161"/>
      <c r="C1" s="161"/>
      <c r="D1" s="161"/>
      <c r="E1" s="161"/>
      <c r="F1" s="161"/>
    </row>
    <row r="2" spans="1:20" ht="20.100000000000001" customHeight="1" x14ac:dyDescent="0.25">
      <c r="A2" s="159" t="s">
        <v>192</v>
      </c>
      <c r="B2" s="396" t="s">
        <v>224</v>
      </c>
      <c r="C2" s="396"/>
      <c r="D2" s="396"/>
      <c r="E2" s="396"/>
      <c r="F2" s="396"/>
      <c r="G2" s="255"/>
      <c r="H2" s="141"/>
      <c r="I2" s="140"/>
      <c r="J2" s="142"/>
      <c r="K2" s="142"/>
    </row>
    <row r="3" spans="1:20" ht="20.100000000000001" customHeight="1" x14ac:dyDescent="0.25">
      <c r="A3" s="159" t="s">
        <v>213</v>
      </c>
      <c r="B3" s="397" t="s">
        <v>212</v>
      </c>
      <c r="C3" s="397"/>
      <c r="D3" s="397"/>
      <c r="E3" s="397"/>
      <c r="F3" s="397"/>
      <c r="G3" s="255"/>
      <c r="H3" s="140"/>
      <c r="I3" s="140"/>
      <c r="J3" s="142"/>
      <c r="K3" s="142"/>
    </row>
    <row r="4" spans="1:20" ht="27.75" customHeight="1" x14ac:dyDescent="0.25">
      <c r="A4" s="159" t="s">
        <v>214</v>
      </c>
      <c r="B4" s="398" t="s">
        <v>225</v>
      </c>
      <c r="C4" s="398"/>
      <c r="D4" s="398"/>
      <c r="E4" s="398"/>
      <c r="F4" s="398"/>
      <c r="G4" s="255"/>
    </row>
    <row r="5" spans="1:20" ht="34.5" customHeight="1" x14ac:dyDescent="0.25">
      <c r="A5" s="159" t="s">
        <v>215</v>
      </c>
      <c r="B5" s="399" t="s">
        <v>226</v>
      </c>
      <c r="C5" s="399"/>
      <c r="D5" s="399"/>
      <c r="E5" s="399"/>
      <c r="F5" s="399"/>
      <c r="G5" s="255"/>
      <c r="H5" s="140"/>
      <c r="I5" s="140"/>
      <c r="J5" s="142"/>
      <c r="K5" s="142"/>
    </row>
    <row r="6" spans="1:20" ht="24.75" customHeight="1" x14ac:dyDescent="0.25">
      <c r="A6" s="159" t="s">
        <v>216</v>
      </c>
      <c r="B6" s="397" t="s">
        <v>228</v>
      </c>
      <c r="C6" s="397"/>
      <c r="D6" s="397"/>
      <c r="E6" s="397"/>
      <c r="F6" s="397"/>
      <c r="G6" s="255"/>
      <c r="H6" s="140"/>
      <c r="I6" s="140"/>
      <c r="J6" s="142"/>
      <c r="K6" s="142"/>
    </row>
    <row r="7" spans="1:20" ht="20.100000000000001" customHeight="1" x14ac:dyDescent="0.25">
      <c r="A7" s="159" t="s">
        <v>217</v>
      </c>
      <c r="B7" s="397" t="s">
        <v>227</v>
      </c>
      <c r="C7" s="397"/>
      <c r="D7" s="397"/>
      <c r="E7" s="397"/>
      <c r="F7" s="397"/>
      <c r="G7" s="255"/>
      <c r="H7" s="140"/>
      <c r="I7" s="140"/>
      <c r="J7" s="142"/>
      <c r="K7" s="142"/>
    </row>
    <row r="8" spans="1:20" ht="20.100000000000001" customHeight="1" x14ac:dyDescent="0.25">
      <c r="A8" s="159" t="s">
        <v>193</v>
      </c>
      <c r="B8" s="397" t="s">
        <v>229</v>
      </c>
      <c r="C8" s="397"/>
      <c r="D8" s="397"/>
      <c r="E8" s="397"/>
      <c r="F8" s="397"/>
      <c r="G8" s="255"/>
      <c r="H8" s="140"/>
      <c r="I8" s="140"/>
      <c r="J8" s="142"/>
      <c r="K8" s="142"/>
      <c r="L8" s="9"/>
      <c r="M8" s="9"/>
      <c r="N8" s="9"/>
    </row>
    <row r="9" spans="1:20" ht="37.5" customHeight="1" x14ac:dyDescent="0.25">
      <c r="A9" s="159" t="s">
        <v>208</v>
      </c>
      <c r="B9" s="399" t="s">
        <v>230</v>
      </c>
      <c r="C9" s="399"/>
      <c r="D9" s="399"/>
      <c r="E9" s="399"/>
      <c r="F9" s="399"/>
      <c r="G9" s="255"/>
      <c r="H9" s="140"/>
      <c r="I9" s="140"/>
      <c r="J9" s="142"/>
      <c r="K9" s="142"/>
      <c r="L9" s="9"/>
      <c r="M9" s="9"/>
      <c r="N9" s="9"/>
    </row>
    <row r="10" spans="1:20" ht="37.5" customHeight="1" x14ac:dyDescent="0.25">
      <c r="A10" s="159" t="s">
        <v>209</v>
      </c>
      <c r="B10" s="399" t="s">
        <v>231</v>
      </c>
      <c r="C10" s="399"/>
      <c r="D10" s="399"/>
      <c r="E10" s="399"/>
      <c r="F10" s="399"/>
      <c r="G10" s="256"/>
      <c r="H10" s="140"/>
      <c r="I10" s="140"/>
      <c r="J10" s="142"/>
      <c r="K10" s="142"/>
      <c r="L10" s="9"/>
      <c r="M10" s="9"/>
      <c r="N10" s="9"/>
    </row>
    <row r="11" spans="1:20" ht="20.100000000000001" customHeight="1" x14ac:dyDescent="0.25">
      <c r="A11" s="159" t="s">
        <v>194</v>
      </c>
      <c r="B11" s="397" t="s">
        <v>232</v>
      </c>
      <c r="C11" s="397"/>
      <c r="D11" s="397"/>
      <c r="E11" s="397"/>
      <c r="F11" s="397"/>
      <c r="G11" s="257"/>
      <c r="H11" s="143"/>
      <c r="I11" s="143"/>
      <c r="J11" s="143"/>
      <c r="K11" s="143"/>
      <c r="L11" s="9"/>
      <c r="M11" s="9"/>
      <c r="N11" s="9"/>
    </row>
    <row r="12" spans="1:20" ht="20.100000000000001" customHeight="1" x14ac:dyDescent="0.25">
      <c r="A12" s="159" t="s">
        <v>210</v>
      </c>
      <c r="B12" s="399" t="s">
        <v>233</v>
      </c>
      <c r="C12" s="399"/>
      <c r="D12" s="399"/>
      <c r="E12" s="399"/>
      <c r="F12" s="399"/>
      <c r="G12" s="257"/>
      <c r="H12" s="143"/>
      <c r="I12" s="143"/>
      <c r="J12" s="143"/>
      <c r="K12" s="143"/>
      <c r="L12" s="9"/>
      <c r="M12" s="9"/>
      <c r="N12" s="9"/>
    </row>
    <row r="13" spans="1:20" ht="31.5" customHeight="1" x14ac:dyDescent="0.25">
      <c r="A13" s="159" t="s">
        <v>211</v>
      </c>
      <c r="B13" s="391" t="s">
        <v>234</v>
      </c>
      <c r="C13" s="391"/>
      <c r="D13" s="391"/>
      <c r="E13" s="391"/>
      <c r="F13" s="391"/>
      <c r="G13" s="258"/>
      <c r="H13" s="155"/>
      <c r="I13" s="155"/>
      <c r="J13" s="142"/>
      <c r="K13" s="142"/>
      <c r="L13" s="9"/>
      <c r="M13" s="9"/>
      <c r="N13" s="9"/>
    </row>
    <row r="14" spans="1:20" ht="23.25" customHeight="1" x14ac:dyDescent="0.25">
      <c r="A14" s="159" t="s">
        <v>195</v>
      </c>
      <c r="B14" s="392" t="s">
        <v>218</v>
      </c>
      <c r="C14" s="392"/>
      <c r="D14" s="392"/>
      <c r="E14" s="392"/>
      <c r="F14" s="392"/>
      <c r="G14" s="258"/>
      <c r="H14" s="144"/>
      <c r="I14" s="144"/>
      <c r="J14" s="144"/>
      <c r="K14" s="144"/>
    </row>
    <row r="15" spans="1:20" ht="32.25" customHeight="1" x14ac:dyDescent="0.25">
      <c r="A15" s="159" t="s">
        <v>196</v>
      </c>
      <c r="B15" s="393" t="s">
        <v>245</v>
      </c>
      <c r="C15" s="393"/>
      <c r="D15" s="393"/>
      <c r="E15" s="393"/>
      <c r="F15" s="393"/>
      <c r="G15" s="256"/>
      <c r="H15" s="145"/>
      <c r="I15" s="145"/>
      <c r="J15" s="145"/>
      <c r="K15" s="145"/>
      <c r="L15" s="9"/>
      <c r="M15" s="9"/>
      <c r="N15" s="9"/>
    </row>
    <row r="16" spans="1:20" ht="33.75" customHeight="1" x14ac:dyDescent="0.25">
      <c r="A16" s="159" t="s">
        <v>221</v>
      </c>
      <c r="B16" s="394" t="s">
        <v>235</v>
      </c>
      <c r="C16" s="394"/>
      <c r="D16" s="394"/>
      <c r="E16" s="394"/>
      <c r="F16" s="394"/>
      <c r="G16" s="255"/>
      <c r="H16" s="146"/>
      <c r="I16" s="146"/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47"/>
    </row>
    <row r="17" spans="1:11" ht="27" customHeight="1" x14ac:dyDescent="0.25">
      <c r="A17" s="159" t="s">
        <v>197</v>
      </c>
      <c r="B17" s="400" t="s">
        <v>244</v>
      </c>
      <c r="C17" s="400"/>
      <c r="D17" s="400"/>
      <c r="E17" s="400"/>
      <c r="F17" s="400"/>
      <c r="G17" s="257"/>
      <c r="H17" s="148"/>
      <c r="I17" s="148"/>
      <c r="J17" s="148"/>
      <c r="K17" s="148"/>
    </row>
    <row r="18" spans="1:11" ht="20.100000000000001" customHeight="1" x14ac:dyDescent="0.25">
      <c r="A18" s="159" t="s">
        <v>219</v>
      </c>
      <c r="B18" s="400" t="s">
        <v>243</v>
      </c>
      <c r="C18" s="400"/>
      <c r="D18" s="400"/>
      <c r="E18" s="400"/>
      <c r="F18" s="400"/>
      <c r="G18" s="257"/>
      <c r="H18" s="148"/>
      <c r="I18" s="148"/>
      <c r="J18" s="149"/>
      <c r="K18" s="149"/>
    </row>
    <row r="19" spans="1:11" ht="24.75" customHeight="1" x14ac:dyDescent="0.25">
      <c r="A19" s="159" t="s">
        <v>198</v>
      </c>
      <c r="B19" s="395" t="s">
        <v>242</v>
      </c>
      <c r="C19" s="395"/>
      <c r="D19" s="395"/>
      <c r="E19" s="395"/>
      <c r="F19" s="395"/>
      <c r="G19" s="255"/>
      <c r="H19" s="156"/>
      <c r="I19" s="156"/>
      <c r="J19" s="150"/>
      <c r="K19" s="150"/>
    </row>
    <row r="20" spans="1:11" ht="42" customHeight="1" x14ac:dyDescent="0.25">
      <c r="A20" s="159" t="s">
        <v>199</v>
      </c>
      <c r="B20" s="401" t="s">
        <v>241</v>
      </c>
      <c r="C20" s="401"/>
      <c r="D20" s="401"/>
      <c r="E20" s="401"/>
      <c r="F20" s="401"/>
      <c r="G20" s="255"/>
      <c r="H20" s="157"/>
      <c r="I20" s="157"/>
      <c r="J20" s="151"/>
      <c r="K20" s="151"/>
    </row>
    <row r="21" spans="1:11" ht="34.5" customHeight="1" x14ac:dyDescent="0.25">
      <c r="A21" s="159" t="s">
        <v>220</v>
      </c>
      <c r="B21" s="395" t="s">
        <v>240</v>
      </c>
      <c r="C21" s="395"/>
      <c r="D21" s="395"/>
      <c r="E21" s="395"/>
      <c r="F21" s="395"/>
      <c r="G21" s="257"/>
      <c r="H21" s="156"/>
      <c r="I21" s="156"/>
      <c r="J21" s="150"/>
      <c r="K21" s="150"/>
    </row>
    <row r="22" spans="1:11" ht="51.75" customHeight="1" x14ac:dyDescent="0.25">
      <c r="A22" s="159" t="s">
        <v>200</v>
      </c>
      <c r="B22" s="395" t="s">
        <v>239</v>
      </c>
      <c r="C22" s="395"/>
      <c r="D22" s="395"/>
      <c r="E22" s="395"/>
      <c r="F22" s="395"/>
      <c r="G22" s="257"/>
      <c r="H22" s="156"/>
      <c r="I22" s="156"/>
      <c r="J22" s="150"/>
      <c r="K22" s="150"/>
    </row>
    <row r="23" spans="1:11" ht="20.100000000000001" customHeight="1" x14ac:dyDescent="0.25">
      <c r="A23" s="159" t="s">
        <v>201</v>
      </c>
      <c r="B23" s="389" t="s">
        <v>238</v>
      </c>
      <c r="C23" s="389"/>
      <c r="D23" s="389"/>
      <c r="E23" s="389"/>
      <c r="F23" s="389"/>
      <c r="G23" s="257"/>
      <c r="H23" s="158"/>
      <c r="I23" s="158"/>
      <c r="J23" s="152"/>
      <c r="K23" s="152"/>
    </row>
    <row r="24" spans="1:11" ht="20.100000000000001" customHeight="1" x14ac:dyDescent="0.25">
      <c r="A24" s="159" t="s">
        <v>202</v>
      </c>
      <c r="B24" s="390" t="s">
        <v>237</v>
      </c>
      <c r="C24" s="390"/>
      <c r="D24" s="390"/>
      <c r="E24" s="390"/>
      <c r="F24" s="390"/>
      <c r="G24" s="257"/>
      <c r="H24" s="145"/>
      <c r="I24" s="145"/>
      <c r="J24" s="153"/>
      <c r="K24" s="153"/>
    </row>
    <row r="25" spans="1:11" ht="20.100000000000001" customHeight="1" x14ac:dyDescent="0.25">
      <c r="A25" s="159" t="s">
        <v>203</v>
      </c>
      <c r="B25" s="388" t="s">
        <v>236</v>
      </c>
      <c r="C25" s="388"/>
      <c r="D25" s="388"/>
      <c r="E25" s="388"/>
      <c r="F25" s="388"/>
      <c r="G25" s="257"/>
      <c r="H25" s="145"/>
      <c r="I25" s="145"/>
      <c r="J25" s="153"/>
      <c r="K25" s="153"/>
    </row>
    <row r="26" spans="1:11" x14ac:dyDescent="0.25">
      <c r="A26" s="140"/>
      <c r="B26" s="140"/>
      <c r="C26" s="140"/>
      <c r="D26" s="140"/>
      <c r="E26" s="140"/>
      <c r="F26" s="140"/>
      <c r="G26" s="256"/>
      <c r="H26" s="140"/>
      <c r="I26" s="140"/>
      <c r="J26" s="142"/>
      <c r="K26" s="142"/>
    </row>
    <row r="27" spans="1:11" x14ac:dyDescent="0.25">
      <c r="A27" s="140"/>
      <c r="C27" s="140"/>
      <c r="D27" s="140"/>
      <c r="E27" s="140"/>
      <c r="F27" s="140"/>
      <c r="G27" s="256"/>
      <c r="H27" s="140"/>
      <c r="I27" s="140"/>
      <c r="J27" s="142"/>
      <c r="K27" s="142"/>
    </row>
    <row r="28" spans="1:11" x14ac:dyDescent="0.25">
      <c r="A28" s="140"/>
      <c r="B28" s="140"/>
      <c r="C28" s="140"/>
      <c r="D28" s="140"/>
      <c r="E28" s="140"/>
      <c r="F28" s="140"/>
      <c r="G28" s="256"/>
      <c r="H28" s="140"/>
      <c r="I28" s="140"/>
      <c r="J28" s="142"/>
      <c r="K28" s="142"/>
    </row>
    <row r="29" spans="1:11" x14ac:dyDescent="0.25">
      <c r="A29" s="140"/>
      <c r="B29" s="140"/>
      <c r="C29" s="140"/>
      <c r="D29" s="140"/>
      <c r="E29" s="140"/>
      <c r="F29" s="140"/>
      <c r="G29" s="256"/>
      <c r="H29" s="140"/>
      <c r="I29" s="140"/>
      <c r="J29" s="142"/>
      <c r="K29" s="142"/>
    </row>
    <row r="30" spans="1:11" x14ac:dyDescent="0.25">
      <c r="A30" s="140"/>
      <c r="B30" s="140"/>
      <c r="C30" s="140"/>
      <c r="D30" s="140"/>
      <c r="E30" s="140"/>
      <c r="F30" s="140"/>
      <c r="G30" s="256"/>
      <c r="H30" s="140"/>
      <c r="I30" s="140"/>
      <c r="J30" s="142"/>
      <c r="K30" s="142"/>
    </row>
    <row r="31" spans="1:11" x14ac:dyDescent="0.25">
      <c r="A31" s="140"/>
      <c r="B31" s="140"/>
      <c r="C31" s="140"/>
      <c r="D31" s="140"/>
      <c r="E31" s="140"/>
      <c r="F31" s="140"/>
      <c r="G31" s="256"/>
      <c r="H31" s="140"/>
      <c r="I31" s="140"/>
      <c r="J31" s="142"/>
      <c r="K31" s="142"/>
    </row>
    <row r="32" spans="1:11" x14ac:dyDescent="0.25">
      <c r="A32" s="140"/>
      <c r="B32" s="140"/>
      <c r="C32" s="140"/>
      <c r="D32" s="140"/>
      <c r="E32" s="140"/>
      <c r="F32" s="140"/>
      <c r="G32" s="256"/>
      <c r="H32" s="140"/>
      <c r="I32" s="140"/>
      <c r="J32" s="142"/>
      <c r="K32" s="142"/>
    </row>
    <row r="33" spans="1:11" x14ac:dyDescent="0.25">
      <c r="A33" s="140"/>
      <c r="B33" s="140"/>
      <c r="C33" s="140"/>
      <c r="D33" s="140"/>
      <c r="E33" s="140"/>
      <c r="F33" s="140"/>
      <c r="G33" s="256"/>
      <c r="H33" s="140"/>
      <c r="I33" s="140"/>
      <c r="J33" s="142"/>
      <c r="K33" s="142"/>
    </row>
    <row r="34" spans="1:11" x14ac:dyDescent="0.25">
      <c r="A34" s="140"/>
      <c r="B34" s="140"/>
      <c r="C34" s="140"/>
      <c r="D34" s="140"/>
      <c r="E34" s="140"/>
      <c r="F34" s="140"/>
      <c r="G34" s="256"/>
      <c r="H34" s="140"/>
      <c r="I34" s="140"/>
      <c r="J34" s="142"/>
      <c r="K34" s="142"/>
    </row>
    <row r="35" spans="1:11" x14ac:dyDescent="0.25">
      <c r="A35" s="140"/>
      <c r="B35" s="140"/>
      <c r="C35" s="140"/>
      <c r="D35" s="140"/>
      <c r="E35" s="140"/>
      <c r="F35" s="140"/>
      <c r="G35" s="256"/>
      <c r="H35" s="140"/>
      <c r="I35" s="140"/>
      <c r="J35" s="142"/>
      <c r="K35" s="142"/>
    </row>
    <row r="36" spans="1:11" x14ac:dyDescent="0.25">
      <c r="A36" s="140"/>
      <c r="B36" s="140"/>
      <c r="C36" s="140"/>
      <c r="D36" s="140"/>
      <c r="E36" s="140"/>
      <c r="F36" s="140"/>
      <c r="G36" s="256"/>
      <c r="H36" s="140"/>
      <c r="I36" s="140"/>
      <c r="J36" s="142"/>
      <c r="K36" s="142"/>
    </row>
    <row r="37" spans="1:11" x14ac:dyDescent="0.25">
      <c r="A37" s="140"/>
      <c r="B37" s="140"/>
      <c r="C37" s="140"/>
      <c r="D37" s="140"/>
      <c r="E37" s="140"/>
      <c r="F37" s="140"/>
      <c r="G37" s="256"/>
      <c r="H37" s="140"/>
      <c r="I37" s="140"/>
      <c r="J37" s="142"/>
      <c r="K37" s="142"/>
    </row>
    <row r="38" spans="1:11" x14ac:dyDescent="0.25">
      <c r="A38" s="140"/>
      <c r="B38" s="140"/>
      <c r="C38" s="140"/>
      <c r="D38" s="140"/>
      <c r="E38" s="140"/>
      <c r="F38" s="140"/>
      <c r="G38" s="256"/>
      <c r="H38" s="140"/>
      <c r="I38" s="140"/>
      <c r="J38" s="142"/>
      <c r="K38" s="142"/>
    </row>
    <row r="39" spans="1:11" x14ac:dyDescent="0.25">
      <c r="A39" s="140"/>
      <c r="B39" s="140"/>
      <c r="C39" s="140"/>
      <c r="D39" s="140"/>
      <c r="E39" s="140"/>
      <c r="F39" s="140"/>
      <c r="G39" s="256"/>
      <c r="H39" s="140"/>
      <c r="I39" s="140"/>
      <c r="J39" s="142"/>
      <c r="K39" s="142"/>
    </row>
    <row r="40" spans="1:11" x14ac:dyDescent="0.25">
      <c r="A40" s="140"/>
      <c r="B40" s="140"/>
      <c r="C40" s="140"/>
      <c r="D40" s="140"/>
      <c r="E40" s="140"/>
      <c r="F40" s="140"/>
      <c r="G40" s="256"/>
      <c r="H40" s="140"/>
      <c r="I40" s="140"/>
      <c r="J40" s="142"/>
      <c r="K40" s="142"/>
    </row>
    <row r="41" spans="1:11" x14ac:dyDescent="0.25">
      <c r="A41" s="140"/>
      <c r="B41" s="140"/>
      <c r="C41" s="140"/>
      <c r="D41" s="140"/>
      <c r="E41" s="140"/>
      <c r="F41" s="140"/>
      <c r="G41" s="256"/>
      <c r="H41" s="140"/>
      <c r="I41" s="140"/>
      <c r="J41" s="142"/>
      <c r="K41" s="142"/>
    </row>
    <row r="42" spans="1:11" x14ac:dyDescent="0.25">
      <c r="A42" s="140"/>
      <c r="B42" s="140"/>
      <c r="C42" s="140"/>
      <c r="D42" s="140"/>
      <c r="E42" s="140"/>
      <c r="F42" s="140"/>
      <c r="G42" s="256"/>
      <c r="H42" s="140"/>
      <c r="I42" s="140"/>
      <c r="J42" s="142"/>
      <c r="K42" s="142"/>
    </row>
    <row r="43" spans="1:11" x14ac:dyDescent="0.25">
      <c r="A43" s="140"/>
      <c r="B43" s="140"/>
      <c r="C43" s="140"/>
      <c r="D43" s="140"/>
      <c r="E43" s="140"/>
      <c r="F43" s="140"/>
      <c r="G43" s="256"/>
      <c r="H43" s="140"/>
      <c r="I43" s="140"/>
      <c r="J43" s="142"/>
      <c r="K43" s="142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2"/>
  <sheetViews>
    <sheetView view="pageBreakPreview" topLeftCell="A204" zoomScaleNormal="100" zoomScaleSheetLayoutView="100" workbookViewId="0">
      <selection activeCell="I209" sqref="I209"/>
    </sheetView>
  </sheetViews>
  <sheetFormatPr defaultRowHeight="15.75" x14ac:dyDescent="0.25"/>
  <cols>
    <col min="1" max="1" width="12.125" customWidth="1"/>
    <col min="2" max="2" width="73.75" customWidth="1"/>
    <col min="3" max="3" width="54.625" customWidth="1"/>
    <col min="4" max="4" width="7.375" customWidth="1"/>
    <col min="5" max="6" width="6.625" customWidth="1"/>
  </cols>
  <sheetData>
    <row r="1" spans="1:6" ht="41.25" customHeight="1" x14ac:dyDescent="0.25">
      <c r="A1" s="458" t="s">
        <v>273</v>
      </c>
      <c r="B1" s="458"/>
      <c r="C1" s="458"/>
      <c r="D1" s="458"/>
      <c r="E1" s="458"/>
      <c r="F1" s="458"/>
    </row>
    <row r="2" spans="1:6" ht="16.5" thickBot="1" x14ac:dyDescent="0.3">
      <c r="A2" s="98" t="s">
        <v>49</v>
      </c>
    </row>
    <row r="3" spans="1:6" x14ac:dyDescent="0.25">
      <c r="A3" s="170" t="s">
        <v>52</v>
      </c>
      <c r="B3" s="171" t="s">
        <v>81</v>
      </c>
      <c r="C3" s="171" t="s">
        <v>133</v>
      </c>
      <c r="D3" s="171" t="s">
        <v>129</v>
      </c>
      <c r="E3" s="171" t="s">
        <v>108</v>
      </c>
      <c r="F3" s="172" t="s">
        <v>109</v>
      </c>
    </row>
    <row r="4" spans="1:6" x14ac:dyDescent="0.25">
      <c r="A4" s="173" t="s">
        <v>299</v>
      </c>
      <c r="B4" s="173" t="s">
        <v>300</v>
      </c>
      <c r="C4" s="173" t="s">
        <v>301</v>
      </c>
      <c r="D4" s="173" t="s">
        <v>302</v>
      </c>
      <c r="E4" s="173" t="s">
        <v>303</v>
      </c>
      <c r="F4" s="174" t="s">
        <v>304</v>
      </c>
    </row>
    <row r="5" spans="1:6" x14ac:dyDescent="0.25">
      <c r="A5" s="173" t="s">
        <v>299</v>
      </c>
      <c r="B5" s="173" t="s">
        <v>305</v>
      </c>
      <c r="C5" s="173" t="s">
        <v>306</v>
      </c>
      <c r="D5" s="173" t="s">
        <v>302</v>
      </c>
      <c r="E5" s="173" t="s">
        <v>303</v>
      </c>
      <c r="F5" s="174" t="s">
        <v>304</v>
      </c>
    </row>
    <row r="6" spans="1:6" x14ac:dyDescent="0.25">
      <c r="A6" s="173" t="s">
        <v>299</v>
      </c>
      <c r="B6" s="173" t="s">
        <v>307</v>
      </c>
      <c r="C6" s="173" t="s">
        <v>308</v>
      </c>
      <c r="D6" s="173" t="s">
        <v>302</v>
      </c>
      <c r="E6" s="173" t="s">
        <v>303</v>
      </c>
      <c r="F6" s="174" t="s">
        <v>304</v>
      </c>
    </row>
    <row r="7" spans="1:6" x14ac:dyDescent="0.25">
      <c r="A7" s="173" t="s">
        <v>309</v>
      </c>
      <c r="B7" s="173" t="s">
        <v>310</v>
      </c>
      <c r="C7" s="173" t="s">
        <v>310</v>
      </c>
      <c r="D7" s="173" t="s">
        <v>302</v>
      </c>
      <c r="E7" s="173" t="s">
        <v>303</v>
      </c>
      <c r="F7" s="174" t="s">
        <v>304</v>
      </c>
    </row>
    <row r="8" spans="1:6" x14ac:dyDescent="0.25">
      <c r="A8" s="173" t="s">
        <v>309</v>
      </c>
      <c r="B8" s="173" t="s">
        <v>311</v>
      </c>
      <c r="C8" s="173" t="s">
        <v>312</v>
      </c>
      <c r="D8" s="173" t="s">
        <v>313</v>
      </c>
      <c r="E8" s="173" t="s">
        <v>303</v>
      </c>
      <c r="F8" s="174" t="s">
        <v>304</v>
      </c>
    </row>
    <row r="9" spans="1:6" x14ac:dyDescent="0.25">
      <c r="A9" s="173" t="s">
        <v>309</v>
      </c>
      <c r="B9" s="173" t="s">
        <v>314</v>
      </c>
      <c r="C9" s="173" t="s">
        <v>315</v>
      </c>
      <c r="D9" s="173" t="s">
        <v>313</v>
      </c>
      <c r="E9" s="173" t="s">
        <v>303</v>
      </c>
      <c r="F9" s="174" t="s">
        <v>304</v>
      </c>
    </row>
    <row r="10" spans="1:6" x14ac:dyDescent="0.25">
      <c r="A10" s="173" t="s">
        <v>309</v>
      </c>
      <c r="B10" s="173" t="s">
        <v>316</v>
      </c>
      <c r="C10" s="173" t="s">
        <v>317</v>
      </c>
      <c r="D10" s="173" t="s">
        <v>313</v>
      </c>
      <c r="E10" s="173" t="s">
        <v>303</v>
      </c>
      <c r="F10" s="174" t="s">
        <v>304</v>
      </c>
    </row>
    <row r="11" spans="1:6" x14ac:dyDescent="0.25">
      <c r="A11" s="173" t="s">
        <v>309</v>
      </c>
      <c r="B11" s="173" t="s">
        <v>318</v>
      </c>
      <c r="C11" s="173" t="s">
        <v>319</v>
      </c>
      <c r="D11" s="173" t="s">
        <v>313</v>
      </c>
      <c r="E11" s="173" t="s">
        <v>303</v>
      </c>
      <c r="F11" s="174" t="s">
        <v>304</v>
      </c>
    </row>
    <row r="12" spans="1:6" x14ac:dyDescent="0.25">
      <c r="A12" s="173" t="s">
        <v>309</v>
      </c>
      <c r="B12" s="173" t="s">
        <v>320</v>
      </c>
      <c r="C12" s="173" t="s">
        <v>321</v>
      </c>
      <c r="D12" s="173" t="s">
        <v>313</v>
      </c>
      <c r="E12" s="173" t="s">
        <v>303</v>
      </c>
      <c r="F12" s="174" t="s">
        <v>304</v>
      </c>
    </row>
    <row r="13" spans="1:6" x14ac:dyDescent="0.25">
      <c r="A13" s="173" t="s">
        <v>309</v>
      </c>
      <c r="B13" s="173" t="s">
        <v>322</v>
      </c>
      <c r="C13" s="173" t="s">
        <v>323</v>
      </c>
      <c r="D13" s="173" t="s">
        <v>313</v>
      </c>
      <c r="E13" s="173" t="s">
        <v>303</v>
      </c>
      <c r="F13" s="174" t="s">
        <v>304</v>
      </c>
    </row>
    <row r="14" spans="1:6" x14ac:dyDescent="0.25">
      <c r="A14" s="173" t="s">
        <v>309</v>
      </c>
      <c r="B14" s="173" t="s">
        <v>324</v>
      </c>
      <c r="C14" s="173" t="s">
        <v>325</v>
      </c>
      <c r="D14" s="173" t="s">
        <v>313</v>
      </c>
      <c r="E14" s="173" t="s">
        <v>303</v>
      </c>
      <c r="F14" s="174" t="s">
        <v>304</v>
      </c>
    </row>
    <row r="15" spans="1:6" x14ac:dyDescent="0.25">
      <c r="A15" s="173" t="s">
        <v>309</v>
      </c>
      <c r="B15" s="173" t="s">
        <v>326</v>
      </c>
      <c r="C15" s="173" t="s">
        <v>327</v>
      </c>
      <c r="D15" s="173" t="s">
        <v>313</v>
      </c>
      <c r="E15" s="173" t="s">
        <v>303</v>
      </c>
      <c r="F15" s="174" t="s">
        <v>304</v>
      </c>
    </row>
    <row r="16" spans="1:6" x14ac:dyDescent="0.25">
      <c r="A16" s="173" t="s">
        <v>309</v>
      </c>
      <c r="B16" s="173" t="s">
        <v>326</v>
      </c>
      <c r="C16" s="173" t="s">
        <v>328</v>
      </c>
      <c r="D16" s="173" t="s">
        <v>313</v>
      </c>
      <c r="E16" s="173" t="s">
        <v>303</v>
      </c>
      <c r="F16" s="174" t="s">
        <v>304</v>
      </c>
    </row>
    <row r="17" spans="1:6" x14ac:dyDescent="0.25">
      <c r="A17" s="173" t="s">
        <v>309</v>
      </c>
      <c r="B17" s="173" t="s">
        <v>329</v>
      </c>
      <c r="C17" s="173" t="s">
        <v>330</v>
      </c>
      <c r="D17" s="173" t="s">
        <v>313</v>
      </c>
      <c r="E17" s="173" t="s">
        <v>303</v>
      </c>
      <c r="F17" s="174" t="s">
        <v>304</v>
      </c>
    </row>
    <row r="18" spans="1:6" x14ac:dyDescent="0.25">
      <c r="A18" s="173" t="s">
        <v>309</v>
      </c>
      <c r="B18" s="173" t="s">
        <v>331</v>
      </c>
      <c r="C18" s="173" t="s">
        <v>332</v>
      </c>
      <c r="D18" s="173" t="s">
        <v>313</v>
      </c>
      <c r="E18" s="173" t="s">
        <v>303</v>
      </c>
      <c r="F18" s="174" t="s">
        <v>304</v>
      </c>
    </row>
    <row r="19" spans="1:6" x14ac:dyDescent="0.25">
      <c r="A19" s="173" t="s">
        <v>309</v>
      </c>
      <c r="B19" s="173" t="s">
        <v>333</v>
      </c>
      <c r="C19" s="173" t="s">
        <v>334</v>
      </c>
      <c r="D19" s="173" t="s">
        <v>313</v>
      </c>
      <c r="E19" s="173" t="s">
        <v>303</v>
      </c>
      <c r="F19" s="174" t="s">
        <v>304</v>
      </c>
    </row>
    <row r="20" spans="1:6" x14ac:dyDescent="0.25">
      <c r="A20" s="173" t="s">
        <v>309</v>
      </c>
      <c r="B20" s="173" t="s">
        <v>335</v>
      </c>
      <c r="C20" s="173" t="s">
        <v>336</v>
      </c>
      <c r="D20" s="173" t="s">
        <v>313</v>
      </c>
      <c r="E20" s="173" t="s">
        <v>303</v>
      </c>
      <c r="F20" s="174" t="s">
        <v>304</v>
      </c>
    </row>
    <row r="21" spans="1:6" x14ac:dyDescent="0.25">
      <c r="A21" s="173" t="s">
        <v>309</v>
      </c>
      <c r="B21" s="173" t="s">
        <v>337</v>
      </c>
      <c r="C21" s="173" t="s">
        <v>338</v>
      </c>
      <c r="D21" s="173" t="s">
        <v>313</v>
      </c>
      <c r="E21" s="173" t="s">
        <v>303</v>
      </c>
      <c r="F21" s="174" t="s">
        <v>304</v>
      </c>
    </row>
    <row r="22" spans="1:6" x14ac:dyDescent="0.25">
      <c r="A22" s="173" t="s">
        <v>309</v>
      </c>
      <c r="B22" s="173" t="s">
        <v>339</v>
      </c>
      <c r="C22" s="173" t="s">
        <v>340</v>
      </c>
      <c r="D22" s="173" t="s">
        <v>313</v>
      </c>
      <c r="E22" s="173" t="s">
        <v>303</v>
      </c>
      <c r="F22" s="174" t="s">
        <v>304</v>
      </c>
    </row>
    <row r="23" spans="1:6" x14ac:dyDescent="0.25">
      <c r="A23" s="173" t="s">
        <v>309</v>
      </c>
      <c r="B23" s="173" t="s">
        <v>341</v>
      </c>
      <c r="C23" s="173" t="s">
        <v>342</v>
      </c>
      <c r="D23" s="173" t="s">
        <v>313</v>
      </c>
      <c r="E23" s="173" t="s">
        <v>303</v>
      </c>
      <c r="F23" s="174" t="s">
        <v>304</v>
      </c>
    </row>
    <row r="24" spans="1:6" x14ac:dyDescent="0.25">
      <c r="A24" s="173" t="s">
        <v>309</v>
      </c>
      <c r="B24" s="173" t="s">
        <v>343</v>
      </c>
      <c r="C24" s="173" t="s">
        <v>344</v>
      </c>
      <c r="D24" s="173" t="s">
        <v>313</v>
      </c>
      <c r="E24" s="173" t="s">
        <v>303</v>
      </c>
      <c r="F24" s="174" t="s">
        <v>304</v>
      </c>
    </row>
    <row r="25" spans="1:6" x14ac:dyDescent="0.25">
      <c r="A25" s="173" t="s">
        <v>309</v>
      </c>
      <c r="B25" s="173" t="s">
        <v>345</v>
      </c>
      <c r="C25" s="173" t="s">
        <v>346</v>
      </c>
      <c r="D25" s="173" t="s">
        <v>313</v>
      </c>
      <c r="E25" s="173" t="s">
        <v>303</v>
      </c>
      <c r="F25" s="174" t="s">
        <v>304</v>
      </c>
    </row>
    <row r="26" spans="1:6" x14ac:dyDescent="0.25">
      <c r="A26" s="173" t="s">
        <v>309</v>
      </c>
      <c r="B26" s="173" t="s">
        <v>347</v>
      </c>
      <c r="C26" s="173" t="s">
        <v>348</v>
      </c>
      <c r="D26" s="173" t="s">
        <v>313</v>
      </c>
      <c r="E26" s="173" t="s">
        <v>303</v>
      </c>
      <c r="F26" s="174" t="s">
        <v>304</v>
      </c>
    </row>
    <row r="27" spans="1:6" x14ac:dyDescent="0.25">
      <c r="A27" s="173" t="s">
        <v>309</v>
      </c>
      <c r="B27" s="173" t="s">
        <v>349</v>
      </c>
      <c r="C27" s="173" t="s">
        <v>350</v>
      </c>
      <c r="D27" s="173" t="s">
        <v>313</v>
      </c>
      <c r="E27" s="173" t="s">
        <v>303</v>
      </c>
      <c r="F27" s="174" t="s">
        <v>304</v>
      </c>
    </row>
    <row r="28" spans="1:6" x14ac:dyDescent="0.25">
      <c r="A28" s="173" t="s">
        <v>309</v>
      </c>
      <c r="B28" s="173" t="s">
        <v>351</v>
      </c>
      <c r="C28" s="173" t="s">
        <v>352</v>
      </c>
      <c r="D28" s="173" t="s">
        <v>313</v>
      </c>
      <c r="E28" s="173" t="s">
        <v>303</v>
      </c>
      <c r="F28" s="174" t="s">
        <v>304</v>
      </c>
    </row>
    <row r="29" spans="1:6" x14ac:dyDescent="0.25">
      <c r="A29" s="173" t="s">
        <v>309</v>
      </c>
      <c r="B29" s="173" t="s">
        <v>353</v>
      </c>
      <c r="C29" s="173" t="s">
        <v>354</v>
      </c>
      <c r="D29" s="173" t="s">
        <v>313</v>
      </c>
      <c r="E29" s="173" t="s">
        <v>303</v>
      </c>
      <c r="F29" s="174" t="s">
        <v>304</v>
      </c>
    </row>
    <row r="30" spans="1:6" x14ac:dyDescent="0.25">
      <c r="A30" s="173" t="s">
        <v>309</v>
      </c>
      <c r="B30" s="173" t="s">
        <v>355</v>
      </c>
      <c r="C30" s="173" t="s">
        <v>356</v>
      </c>
      <c r="D30" s="173" t="s">
        <v>313</v>
      </c>
      <c r="E30" s="173" t="s">
        <v>303</v>
      </c>
      <c r="F30" s="174" t="s">
        <v>304</v>
      </c>
    </row>
    <row r="31" spans="1:6" x14ac:dyDescent="0.25">
      <c r="A31" s="173" t="s">
        <v>309</v>
      </c>
      <c r="B31" s="173" t="s">
        <v>357</v>
      </c>
      <c r="C31" s="173" t="s">
        <v>358</v>
      </c>
      <c r="D31" s="173" t="s">
        <v>313</v>
      </c>
      <c r="E31" s="173" t="s">
        <v>303</v>
      </c>
      <c r="F31" s="174" t="s">
        <v>304</v>
      </c>
    </row>
    <row r="32" spans="1:6" x14ac:dyDescent="0.25">
      <c r="A32" s="173" t="s">
        <v>309</v>
      </c>
      <c r="B32" s="173" t="s">
        <v>359</v>
      </c>
      <c r="C32" s="173" t="s">
        <v>360</v>
      </c>
      <c r="D32" s="173" t="s">
        <v>313</v>
      </c>
      <c r="E32" s="173" t="s">
        <v>303</v>
      </c>
      <c r="F32" s="174" t="s">
        <v>304</v>
      </c>
    </row>
    <row r="33" spans="1:6" x14ac:dyDescent="0.25">
      <c r="A33" s="173" t="s">
        <v>309</v>
      </c>
      <c r="B33" s="173" t="s">
        <v>361</v>
      </c>
      <c r="C33" s="173" t="s">
        <v>362</v>
      </c>
      <c r="D33" s="173" t="s">
        <v>313</v>
      </c>
      <c r="E33" s="173" t="s">
        <v>303</v>
      </c>
      <c r="F33" s="174" t="s">
        <v>304</v>
      </c>
    </row>
    <row r="34" spans="1:6" x14ac:dyDescent="0.25">
      <c r="A34" s="173" t="s">
        <v>309</v>
      </c>
      <c r="B34" s="173" t="s">
        <v>363</v>
      </c>
      <c r="C34" s="173" t="s">
        <v>364</v>
      </c>
      <c r="D34" s="173" t="s">
        <v>313</v>
      </c>
      <c r="E34" s="173" t="s">
        <v>303</v>
      </c>
      <c r="F34" s="174" t="s">
        <v>304</v>
      </c>
    </row>
    <row r="35" spans="1:6" x14ac:dyDescent="0.25">
      <c r="A35" s="173" t="s">
        <v>309</v>
      </c>
      <c r="B35" s="173" t="s">
        <v>365</v>
      </c>
      <c r="C35" s="173" t="s">
        <v>366</v>
      </c>
      <c r="D35" s="173" t="s">
        <v>313</v>
      </c>
      <c r="E35" s="173" t="s">
        <v>303</v>
      </c>
      <c r="F35" s="174" t="s">
        <v>304</v>
      </c>
    </row>
    <row r="36" spans="1:6" x14ac:dyDescent="0.25">
      <c r="A36" s="173" t="s">
        <v>309</v>
      </c>
      <c r="B36" s="173" t="s">
        <v>367</v>
      </c>
      <c r="C36" s="173" t="s">
        <v>368</v>
      </c>
      <c r="D36" s="173" t="s">
        <v>313</v>
      </c>
      <c r="E36" s="173" t="s">
        <v>303</v>
      </c>
      <c r="F36" s="174" t="s">
        <v>304</v>
      </c>
    </row>
    <row r="37" spans="1:6" x14ac:dyDescent="0.25">
      <c r="A37" s="173" t="s">
        <v>309</v>
      </c>
      <c r="B37" s="173" t="s">
        <v>369</v>
      </c>
      <c r="C37" s="173" t="s">
        <v>370</v>
      </c>
      <c r="D37" s="173" t="s">
        <v>313</v>
      </c>
      <c r="E37" s="173" t="s">
        <v>303</v>
      </c>
      <c r="F37" s="174" t="s">
        <v>304</v>
      </c>
    </row>
    <row r="38" spans="1:6" x14ac:dyDescent="0.25">
      <c r="A38" s="173" t="s">
        <v>309</v>
      </c>
      <c r="B38" s="173" t="s">
        <v>371</v>
      </c>
      <c r="C38" s="173" t="s">
        <v>372</v>
      </c>
      <c r="D38" s="173" t="s">
        <v>313</v>
      </c>
      <c r="E38" s="173" t="s">
        <v>303</v>
      </c>
      <c r="F38" s="174" t="s">
        <v>304</v>
      </c>
    </row>
    <row r="39" spans="1:6" x14ac:dyDescent="0.25">
      <c r="A39" s="173" t="s">
        <v>309</v>
      </c>
      <c r="B39" s="173" t="s">
        <v>373</v>
      </c>
      <c r="C39" s="173" t="s">
        <v>374</v>
      </c>
      <c r="D39" s="173" t="s">
        <v>313</v>
      </c>
      <c r="E39" s="173" t="s">
        <v>303</v>
      </c>
      <c r="F39" s="174" t="s">
        <v>304</v>
      </c>
    </row>
    <row r="40" spans="1:6" x14ac:dyDescent="0.25">
      <c r="A40" s="173" t="s">
        <v>309</v>
      </c>
      <c r="B40" s="173" t="s">
        <v>375</v>
      </c>
      <c r="C40" s="173" t="s">
        <v>376</v>
      </c>
      <c r="D40" s="173" t="s">
        <v>302</v>
      </c>
      <c r="E40" s="173" t="s">
        <v>303</v>
      </c>
      <c r="F40" s="174" t="s">
        <v>304</v>
      </c>
    </row>
    <row r="41" spans="1:6" x14ac:dyDescent="0.25">
      <c r="A41" s="173" t="s">
        <v>309</v>
      </c>
      <c r="B41" s="173" t="s">
        <v>377</v>
      </c>
      <c r="C41" s="173" t="s">
        <v>378</v>
      </c>
      <c r="D41" s="173" t="s">
        <v>313</v>
      </c>
      <c r="E41" s="173" t="s">
        <v>303</v>
      </c>
      <c r="F41" s="174" t="s">
        <v>304</v>
      </c>
    </row>
    <row r="42" spans="1:6" x14ac:dyDescent="0.25">
      <c r="A42" s="173" t="s">
        <v>309</v>
      </c>
      <c r="B42" s="173" t="s">
        <v>379</v>
      </c>
      <c r="C42" s="173" t="s">
        <v>380</v>
      </c>
      <c r="D42" s="173" t="s">
        <v>313</v>
      </c>
      <c r="E42" s="173" t="s">
        <v>303</v>
      </c>
      <c r="F42" s="174" t="s">
        <v>304</v>
      </c>
    </row>
    <row r="43" spans="1:6" x14ac:dyDescent="0.25">
      <c r="A43" s="173" t="s">
        <v>309</v>
      </c>
      <c r="B43" s="173" t="s">
        <v>381</v>
      </c>
      <c r="C43" s="173" t="s">
        <v>382</v>
      </c>
      <c r="D43" s="173" t="s">
        <v>313</v>
      </c>
      <c r="E43" s="173" t="s">
        <v>303</v>
      </c>
      <c r="F43" s="174" t="s">
        <v>304</v>
      </c>
    </row>
    <row r="44" spans="1:6" x14ac:dyDescent="0.25">
      <c r="A44" s="173" t="s">
        <v>309</v>
      </c>
      <c r="B44" s="173" t="s">
        <v>359</v>
      </c>
      <c r="C44" s="173" t="s">
        <v>383</v>
      </c>
      <c r="D44" s="173" t="s">
        <v>313</v>
      </c>
      <c r="E44" s="173" t="s">
        <v>303</v>
      </c>
      <c r="F44" s="174" t="s">
        <v>304</v>
      </c>
    </row>
    <row r="45" spans="1:6" x14ac:dyDescent="0.25">
      <c r="A45" s="173" t="s">
        <v>384</v>
      </c>
      <c r="B45" s="173" t="s">
        <v>385</v>
      </c>
      <c r="C45" s="173" t="s">
        <v>386</v>
      </c>
      <c r="D45" s="173" t="s">
        <v>302</v>
      </c>
      <c r="E45" s="173" t="s">
        <v>303</v>
      </c>
      <c r="F45" s="174" t="s">
        <v>304</v>
      </c>
    </row>
    <row r="46" spans="1:6" x14ac:dyDescent="0.25">
      <c r="A46" s="173" t="s">
        <v>384</v>
      </c>
      <c r="B46" s="173" t="s">
        <v>385</v>
      </c>
      <c r="C46" s="173" t="s">
        <v>386</v>
      </c>
      <c r="D46" s="173" t="s">
        <v>302</v>
      </c>
      <c r="E46" s="173" t="s">
        <v>303</v>
      </c>
      <c r="F46" s="174" t="s">
        <v>304</v>
      </c>
    </row>
    <row r="47" spans="1:6" x14ac:dyDescent="0.25">
      <c r="A47" s="173" t="s">
        <v>387</v>
      </c>
      <c r="B47" s="173" t="s">
        <v>388</v>
      </c>
      <c r="C47" s="173" t="s">
        <v>389</v>
      </c>
      <c r="D47" s="173" t="s">
        <v>302</v>
      </c>
      <c r="E47" s="173" t="s">
        <v>303</v>
      </c>
      <c r="F47" s="174" t="s">
        <v>304</v>
      </c>
    </row>
    <row r="48" spans="1:6" x14ac:dyDescent="0.25">
      <c r="A48" s="173" t="s">
        <v>387</v>
      </c>
      <c r="B48" s="173" t="s">
        <v>390</v>
      </c>
      <c r="C48" s="173" t="s">
        <v>391</v>
      </c>
      <c r="D48" s="173" t="s">
        <v>302</v>
      </c>
      <c r="E48" s="173" t="s">
        <v>303</v>
      </c>
      <c r="F48" s="174" t="s">
        <v>304</v>
      </c>
    </row>
    <row r="49" spans="1:6" x14ac:dyDescent="0.25">
      <c r="A49" s="173" t="s">
        <v>392</v>
      </c>
      <c r="B49" s="173" t="s">
        <v>393</v>
      </c>
      <c r="C49" s="173" t="s">
        <v>394</v>
      </c>
      <c r="D49" s="173" t="s">
        <v>302</v>
      </c>
      <c r="E49" s="173" t="s">
        <v>303</v>
      </c>
      <c r="F49" s="174" t="s">
        <v>304</v>
      </c>
    </row>
    <row r="50" spans="1:6" x14ac:dyDescent="0.25">
      <c r="A50" s="173" t="s">
        <v>392</v>
      </c>
      <c r="B50" s="173" t="s">
        <v>395</v>
      </c>
      <c r="C50" s="173" t="s">
        <v>396</v>
      </c>
      <c r="D50" s="173" t="s">
        <v>313</v>
      </c>
      <c r="E50" s="173" t="s">
        <v>397</v>
      </c>
      <c r="F50" s="174" t="s">
        <v>304</v>
      </c>
    </row>
    <row r="51" spans="1:6" x14ac:dyDescent="0.25">
      <c r="A51" s="173" t="s">
        <v>392</v>
      </c>
      <c r="B51" s="173" t="s">
        <v>398</v>
      </c>
      <c r="C51" s="173" t="s">
        <v>399</v>
      </c>
      <c r="D51" s="173" t="s">
        <v>313</v>
      </c>
      <c r="E51" s="173" t="s">
        <v>400</v>
      </c>
      <c r="F51" s="174" t="s">
        <v>304</v>
      </c>
    </row>
    <row r="52" spans="1:6" x14ac:dyDescent="0.25">
      <c r="A52" s="173" t="s">
        <v>392</v>
      </c>
      <c r="B52" s="173" t="s">
        <v>395</v>
      </c>
      <c r="C52" s="173" t="s">
        <v>401</v>
      </c>
      <c r="D52" s="173" t="s">
        <v>313</v>
      </c>
      <c r="E52" s="173" t="s">
        <v>402</v>
      </c>
      <c r="F52" s="174" t="s">
        <v>304</v>
      </c>
    </row>
    <row r="53" spans="1:6" x14ac:dyDescent="0.25">
      <c r="A53" s="173" t="s">
        <v>392</v>
      </c>
      <c r="B53" s="173" t="s">
        <v>403</v>
      </c>
      <c r="C53" s="173" t="s">
        <v>404</v>
      </c>
      <c r="D53" s="173" t="s">
        <v>302</v>
      </c>
      <c r="E53" s="173" t="s">
        <v>405</v>
      </c>
      <c r="F53" s="174" t="s">
        <v>304</v>
      </c>
    </row>
    <row r="54" spans="1:6" x14ac:dyDescent="0.25">
      <c r="A54" s="173" t="s">
        <v>392</v>
      </c>
      <c r="B54" s="173" t="s">
        <v>406</v>
      </c>
      <c r="C54" s="173" t="s">
        <v>407</v>
      </c>
      <c r="D54" s="173" t="s">
        <v>313</v>
      </c>
      <c r="E54" s="173" t="s">
        <v>303</v>
      </c>
      <c r="F54" s="174" t="s">
        <v>304</v>
      </c>
    </row>
    <row r="55" spans="1:6" x14ac:dyDescent="0.25">
      <c r="A55" s="173" t="s">
        <v>392</v>
      </c>
      <c r="B55" s="173" t="s">
        <v>408</v>
      </c>
      <c r="C55" s="173" t="s">
        <v>409</v>
      </c>
      <c r="D55" s="173" t="s">
        <v>302</v>
      </c>
      <c r="E55" s="173" t="s">
        <v>303</v>
      </c>
      <c r="F55" s="174" t="s">
        <v>304</v>
      </c>
    </row>
    <row r="56" spans="1:6" x14ac:dyDescent="0.25">
      <c r="A56" s="173" t="s">
        <v>392</v>
      </c>
      <c r="B56" s="173" t="s">
        <v>410</v>
      </c>
      <c r="C56" s="173" t="s">
        <v>411</v>
      </c>
      <c r="D56" s="173" t="s">
        <v>313</v>
      </c>
      <c r="E56" s="173" t="s">
        <v>303</v>
      </c>
      <c r="F56" s="174" t="s">
        <v>304</v>
      </c>
    </row>
    <row r="57" spans="1:6" x14ac:dyDescent="0.25">
      <c r="A57" s="173" t="s">
        <v>392</v>
      </c>
      <c r="B57" s="173" t="s">
        <v>412</v>
      </c>
      <c r="C57" s="173" t="s">
        <v>413</v>
      </c>
      <c r="D57" s="173" t="s">
        <v>302</v>
      </c>
      <c r="E57" s="173" t="s">
        <v>303</v>
      </c>
      <c r="F57" s="174" t="s">
        <v>304</v>
      </c>
    </row>
    <row r="58" spans="1:6" x14ac:dyDescent="0.25">
      <c r="A58" s="173" t="s">
        <v>392</v>
      </c>
      <c r="B58" s="173" t="s">
        <v>414</v>
      </c>
      <c r="C58" s="173" t="s">
        <v>415</v>
      </c>
      <c r="D58" s="173" t="s">
        <v>313</v>
      </c>
      <c r="E58" s="173" t="s">
        <v>303</v>
      </c>
      <c r="F58" s="174" t="s">
        <v>304</v>
      </c>
    </row>
    <row r="59" spans="1:6" x14ac:dyDescent="0.25">
      <c r="A59" s="173" t="s">
        <v>392</v>
      </c>
      <c r="B59" s="173" t="s">
        <v>414</v>
      </c>
      <c r="C59" s="173" t="s">
        <v>416</v>
      </c>
      <c r="D59" s="173" t="s">
        <v>313</v>
      </c>
      <c r="E59" s="173" t="s">
        <v>303</v>
      </c>
      <c r="F59" s="174" t="s">
        <v>304</v>
      </c>
    </row>
    <row r="60" spans="1:6" x14ac:dyDescent="0.25">
      <c r="A60" s="173" t="s">
        <v>392</v>
      </c>
      <c r="B60" s="173" t="s">
        <v>417</v>
      </c>
      <c r="C60" s="173" t="s">
        <v>418</v>
      </c>
      <c r="D60" s="173" t="s">
        <v>313</v>
      </c>
      <c r="E60" s="173" t="s">
        <v>303</v>
      </c>
      <c r="F60" s="174" t="s">
        <v>304</v>
      </c>
    </row>
    <row r="61" spans="1:6" x14ac:dyDescent="0.25">
      <c r="A61" s="173" t="s">
        <v>392</v>
      </c>
      <c r="B61" s="173" t="s">
        <v>419</v>
      </c>
      <c r="C61" s="173" t="s">
        <v>420</v>
      </c>
      <c r="D61" s="173" t="s">
        <v>313</v>
      </c>
      <c r="E61" s="173" t="s">
        <v>303</v>
      </c>
      <c r="F61" s="174" t="s">
        <v>304</v>
      </c>
    </row>
    <row r="62" spans="1:6" x14ac:dyDescent="0.25">
      <c r="A62" s="173" t="s">
        <v>392</v>
      </c>
      <c r="B62" s="173" t="s">
        <v>421</v>
      </c>
      <c r="C62" s="173" t="s">
        <v>422</v>
      </c>
      <c r="D62" s="173" t="s">
        <v>313</v>
      </c>
      <c r="E62" s="173" t="s">
        <v>303</v>
      </c>
      <c r="F62" s="174" t="s">
        <v>304</v>
      </c>
    </row>
    <row r="63" spans="1:6" x14ac:dyDescent="0.25">
      <c r="A63" s="173" t="s">
        <v>392</v>
      </c>
      <c r="B63" s="173" t="s">
        <v>423</v>
      </c>
      <c r="C63" s="173" t="s">
        <v>424</v>
      </c>
      <c r="D63" s="173" t="s">
        <v>313</v>
      </c>
      <c r="E63" s="173" t="s">
        <v>303</v>
      </c>
      <c r="F63" s="174" t="s">
        <v>304</v>
      </c>
    </row>
    <row r="64" spans="1:6" x14ac:dyDescent="0.25">
      <c r="A64" s="173" t="s">
        <v>392</v>
      </c>
      <c r="B64" s="173" t="s">
        <v>425</v>
      </c>
      <c r="C64" s="173" t="s">
        <v>426</v>
      </c>
      <c r="D64" s="173" t="s">
        <v>313</v>
      </c>
      <c r="E64" s="173" t="s">
        <v>303</v>
      </c>
      <c r="F64" s="174" t="s">
        <v>304</v>
      </c>
    </row>
    <row r="65" spans="1:6" x14ac:dyDescent="0.25">
      <c r="A65" s="173" t="s">
        <v>392</v>
      </c>
      <c r="B65" s="173" t="s">
        <v>427</v>
      </c>
      <c r="C65" s="173" t="s">
        <v>428</v>
      </c>
      <c r="D65" s="173" t="s">
        <v>313</v>
      </c>
      <c r="E65" s="173" t="s">
        <v>303</v>
      </c>
      <c r="F65" s="174" t="s">
        <v>304</v>
      </c>
    </row>
    <row r="66" spans="1:6" x14ac:dyDescent="0.25">
      <c r="A66" s="173" t="s">
        <v>392</v>
      </c>
      <c r="B66" s="173" t="s">
        <v>429</v>
      </c>
      <c r="C66" s="173" t="s">
        <v>430</v>
      </c>
      <c r="D66" s="173" t="s">
        <v>313</v>
      </c>
      <c r="E66" s="173" t="s">
        <v>303</v>
      </c>
      <c r="F66" s="174" t="s">
        <v>304</v>
      </c>
    </row>
    <row r="67" spans="1:6" x14ac:dyDescent="0.25">
      <c r="A67" s="173" t="s">
        <v>392</v>
      </c>
      <c r="B67" s="173" t="s">
        <v>431</v>
      </c>
      <c r="C67" s="173" t="s">
        <v>432</v>
      </c>
      <c r="D67" s="173" t="s">
        <v>313</v>
      </c>
      <c r="E67" s="173" t="s">
        <v>303</v>
      </c>
      <c r="F67" s="174" t="s">
        <v>304</v>
      </c>
    </row>
    <row r="68" spans="1:6" x14ac:dyDescent="0.25">
      <c r="A68" s="173" t="s">
        <v>392</v>
      </c>
      <c r="B68" s="173" t="s">
        <v>403</v>
      </c>
      <c r="C68" s="173" t="s">
        <v>433</v>
      </c>
      <c r="D68" s="173" t="s">
        <v>313</v>
      </c>
      <c r="E68" s="173" t="s">
        <v>402</v>
      </c>
      <c r="F68" s="174" t="s">
        <v>304</v>
      </c>
    </row>
    <row r="69" spans="1:6" x14ac:dyDescent="0.25">
      <c r="A69" s="173" t="s">
        <v>392</v>
      </c>
      <c r="B69" s="173" t="s">
        <v>434</v>
      </c>
      <c r="C69" s="173" t="s">
        <v>435</v>
      </c>
      <c r="D69" s="173" t="s">
        <v>313</v>
      </c>
      <c r="E69" s="173" t="s">
        <v>303</v>
      </c>
      <c r="F69" s="174" t="s">
        <v>304</v>
      </c>
    </row>
    <row r="70" spans="1:6" x14ac:dyDescent="0.25">
      <c r="A70" s="173" t="s">
        <v>392</v>
      </c>
      <c r="B70" s="173" t="s">
        <v>436</v>
      </c>
      <c r="C70" s="173" t="s">
        <v>437</v>
      </c>
      <c r="D70" s="173" t="s">
        <v>313</v>
      </c>
      <c r="E70" s="173" t="s">
        <v>303</v>
      </c>
      <c r="F70" s="174" t="s">
        <v>304</v>
      </c>
    </row>
    <row r="71" spans="1:6" x14ac:dyDescent="0.25">
      <c r="A71" s="173" t="s">
        <v>392</v>
      </c>
      <c r="B71" s="173" t="s">
        <v>438</v>
      </c>
      <c r="C71" s="173" t="s">
        <v>439</v>
      </c>
      <c r="D71" s="173" t="s">
        <v>313</v>
      </c>
      <c r="E71" s="173" t="s">
        <v>303</v>
      </c>
      <c r="F71" s="174" t="s">
        <v>304</v>
      </c>
    </row>
    <row r="72" spans="1:6" x14ac:dyDescent="0.25">
      <c r="A72" s="173" t="s">
        <v>392</v>
      </c>
      <c r="B72" s="173" t="s">
        <v>440</v>
      </c>
      <c r="C72" s="173" t="s">
        <v>441</v>
      </c>
      <c r="D72" s="173" t="s">
        <v>313</v>
      </c>
      <c r="E72" s="173" t="s">
        <v>303</v>
      </c>
      <c r="F72" s="174" t="s">
        <v>304</v>
      </c>
    </row>
    <row r="73" spans="1:6" x14ac:dyDescent="0.25">
      <c r="A73" s="173" t="s">
        <v>392</v>
      </c>
      <c r="B73" s="173" t="s">
        <v>442</v>
      </c>
      <c r="C73" s="173" t="s">
        <v>443</v>
      </c>
      <c r="D73" s="173" t="s">
        <v>313</v>
      </c>
      <c r="E73" s="173" t="s">
        <v>303</v>
      </c>
      <c r="F73" s="174" t="s">
        <v>304</v>
      </c>
    </row>
    <row r="74" spans="1:6" x14ac:dyDescent="0.25">
      <c r="A74" s="173" t="s">
        <v>392</v>
      </c>
      <c r="B74" s="173" t="s">
        <v>444</v>
      </c>
      <c r="C74" s="173" t="s">
        <v>445</v>
      </c>
      <c r="D74" s="173" t="s">
        <v>313</v>
      </c>
      <c r="E74" s="173" t="s">
        <v>303</v>
      </c>
      <c r="F74" s="174" t="s">
        <v>304</v>
      </c>
    </row>
    <row r="75" spans="1:6" x14ac:dyDescent="0.25">
      <c r="A75" s="173" t="s">
        <v>392</v>
      </c>
      <c r="B75" s="173" t="s">
        <v>446</v>
      </c>
      <c r="C75" s="173" t="s">
        <v>447</v>
      </c>
      <c r="D75" s="173" t="s">
        <v>313</v>
      </c>
      <c r="E75" s="173" t="s">
        <v>303</v>
      </c>
      <c r="F75" s="174" t="s">
        <v>304</v>
      </c>
    </row>
    <row r="76" spans="1:6" x14ac:dyDescent="0.25">
      <c r="A76" s="173" t="s">
        <v>392</v>
      </c>
      <c r="B76" s="173" t="s">
        <v>448</v>
      </c>
      <c r="C76" s="173" t="s">
        <v>449</v>
      </c>
      <c r="D76" s="173" t="s">
        <v>313</v>
      </c>
      <c r="E76" s="173" t="s">
        <v>303</v>
      </c>
      <c r="F76" s="174" t="s">
        <v>304</v>
      </c>
    </row>
    <row r="77" spans="1:6" x14ac:dyDescent="0.25">
      <c r="A77" s="173" t="s">
        <v>392</v>
      </c>
      <c r="B77" s="173" t="s">
        <v>450</v>
      </c>
      <c r="C77" s="173" t="s">
        <v>451</v>
      </c>
      <c r="D77" s="173" t="s">
        <v>313</v>
      </c>
      <c r="E77" s="173" t="s">
        <v>303</v>
      </c>
      <c r="F77" s="174" t="s">
        <v>304</v>
      </c>
    </row>
    <row r="78" spans="1:6" x14ac:dyDescent="0.25">
      <c r="A78" s="173" t="s">
        <v>392</v>
      </c>
      <c r="B78" s="173" t="s">
        <v>452</v>
      </c>
      <c r="C78" s="173" t="s">
        <v>453</v>
      </c>
      <c r="D78" s="173" t="s">
        <v>313</v>
      </c>
      <c r="E78" s="173" t="s">
        <v>303</v>
      </c>
      <c r="F78" s="174" t="s">
        <v>304</v>
      </c>
    </row>
    <row r="79" spans="1:6" x14ac:dyDescent="0.25">
      <c r="A79" s="173" t="s">
        <v>392</v>
      </c>
      <c r="B79" s="173" t="s">
        <v>454</v>
      </c>
      <c r="C79" s="173" t="s">
        <v>455</v>
      </c>
      <c r="D79" s="173" t="s">
        <v>313</v>
      </c>
      <c r="E79" s="173" t="s">
        <v>303</v>
      </c>
      <c r="F79" s="174" t="s">
        <v>304</v>
      </c>
    </row>
    <row r="80" spans="1:6" x14ac:dyDescent="0.25">
      <c r="A80" s="173" t="s">
        <v>392</v>
      </c>
      <c r="B80" s="173" t="s">
        <v>456</v>
      </c>
      <c r="C80" s="173" t="s">
        <v>457</v>
      </c>
      <c r="D80" s="173" t="s">
        <v>313</v>
      </c>
      <c r="E80" s="173" t="s">
        <v>303</v>
      </c>
      <c r="F80" s="174" t="s">
        <v>304</v>
      </c>
    </row>
    <row r="81" spans="1:6" x14ac:dyDescent="0.25">
      <c r="A81" s="173" t="s">
        <v>392</v>
      </c>
      <c r="B81" s="173" t="s">
        <v>458</v>
      </c>
      <c r="C81" s="173" t="s">
        <v>459</v>
      </c>
      <c r="D81" s="173" t="s">
        <v>313</v>
      </c>
      <c r="E81" s="173" t="s">
        <v>303</v>
      </c>
      <c r="F81" s="174" t="s">
        <v>304</v>
      </c>
    </row>
    <row r="82" spans="1:6" x14ac:dyDescent="0.25">
      <c r="A82" s="173" t="s">
        <v>392</v>
      </c>
      <c r="B82" s="173" t="s">
        <v>460</v>
      </c>
      <c r="C82" s="173" t="s">
        <v>461</v>
      </c>
      <c r="D82" s="173" t="s">
        <v>313</v>
      </c>
      <c r="E82" s="173" t="s">
        <v>303</v>
      </c>
      <c r="F82" s="174" t="s">
        <v>304</v>
      </c>
    </row>
    <row r="83" spans="1:6" x14ac:dyDescent="0.25">
      <c r="A83" s="173" t="s">
        <v>392</v>
      </c>
      <c r="B83" s="173" t="s">
        <v>460</v>
      </c>
      <c r="C83" s="173" t="s">
        <v>462</v>
      </c>
      <c r="D83" s="173" t="s">
        <v>313</v>
      </c>
      <c r="E83" s="173" t="s">
        <v>303</v>
      </c>
      <c r="F83" s="174" t="s">
        <v>304</v>
      </c>
    </row>
    <row r="84" spans="1:6" x14ac:dyDescent="0.25">
      <c r="A84" s="173" t="s">
        <v>392</v>
      </c>
      <c r="B84" s="173" t="s">
        <v>463</v>
      </c>
      <c r="C84" s="173" t="s">
        <v>464</v>
      </c>
      <c r="D84" s="173" t="s">
        <v>313</v>
      </c>
      <c r="E84" s="173" t="s">
        <v>303</v>
      </c>
      <c r="F84" s="174" t="s">
        <v>304</v>
      </c>
    </row>
    <row r="85" spans="1:6" x14ac:dyDescent="0.25">
      <c r="A85" s="173" t="s">
        <v>392</v>
      </c>
      <c r="B85" s="173" t="s">
        <v>465</v>
      </c>
      <c r="C85" s="173" t="s">
        <v>466</v>
      </c>
      <c r="D85" s="173" t="s">
        <v>313</v>
      </c>
      <c r="E85" s="173" t="s">
        <v>303</v>
      </c>
      <c r="F85" s="174" t="s">
        <v>304</v>
      </c>
    </row>
    <row r="86" spans="1:6" x14ac:dyDescent="0.25">
      <c r="A86" s="173" t="s">
        <v>392</v>
      </c>
      <c r="B86" s="173" t="s">
        <v>467</v>
      </c>
      <c r="C86" s="173" t="s">
        <v>468</v>
      </c>
      <c r="D86" s="173" t="s">
        <v>313</v>
      </c>
      <c r="E86" s="173" t="s">
        <v>303</v>
      </c>
      <c r="F86" s="174" t="s">
        <v>304</v>
      </c>
    </row>
    <row r="87" spans="1:6" x14ac:dyDescent="0.25">
      <c r="A87" s="173" t="s">
        <v>392</v>
      </c>
      <c r="B87" s="173" t="s">
        <v>469</v>
      </c>
      <c r="C87" s="173" t="s">
        <v>470</v>
      </c>
      <c r="D87" s="173" t="s">
        <v>313</v>
      </c>
      <c r="E87" s="173" t="s">
        <v>303</v>
      </c>
      <c r="F87" s="174" t="s">
        <v>304</v>
      </c>
    </row>
    <row r="88" spans="1:6" x14ac:dyDescent="0.25">
      <c r="A88" s="173" t="s">
        <v>392</v>
      </c>
      <c r="B88" s="173" t="s">
        <v>471</v>
      </c>
      <c r="C88" s="173" t="s">
        <v>472</v>
      </c>
      <c r="D88" s="173" t="s">
        <v>313</v>
      </c>
      <c r="E88" s="173" t="s">
        <v>303</v>
      </c>
      <c r="F88" s="174" t="s">
        <v>304</v>
      </c>
    </row>
    <row r="89" spans="1:6" x14ac:dyDescent="0.25">
      <c r="A89" s="173" t="s">
        <v>392</v>
      </c>
      <c r="B89" s="173" t="s">
        <v>473</v>
      </c>
      <c r="C89" s="173" t="s">
        <v>474</v>
      </c>
      <c r="D89" s="173" t="s">
        <v>313</v>
      </c>
      <c r="E89" s="173" t="s">
        <v>303</v>
      </c>
      <c r="F89" s="174" t="s">
        <v>304</v>
      </c>
    </row>
    <row r="90" spans="1:6" x14ac:dyDescent="0.25">
      <c r="A90" s="173" t="s">
        <v>392</v>
      </c>
      <c r="B90" s="173" t="s">
        <v>475</v>
      </c>
      <c r="C90" s="173" t="s">
        <v>476</v>
      </c>
      <c r="D90" s="173" t="s">
        <v>313</v>
      </c>
      <c r="E90" s="173" t="s">
        <v>303</v>
      </c>
      <c r="F90" s="174" t="s">
        <v>304</v>
      </c>
    </row>
    <row r="91" spans="1:6" x14ac:dyDescent="0.25">
      <c r="A91" s="173" t="s">
        <v>392</v>
      </c>
      <c r="B91" s="173" t="s">
        <v>477</v>
      </c>
      <c r="C91" s="173" t="s">
        <v>478</v>
      </c>
      <c r="D91" s="173" t="s">
        <v>313</v>
      </c>
      <c r="E91" s="173" t="s">
        <v>303</v>
      </c>
      <c r="F91" s="174" t="s">
        <v>304</v>
      </c>
    </row>
    <row r="92" spans="1:6" x14ac:dyDescent="0.25">
      <c r="A92" s="173" t="s">
        <v>392</v>
      </c>
      <c r="B92" s="173" t="s">
        <v>479</v>
      </c>
      <c r="C92" s="173" t="s">
        <v>480</v>
      </c>
      <c r="D92" s="173" t="s">
        <v>302</v>
      </c>
      <c r="E92" s="173" t="s">
        <v>303</v>
      </c>
      <c r="F92" s="174" t="s">
        <v>304</v>
      </c>
    </row>
    <row r="93" spans="1:6" x14ac:dyDescent="0.25">
      <c r="A93" s="173" t="s">
        <v>392</v>
      </c>
      <c r="B93" s="173" t="s">
        <v>481</v>
      </c>
      <c r="C93" s="173" t="s">
        <v>482</v>
      </c>
      <c r="D93" s="173" t="s">
        <v>313</v>
      </c>
      <c r="E93" s="173" t="s">
        <v>303</v>
      </c>
      <c r="F93" s="174" t="s">
        <v>304</v>
      </c>
    </row>
    <row r="94" spans="1:6" x14ac:dyDescent="0.25">
      <c r="A94" s="173" t="s">
        <v>392</v>
      </c>
      <c r="B94" s="173" t="s">
        <v>483</v>
      </c>
      <c r="C94" s="173" t="s">
        <v>484</v>
      </c>
      <c r="D94" s="173" t="s">
        <v>313</v>
      </c>
      <c r="E94" s="173" t="s">
        <v>303</v>
      </c>
      <c r="F94" s="174" t="s">
        <v>304</v>
      </c>
    </row>
    <row r="95" spans="1:6" x14ac:dyDescent="0.25">
      <c r="A95" s="173" t="s">
        <v>392</v>
      </c>
      <c r="B95" s="173" t="s">
        <v>485</v>
      </c>
      <c r="C95" s="173" t="s">
        <v>486</v>
      </c>
      <c r="D95" s="173" t="s">
        <v>313</v>
      </c>
      <c r="E95" s="173" t="s">
        <v>303</v>
      </c>
      <c r="F95" s="174" t="s">
        <v>304</v>
      </c>
    </row>
    <row r="96" spans="1:6" x14ac:dyDescent="0.25">
      <c r="A96" s="173" t="s">
        <v>392</v>
      </c>
      <c r="B96" s="173" t="s">
        <v>487</v>
      </c>
      <c r="C96" s="173" t="s">
        <v>488</v>
      </c>
      <c r="D96" s="173" t="s">
        <v>313</v>
      </c>
      <c r="E96" s="173" t="s">
        <v>303</v>
      </c>
      <c r="F96" s="174" t="s">
        <v>304</v>
      </c>
    </row>
    <row r="97" spans="1:6" x14ac:dyDescent="0.25">
      <c r="A97" s="173" t="s">
        <v>392</v>
      </c>
      <c r="B97" s="173" t="s">
        <v>487</v>
      </c>
      <c r="C97" s="173" t="s">
        <v>489</v>
      </c>
      <c r="D97" s="173" t="s">
        <v>313</v>
      </c>
      <c r="E97" s="173" t="s">
        <v>303</v>
      </c>
      <c r="F97" s="174" t="s">
        <v>304</v>
      </c>
    </row>
    <row r="98" spans="1:6" x14ac:dyDescent="0.25">
      <c r="A98" s="173" t="s">
        <v>392</v>
      </c>
      <c r="B98" s="173" t="s">
        <v>490</v>
      </c>
      <c r="C98" s="173" t="s">
        <v>491</v>
      </c>
      <c r="D98" s="173" t="s">
        <v>313</v>
      </c>
      <c r="E98" s="173" t="s">
        <v>303</v>
      </c>
      <c r="F98" s="174" t="s">
        <v>304</v>
      </c>
    </row>
    <row r="99" spans="1:6" x14ac:dyDescent="0.25">
      <c r="A99" s="173" t="s">
        <v>392</v>
      </c>
      <c r="B99" s="173" t="s">
        <v>492</v>
      </c>
      <c r="C99" s="173" t="s">
        <v>493</v>
      </c>
      <c r="D99" s="173" t="s">
        <v>313</v>
      </c>
      <c r="E99" s="173" t="s">
        <v>303</v>
      </c>
      <c r="F99" s="174" t="s">
        <v>304</v>
      </c>
    </row>
    <row r="100" spans="1:6" x14ac:dyDescent="0.25">
      <c r="A100" s="173" t="s">
        <v>392</v>
      </c>
      <c r="B100" s="173" t="s">
        <v>494</v>
      </c>
      <c r="C100" s="173" t="s">
        <v>495</v>
      </c>
      <c r="D100" s="173" t="s">
        <v>313</v>
      </c>
      <c r="E100" s="173" t="s">
        <v>303</v>
      </c>
      <c r="F100" s="174" t="s">
        <v>304</v>
      </c>
    </row>
    <row r="101" spans="1:6" x14ac:dyDescent="0.25">
      <c r="A101" s="173" t="s">
        <v>392</v>
      </c>
      <c r="B101" s="173" t="s">
        <v>496</v>
      </c>
      <c r="C101" s="173" t="s">
        <v>497</v>
      </c>
      <c r="D101" s="173" t="s">
        <v>313</v>
      </c>
      <c r="E101" s="173" t="s">
        <v>303</v>
      </c>
      <c r="F101" s="174" t="s">
        <v>304</v>
      </c>
    </row>
    <row r="102" spans="1:6" x14ac:dyDescent="0.25">
      <c r="A102" s="173" t="s">
        <v>392</v>
      </c>
      <c r="B102" s="173" t="s">
        <v>498</v>
      </c>
      <c r="C102" s="173" t="s">
        <v>499</v>
      </c>
      <c r="D102" s="173" t="s">
        <v>313</v>
      </c>
      <c r="E102" s="173" t="s">
        <v>303</v>
      </c>
      <c r="F102" s="174" t="s">
        <v>304</v>
      </c>
    </row>
    <row r="103" spans="1:6" x14ac:dyDescent="0.25">
      <c r="A103" s="173" t="s">
        <v>392</v>
      </c>
      <c r="B103" s="173" t="s">
        <v>500</v>
      </c>
      <c r="C103" s="173" t="s">
        <v>501</v>
      </c>
      <c r="D103" s="173" t="s">
        <v>313</v>
      </c>
      <c r="E103" s="173" t="s">
        <v>303</v>
      </c>
      <c r="F103" s="174" t="s">
        <v>304</v>
      </c>
    </row>
    <row r="104" spans="1:6" x14ac:dyDescent="0.25">
      <c r="A104" s="173" t="s">
        <v>392</v>
      </c>
      <c r="B104" s="173" t="s">
        <v>502</v>
      </c>
      <c r="C104" s="173" t="s">
        <v>503</v>
      </c>
      <c r="D104" s="173" t="s">
        <v>313</v>
      </c>
      <c r="E104" s="173" t="s">
        <v>303</v>
      </c>
      <c r="F104" s="174" t="s">
        <v>304</v>
      </c>
    </row>
    <row r="105" spans="1:6" x14ac:dyDescent="0.25">
      <c r="A105" s="173" t="s">
        <v>392</v>
      </c>
      <c r="B105" s="173" t="s">
        <v>504</v>
      </c>
      <c r="C105" s="173" t="s">
        <v>505</v>
      </c>
      <c r="D105" s="173" t="s">
        <v>313</v>
      </c>
      <c r="E105" s="173" t="s">
        <v>303</v>
      </c>
      <c r="F105" s="174" t="s">
        <v>304</v>
      </c>
    </row>
    <row r="106" spans="1:6" x14ac:dyDescent="0.25">
      <c r="A106" s="173" t="s">
        <v>392</v>
      </c>
      <c r="B106" s="173" t="s">
        <v>506</v>
      </c>
      <c r="C106" s="173" t="s">
        <v>507</v>
      </c>
      <c r="D106" s="173" t="s">
        <v>313</v>
      </c>
      <c r="E106" s="173" t="s">
        <v>303</v>
      </c>
      <c r="F106" s="174" t="s">
        <v>304</v>
      </c>
    </row>
    <row r="107" spans="1:6" x14ac:dyDescent="0.25">
      <c r="A107" s="173" t="s">
        <v>392</v>
      </c>
      <c r="B107" s="173" t="s">
        <v>508</v>
      </c>
      <c r="C107" s="173" t="s">
        <v>509</v>
      </c>
      <c r="D107" s="173" t="s">
        <v>313</v>
      </c>
      <c r="E107" s="173" t="s">
        <v>303</v>
      </c>
      <c r="F107" s="174" t="s">
        <v>304</v>
      </c>
    </row>
    <row r="108" spans="1:6" x14ac:dyDescent="0.25">
      <c r="A108" s="173" t="s">
        <v>392</v>
      </c>
      <c r="B108" s="173" t="s">
        <v>510</v>
      </c>
      <c r="C108" s="173" t="s">
        <v>511</v>
      </c>
      <c r="D108" s="173" t="s">
        <v>313</v>
      </c>
      <c r="E108" s="173" t="s">
        <v>303</v>
      </c>
      <c r="F108" s="174" t="s">
        <v>304</v>
      </c>
    </row>
    <row r="109" spans="1:6" x14ac:dyDescent="0.25">
      <c r="A109" s="173" t="s">
        <v>392</v>
      </c>
      <c r="B109" s="173" t="s">
        <v>512</v>
      </c>
      <c r="C109" s="173" t="s">
        <v>513</v>
      </c>
      <c r="D109" s="173" t="s">
        <v>313</v>
      </c>
      <c r="E109" s="173" t="s">
        <v>303</v>
      </c>
      <c r="F109" s="174" t="s">
        <v>304</v>
      </c>
    </row>
    <row r="110" spans="1:6" x14ac:dyDescent="0.25">
      <c r="A110" s="173" t="s">
        <v>392</v>
      </c>
      <c r="B110" s="173" t="s">
        <v>514</v>
      </c>
      <c r="C110" s="173" t="s">
        <v>515</v>
      </c>
      <c r="D110" s="173" t="s">
        <v>302</v>
      </c>
      <c r="E110" s="173" t="s">
        <v>303</v>
      </c>
      <c r="F110" s="174" t="s">
        <v>304</v>
      </c>
    </row>
    <row r="111" spans="1:6" x14ac:dyDescent="0.25">
      <c r="A111" s="173" t="s">
        <v>392</v>
      </c>
      <c r="B111" s="173" t="s">
        <v>516</v>
      </c>
      <c r="C111" s="173" t="s">
        <v>517</v>
      </c>
      <c r="D111" s="173" t="s">
        <v>313</v>
      </c>
      <c r="E111" s="173" t="s">
        <v>303</v>
      </c>
      <c r="F111" s="174" t="s">
        <v>304</v>
      </c>
    </row>
    <row r="112" spans="1:6" x14ac:dyDescent="0.25">
      <c r="A112" s="173" t="s">
        <v>518</v>
      </c>
      <c r="B112" s="173" t="s">
        <v>519</v>
      </c>
      <c r="C112" s="173" t="s">
        <v>520</v>
      </c>
      <c r="D112" s="173" t="s">
        <v>302</v>
      </c>
      <c r="E112" s="173" t="s">
        <v>303</v>
      </c>
      <c r="F112" s="174" t="s">
        <v>304</v>
      </c>
    </row>
    <row r="113" spans="1:6" ht="16.5" thickBot="1" x14ac:dyDescent="0.3">
      <c r="A113" s="175" t="s">
        <v>50</v>
      </c>
      <c r="B113" s="175"/>
      <c r="C113" s="175"/>
      <c r="D113" s="175"/>
      <c r="E113" s="176"/>
      <c r="F113" s="177"/>
    </row>
    <row r="114" spans="1:6" x14ac:dyDescent="0.25">
      <c r="A114" s="170" t="s">
        <v>52</v>
      </c>
      <c r="B114" s="171" t="s">
        <v>81</v>
      </c>
      <c r="C114" s="171" t="s">
        <v>133</v>
      </c>
      <c r="D114" s="171" t="s">
        <v>129</v>
      </c>
      <c r="E114" s="176"/>
      <c r="F114" s="172" t="s">
        <v>109</v>
      </c>
    </row>
    <row r="115" spans="1:6" x14ac:dyDescent="0.25">
      <c r="A115" s="173" t="s">
        <v>299</v>
      </c>
      <c r="B115" s="173" t="s">
        <v>300</v>
      </c>
      <c r="C115" s="173" t="s">
        <v>301</v>
      </c>
      <c r="D115" s="173" t="s">
        <v>302</v>
      </c>
      <c r="E115" s="173" t="s">
        <v>303</v>
      </c>
      <c r="F115" s="174" t="s">
        <v>521</v>
      </c>
    </row>
    <row r="116" spans="1:6" x14ac:dyDescent="0.25">
      <c r="A116" s="173" t="s">
        <v>299</v>
      </c>
      <c r="B116" s="173" t="s">
        <v>522</v>
      </c>
      <c r="C116" s="173" t="s">
        <v>306</v>
      </c>
      <c r="D116" s="173" t="s">
        <v>302</v>
      </c>
      <c r="E116" s="173" t="s">
        <v>303</v>
      </c>
      <c r="F116" s="174" t="s">
        <v>521</v>
      </c>
    </row>
    <row r="117" spans="1:6" x14ac:dyDescent="0.25">
      <c r="A117" s="173" t="s">
        <v>299</v>
      </c>
      <c r="B117" s="173" t="s">
        <v>523</v>
      </c>
      <c r="C117" s="173" t="s">
        <v>524</v>
      </c>
      <c r="D117" s="173" t="s">
        <v>302</v>
      </c>
      <c r="E117" s="173" t="s">
        <v>303</v>
      </c>
      <c r="F117" s="174" t="s">
        <v>521</v>
      </c>
    </row>
    <row r="118" spans="1:6" x14ac:dyDescent="0.25">
      <c r="A118" s="173" t="s">
        <v>309</v>
      </c>
      <c r="B118" s="173" t="s">
        <v>525</v>
      </c>
      <c r="C118" s="173" t="s">
        <v>526</v>
      </c>
      <c r="D118" s="173" t="s">
        <v>313</v>
      </c>
      <c r="E118" s="173" t="s">
        <v>303</v>
      </c>
      <c r="F118" s="174" t="s">
        <v>521</v>
      </c>
    </row>
    <row r="119" spans="1:6" x14ac:dyDescent="0.25">
      <c r="A119" s="173" t="s">
        <v>309</v>
      </c>
      <c r="B119" s="173" t="s">
        <v>525</v>
      </c>
      <c r="C119" s="173" t="s">
        <v>527</v>
      </c>
      <c r="D119" s="173" t="s">
        <v>313</v>
      </c>
      <c r="E119" s="173" t="s">
        <v>303</v>
      </c>
      <c r="F119" s="174" t="s">
        <v>521</v>
      </c>
    </row>
    <row r="120" spans="1:6" x14ac:dyDescent="0.25">
      <c r="A120" s="173" t="s">
        <v>309</v>
      </c>
      <c r="B120" s="173" t="s">
        <v>525</v>
      </c>
      <c r="C120" s="173" t="s">
        <v>528</v>
      </c>
      <c r="D120" s="173" t="s">
        <v>313</v>
      </c>
      <c r="E120" s="173" t="s">
        <v>303</v>
      </c>
      <c r="F120" s="174" t="s">
        <v>521</v>
      </c>
    </row>
    <row r="121" spans="1:6" x14ac:dyDescent="0.25">
      <c r="A121" s="173" t="s">
        <v>309</v>
      </c>
      <c r="B121" s="173" t="s">
        <v>525</v>
      </c>
      <c r="C121" s="173" t="s">
        <v>529</v>
      </c>
      <c r="D121" s="173" t="s">
        <v>313</v>
      </c>
      <c r="E121" s="173" t="s">
        <v>303</v>
      </c>
      <c r="F121" s="174" t="s">
        <v>521</v>
      </c>
    </row>
    <row r="122" spans="1:6" x14ac:dyDescent="0.25">
      <c r="A122" s="173" t="s">
        <v>309</v>
      </c>
      <c r="B122" s="173" t="s">
        <v>525</v>
      </c>
      <c r="C122" s="173" t="s">
        <v>530</v>
      </c>
      <c r="D122" s="173" t="s">
        <v>313</v>
      </c>
      <c r="E122" s="173" t="s">
        <v>303</v>
      </c>
      <c r="F122" s="174" t="s">
        <v>521</v>
      </c>
    </row>
    <row r="123" spans="1:6" x14ac:dyDescent="0.25">
      <c r="A123" s="173" t="s">
        <v>309</v>
      </c>
      <c r="B123" s="173" t="s">
        <v>525</v>
      </c>
      <c r="C123" s="173" t="s">
        <v>531</v>
      </c>
      <c r="D123" s="173" t="s">
        <v>313</v>
      </c>
      <c r="E123" s="173" t="s">
        <v>303</v>
      </c>
      <c r="F123" s="174" t="s">
        <v>521</v>
      </c>
    </row>
    <row r="124" spans="1:6" x14ac:dyDescent="0.25">
      <c r="A124" s="173" t="s">
        <v>309</v>
      </c>
      <c r="B124" s="173" t="s">
        <v>532</v>
      </c>
      <c r="C124" s="173" t="s">
        <v>338</v>
      </c>
      <c r="D124" s="173" t="s">
        <v>313</v>
      </c>
      <c r="E124" s="173" t="s">
        <v>303</v>
      </c>
      <c r="F124" s="174" t="s">
        <v>521</v>
      </c>
    </row>
    <row r="125" spans="1:6" x14ac:dyDescent="0.25">
      <c r="A125" s="173" t="s">
        <v>309</v>
      </c>
      <c r="B125" s="173" t="s">
        <v>532</v>
      </c>
      <c r="C125" s="173" t="s">
        <v>533</v>
      </c>
      <c r="D125" s="173" t="s">
        <v>313</v>
      </c>
      <c r="E125" s="173" t="s">
        <v>303</v>
      </c>
      <c r="F125" s="174" t="s">
        <v>521</v>
      </c>
    </row>
    <row r="126" spans="1:6" x14ac:dyDescent="0.25">
      <c r="A126" s="173" t="s">
        <v>309</v>
      </c>
      <c r="B126" s="173" t="s">
        <v>534</v>
      </c>
      <c r="C126" s="173" t="s">
        <v>535</v>
      </c>
      <c r="D126" s="173" t="s">
        <v>313</v>
      </c>
      <c r="E126" s="173" t="s">
        <v>303</v>
      </c>
      <c r="F126" s="174" t="s">
        <v>521</v>
      </c>
    </row>
    <row r="127" spans="1:6" x14ac:dyDescent="0.25">
      <c r="A127" s="173" t="s">
        <v>309</v>
      </c>
      <c r="B127" s="173" t="s">
        <v>534</v>
      </c>
      <c r="C127" s="173" t="s">
        <v>536</v>
      </c>
      <c r="D127" s="173" t="s">
        <v>313</v>
      </c>
      <c r="E127" s="173" t="s">
        <v>303</v>
      </c>
      <c r="F127" s="174" t="s">
        <v>521</v>
      </c>
    </row>
    <row r="128" spans="1:6" x14ac:dyDescent="0.25">
      <c r="A128" s="173" t="s">
        <v>309</v>
      </c>
      <c r="B128" s="173" t="s">
        <v>311</v>
      </c>
      <c r="C128" s="173" t="s">
        <v>312</v>
      </c>
      <c r="D128" s="173" t="s">
        <v>313</v>
      </c>
      <c r="E128" s="173" t="s">
        <v>303</v>
      </c>
      <c r="F128" s="174" t="s">
        <v>521</v>
      </c>
    </row>
    <row r="129" spans="1:6" x14ac:dyDescent="0.25">
      <c r="A129" s="173" t="s">
        <v>309</v>
      </c>
      <c r="B129" s="173" t="s">
        <v>311</v>
      </c>
      <c r="C129" s="173" t="s">
        <v>537</v>
      </c>
      <c r="D129" s="173" t="s">
        <v>313</v>
      </c>
      <c r="E129" s="173" t="s">
        <v>303</v>
      </c>
      <c r="F129" s="174" t="s">
        <v>521</v>
      </c>
    </row>
    <row r="130" spans="1:6" x14ac:dyDescent="0.25">
      <c r="A130" s="173" t="s">
        <v>309</v>
      </c>
      <c r="B130" s="173" t="s">
        <v>311</v>
      </c>
      <c r="C130" s="173" t="s">
        <v>538</v>
      </c>
      <c r="D130" s="173" t="s">
        <v>313</v>
      </c>
      <c r="E130" s="173" t="s">
        <v>303</v>
      </c>
      <c r="F130" s="174" t="s">
        <v>521</v>
      </c>
    </row>
    <row r="131" spans="1:6" x14ac:dyDescent="0.25">
      <c r="A131" s="173" t="s">
        <v>309</v>
      </c>
      <c r="B131" s="173" t="s">
        <v>311</v>
      </c>
      <c r="C131" s="173" t="s">
        <v>539</v>
      </c>
      <c r="D131" s="173" t="s">
        <v>313</v>
      </c>
      <c r="E131" s="173" t="s">
        <v>303</v>
      </c>
      <c r="F131" s="174" t="s">
        <v>521</v>
      </c>
    </row>
    <row r="132" spans="1:6" x14ac:dyDescent="0.25">
      <c r="A132" s="173" t="s">
        <v>309</v>
      </c>
      <c r="B132" s="173" t="s">
        <v>311</v>
      </c>
      <c r="C132" s="173" t="s">
        <v>540</v>
      </c>
      <c r="D132" s="173" t="s">
        <v>313</v>
      </c>
      <c r="E132" s="173" t="s">
        <v>303</v>
      </c>
      <c r="F132" s="174" t="s">
        <v>521</v>
      </c>
    </row>
    <row r="133" spans="1:6" x14ac:dyDescent="0.25">
      <c r="A133" s="173" t="s">
        <v>309</v>
      </c>
      <c r="B133" s="173" t="s">
        <v>311</v>
      </c>
      <c r="C133" s="173" t="s">
        <v>541</v>
      </c>
      <c r="D133" s="173" t="s">
        <v>313</v>
      </c>
      <c r="E133" s="173" t="s">
        <v>303</v>
      </c>
      <c r="F133" s="174" t="s">
        <v>521</v>
      </c>
    </row>
    <row r="134" spans="1:6" x14ac:dyDescent="0.25">
      <c r="A134" s="173" t="s">
        <v>309</v>
      </c>
      <c r="B134" s="173" t="s">
        <v>311</v>
      </c>
      <c r="C134" s="173" t="s">
        <v>542</v>
      </c>
      <c r="D134" s="173" t="s">
        <v>313</v>
      </c>
      <c r="E134" s="173" t="s">
        <v>303</v>
      </c>
      <c r="F134" s="174" t="s">
        <v>521</v>
      </c>
    </row>
    <row r="135" spans="1:6" x14ac:dyDescent="0.25">
      <c r="A135" s="173" t="s">
        <v>309</v>
      </c>
      <c r="B135" s="173" t="s">
        <v>311</v>
      </c>
      <c r="C135" s="173" t="s">
        <v>543</v>
      </c>
      <c r="D135" s="173" t="s">
        <v>313</v>
      </c>
      <c r="E135" s="173" t="s">
        <v>303</v>
      </c>
      <c r="F135" s="174" t="s">
        <v>521</v>
      </c>
    </row>
    <row r="136" spans="1:6" x14ac:dyDescent="0.25">
      <c r="A136" s="173" t="s">
        <v>309</v>
      </c>
      <c r="B136" s="173" t="s">
        <v>326</v>
      </c>
      <c r="C136" s="173" t="s">
        <v>544</v>
      </c>
      <c r="D136" s="173" t="s">
        <v>313</v>
      </c>
      <c r="E136" s="173" t="s">
        <v>303</v>
      </c>
      <c r="F136" s="174" t="s">
        <v>521</v>
      </c>
    </row>
    <row r="137" spans="1:6" x14ac:dyDescent="0.25">
      <c r="A137" s="173" t="s">
        <v>309</v>
      </c>
      <c r="B137" s="173" t="s">
        <v>326</v>
      </c>
      <c r="C137" s="173" t="s">
        <v>545</v>
      </c>
      <c r="D137" s="173" t="s">
        <v>313</v>
      </c>
      <c r="E137" s="173" t="s">
        <v>303</v>
      </c>
      <c r="F137" s="174" t="s">
        <v>521</v>
      </c>
    </row>
    <row r="138" spans="1:6" x14ac:dyDescent="0.25">
      <c r="A138" s="173" t="s">
        <v>309</v>
      </c>
      <c r="B138" s="173" t="s">
        <v>326</v>
      </c>
      <c r="C138" s="173" t="s">
        <v>546</v>
      </c>
      <c r="D138" s="173" t="s">
        <v>313</v>
      </c>
      <c r="E138" s="173" t="s">
        <v>303</v>
      </c>
      <c r="F138" s="174" t="s">
        <v>521</v>
      </c>
    </row>
    <row r="139" spans="1:6" x14ac:dyDescent="0.25">
      <c r="A139" s="173" t="s">
        <v>309</v>
      </c>
      <c r="B139" s="173" t="s">
        <v>326</v>
      </c>
      <c r="C139" s="173" t="s">
        <v>547</v>
      </c>
      <c r="D139" s="173" t="s">
        <v>313</v>
      </c>
      <c r="E139" s="173" t="s">
        <v>303</v>
      </c>
      <c r="F139" s="174" t="s">
        <v>521</v>
      </c>
    </row>
    <row r="140" spans="1:6" x14ac:dyDescent="0.25">
      <c r="A140" s="173" t="s">
        <v>309</v>
      </c>
      <c r="B140" s="173" t="s">
        <v>326</v>
      </c>
      <c r="C140" s="173" t="s">
        <v>548</v>
      </c>
      <c r="D140" s="173" t="s">
        <v>313</v>
      </c>
      <c r="E140" s="173" t="s">
        <v>303</v>
      </c>
      <c r="F140" s="174" t="s">
        <v>521</v>
      </c>
    </row>
    <row r="141" spans="1:6" x14ac:dyDescent="0.25">
      <c r="A141" s="173" t="s">
        <v>309</v>
      </c>
      <c r="B141" s="173" t="s">
        <v>326</v>
      </c>
      <c r="C141" s="173" t="s">
        <v>549</v>
      </c>
      <c r="D141" s="173" t="s">
        <v>313</v>
      </c>
      <c r="E141" s="173" t="s">
        <v>303</v>
      </c>
      <c r="F141" s="174" t="s">
        <v>521</v>
      </c>
    </row>
    <row r="142" spans="1:6" x14ac:dyDescent="0.25">
      <c r="A142" s="173" t="s">
        <v>309</v>
      </c>
      <c r="B142" s="173" t="s">
        <v>326</v>
      </c>
      <c r="C142" s="173" t="s">
        <v>550</v>
      </c>
      <c r="D142" s="173" t="s">
        <v>313</v>
      </c>
      <c r="E142" s="173" t="s">
        <v>303</v>
      </c>
      <c r="F142" s="174" t="s">
        <v>521</v>
      </c>
    </row>
    <row r="143" spans="1:6" x14ac:dyDescent="0.25">
      <c r="A143" s="173" t="s">
        <v>309</v>
      </c>
      <c r="B143" s="173" t="s">
        <v>326</v>
      </c>
      <c r="C143" s="173" t="s">
        <v>551</v>
      </c>
      <c r="D143" s="173" t="s">
        <v>313</v>
      </c>
      <c r="E143" s="173" t="s">
        <v>303</v>
      </c>
      <c r="F143" s="174" t="s">
        <v>521</v>
      </c>
    </row>
    <row r="144" spans="1:6" x14ac:dyDescent="0.25">
      <c r="A144" s="173" t="s">
        <v>309</v>
      </c>
      <c r="B144" s="173" t="s">
        <v>345</v>
      </c>
      <c r="C144" s="173" t="s">
        <v>552</v>
      </c>
      <c r="D144" s="173" t="s">
        <v>313</v>
      </c>
      <c r="E144" s="173" t="s">
        <v>303</v>
      </c>
      <c r="F144" s="174" t="s">
        <v>521</v>
      </c>
    </row>
    <row r="145" spans="1:6" x14ac:dyDescent="0.25">
      <c r="A145" s="173" t="s">
        <v>309</v>
      </c>
      <c r="B145" s="173" t="s">
        <v>345</v>
      </c>
      <c r="C145" s="173" t="s">
        <v>553</v>
      </c>
      <c r="D145" s="173" t="s">
        <v>313</v>
      </c>
      <c r="E145" s="173" t="s">
        <v>303</v>
      </c>
      <c r="F145" s="174" t="s">
        <v>521</v>
      </c>
    </row>
    <row r="146" spans="1:6" x14ac:dyDescent="0.25">
      <c r="A146" s="173" t="s">
        <v>309</v>
      </c>
      <c r="B146" s="173" t="s">
        <v>554</v>
      </c>
      <c r="C146" s="173" t="s">
        <v>555</v>
      </c>
      <c r="D146" s="173" t="s">
        <v>313</v>
      </c>
      <c r="E146" s="173" t="s">
        <v>303</v>
      </c>
      <c r="F146" s="174" t="s">
        <v>521</v>
      </c>
    </row>
    <row r="147" spans="1:6" x14ac:dyDescent="0.25">
      <c r="A147" s="173" t="s">
        <v>309</v>
      </c>
      <c r="B147" s="173" t="s">
        <v>554</v>
      </c>
      <c r="C147" s="173" t="s">
        <v>556</v>
      </c>
      <c r="D147" s="173" t="s">
        <v>313</v>
      </c>
      <c r="E147" s="173" t="s">
        <v>303</v>
      </c>
      <c r="F147" s="174" t="s">
        <v>521</v>
      </c>
    </row>
    <row r="148" spans="1:6" x14ac:dyDescent="0.25">
      <c r="A148" s="173" t="s">
        <v>309</v>
      </c>
      <c r="B148" s="173" t="s">
        <v>345</v>
      </c>
      <c r="C148" s="173" t="s">
        <v>557</v>
      </c>
      <c r="D148" s="173" t="s">
        <v>313</v>
      </c>
      <c r="E148" s="173" t="s">
        <v>303</v>
      </c>
      <c r="F148" s="174" t="s">
        <v>521</v>
      </c>
    </row>
    <row r="149" spans="1:6" x14ac:dyDescent="0.25">
      <c r="A149" s="173" t="s">
        <v>309</v>
      </c>
      <c r="B149" s="173" t="s">
        <v>345</v>
      </c>
      <c r="C149" s="173" t="s">
        <v>558</v>
      </c>
      <c r="D149" s="173" t="s">
        <v>313</v>
      </c>
      <c r="E149" s="173" t="s">
        <v>303</v>
      </c>
      <c r="F149" s="174" t="s">
        <v>521</v>
      </c>
    </row>
    <row r="150" spans="1:6" x14ac:dyDescent="0.25">
      <c r="A150" s="173" t="s">
        <v>309</v>
      </c>
      <c r="B150" s="173" t="s">
        <v>559</v>
      </c>
      <c r="C150" s="173" t="s">
        <v>358</v>
      </c>
      <c r="D150" s="173" t="s">
        <v>313</v>
      </c>
      <c r="E150" s="173" t="s">
        <v>303</v>
      </c>
      <c r="F150" s="174" t="s">
        <v>521</v>
      </c>
    </row>
    <row r="151" spans="1:6" x14ac:dyDescent="0.25">
      <c r="A151" s="173" t="s">
        <v>309</v>
      </c>
      <c r="B151" s="173" t="s">
        <v>559</v>
      </c>
      <c r="C151" s="173" t="s">
        <v>560</v>
      </c>
      <c r="D151" s="173" t="s">
        <v>313</v>
      </c>
      <c r="E151" s="173" t="s">
        <v>303</v>
      </c>
      <c r="F151" s="174" t="s">
        <v>521</v>
      </c>
    </row>
    <row r="152" spans="1:6" x14ac:dyDescent="0.25">
      <c r="A152" s="173" t="s">
        <v>309</v>
      </c>
      <c r="B152" s="173" t="s">
        <v>359</v>
      </c>
      <c r="C152" s="173" t="s">
        <v>383</v>
      </c>
      <c r="D152" s="173" t="s">
        <v>313</v>
      </c>
      <c r="E152" s="173" t="s">
        <v>303</v>
      </c>
      <c r="F152" s="174" t="s">
        <v>521</v>
      </c>
    </row>
    <row r="153" spans="1:6" x14ac:dyDescent="0.25">
      <c r="A153" s="173" t="s">
        <v>309</v>
      </c>
      <c r="B153" s="173" t="s">
        <v>359</v>
      </c>
      <c r="C153" s="173" t="s">
        <v>561</v>
      </c>
      <c r="D153" s="173" t="s">
        <v>313</v>
      </c>
      <c r="E153" s="173" t="s">
        <v>303</v>
      </c>
      <c r="F153" s="174" t="s">
        <v>521</v>
      </c>
    </row>
    <row r="154" spans="1:6" x14ac:dyDescent="0.25">
      <c r="A154" s="173" t="s">
        <v>309</v>
      </c>
      <c r="B154" s="173" t="s">
        <v>359</v>
      </c>
      <c r="C154" s="173" t="s">
        <v>562</v>
      </c>
      <c r="D154" s="173" t="s">
        <v>313</v>
      </c>
      <c r="E154" s="173" t="s">
        <v>303</v>
      </c>
      <c r="F154" s="174" t="s">
        <v>521</v>
      </c>
    </row>
    <row r="155" spans="1:6" x14ac:dyDescent="0.25">
      <c r="A155" s="173" t="s">
        <v>309</v>
      </c>
      <c r="B155" s="173" t="s">
        <v>359</v>
      </c>
      <c r="C155" s="173" t="s">
        <v>563</v>
      </c>
      <c r="D155" s="173" t="s">
        <v>313</v>
      </c>
      <c r="E155" s="173" t="s">
        <v>303</v>
      </c>
      <c r="F155" s="174" t="s">
        <v>521</v>
      </c>
    </row>
    <row r="156" spans="1:6" x14ac:dyDescent="0.25">
      <c r="A156" s="173" t="s">
        <v>309</v>
      </c>
      <c r="B156" s="173" t="s">
        <v>564</v>
      </c>
      <c r="C156" s="173" t="s">
        <v>565</v>
      </c>
      <c r="D156" s="173" t="s">
        <v>313</v>
      </c>
      <c r="E156" s="173" t="s">
        <v>303</v>
      </c>
      <c r="F156" s="174" t="s">
        <v>521</v>
      </c>
    </row>
    <row r="157" spans="1:6" x14ac:dyDescent="0.25">
      <c r="A157" s="173" t="s">
        <v>309</v>
      </c>
      <c r="B157" s="173" t="s">
        <v>564</v>
      </c>
      <c r="C157" s="173" t="s">
        <v>566</v>
      </c>
      <c r="D157" s="173" t="s">
        <v>313</v>
      </c>
      <c r="E157" s="173" t="s">
        <v>303</v>
      </c>
      <c r="F157" s="174" t="s">
        <v>521</v>
      </c>
    </row>
    <row r="158" spans="1:6" x14ac:dyDescent="0.25">
      <c r="A158" s="173" t="s">
        <v>309</v>
      </c>
      <c r="B158" s="173" t="s">
        <v>567</v>
      </c>
      <c r="C158" s="173" t="s">
        <v>568</v>
      </c>
      <c r="D158" s="173" t="s">
        <v>313</v>
      </c>
      <c r="E158" s="173" t="s">
        <v>303</v>
      </c>
      <c r="F158" s="174" t="s">
        <v>521</v>
      </c>
    </row>
    <row r="159" spans="1:6" x14ac:dyDescent="0.25">
      <c r="A159" s="173" t="s">
        <v>384</v>
      </c>
      <c r="B159" s="173" t="s">
        <v>385</v>
      </c>
      <c r="C159" s="173" t="s">
        <v>386</v>
      </c>
      <c r="D159" s="173" t="s">
        <v>302</v>
      </c>
      <c r="E159" s="173" t="s">
        <v>303</v>
      </c>
      <c r="F159" s="174" t="s">
        <v>521</v>
      </c>
    </row>
    <row r="160" spans="1:6" x14ac:dyDescent="0.25">
      <c r="A160" s="173" t="s">
        <v>384</v>
      </c>
      <c r="B160" s="173" t="s">
        <v>385</v>
      </c>
      <c r="C160" s="173" t="s">
        <v>386</v>
      </c>
      <c r="D160" s="173" t="s">
        <v>302</v>
      </c>
      <c r="E160" s="173" t="s">
        <v>303</v>
      </c>
      <c r="F160" s="174" t="s">
        <v>521</v>
      </c>
    </row>
    <row r="161" spans="1:6" x14ac:dyDescent="0.25">
      <c r="A161" s="173" t="s">
        <v>387</v>
      </c>
      <c r="B161" s="202" t="s">
        <v>390</v>
      </c>
      <c r="C161" s="202" t="s">
        <v>391</v>
      </c>
      <c r="D161" s="173" t="s">
        <v>313</v>
      </c>
      <c r="E161" s="173" t="s">
        <v>303</v>
      </c>
      <c r="F161" s="174" t="s">
        <v>521</v>
      </c>
    </row>
    <row r="162" spans="1:6" x14ac:dyDescent="0.25">
      <c r="A162" s="173" t="s">
        <v>387</v>
      </c>
      <c r="B162" s="173" t="s">
        <v>388</v>
      </c>
      <c r="C162" s="173" t="s">
        <v>569</v>
      </c>
      <c r="D162" s="173" t="s">
        <v>302</v>
      </c>
      <c r="E162" s="173" t="s">
        <v>303</v>
      </c>
      <c r="F162" s="174" t="s">
        <v>521</v>
      </c>
    </row>
    <row r="163" spans="1:6" x14ac:dyDescent="0.25">
      <c r="A163" s="173" t="s">
        <v>392</v>
      </c>
      <c r="B163" s="173" t="s">
        <v>481</v>
      </c>
      <c r="C163" s="173" t="s">
        <v>482</v>
      </c>
      <c r="D163" s="173" t="s">
        <v>313</v>
      </c>
      <c r="E163" s="173" t="s">
        <v>303</v>
      </c>
      <c r="F163" s="174" t="s">
        <v>521</v>
      </c>
    </row>
    <row r="164" spans="1:6" x14ac:dyDescent="0.25">
      <c r="A164" s="173" t="s">
        <v>392</v>
      </c>
      <c r="B164" s="173" t="s">
        <v>393</v>
      </c>
      <c r="C164" s="173" t="s">
        <v>570</v>
      </c>
      <c r="D164" s="173" t="s">
        <v>302</v>
      </c>
      <c r="E164" s="173" t="s">
        <v>303</v>
      </c>
      <c r="F164" s="174" t="s">
        <v>521</v>
      </c>
    </row>
    <row r="165" spans="1:6" x14ac:dyDescent="0.25">
      <c r="A165" s="173" t="s">
        <v>392</v>
      </c>
      <c r="B165" s="173" t="s">
        <v>403</v>
      </c>
      <c r="C165" s="173" t="s">
        <v>571</v>
      </c>
      <c r="D165" s="173" t="s">
        <v>302</v>
      </c>
      <c r="E165" s="173" t="s">
        <v>303</v>
      </c>
      <c r="F165" s="174" t="s">
        <v>521</v>
      </c>
    </row>
    <row r="166" spans="1:6" x14ac:dyDescent="0.25">
      <c r="A166" s="173" t="s">
        <v>392</v>
      </c>
      <c r="B166" s="173" t="s">
        <v>410</v>
      </c>
      <c r="C166" s="173" t="s">
        <v>411</v>
      </c>
      <c r="D166" s="173" t="s">
        <v>313</v>
      </c>
      <c r="E166" s="173" t="s">
        <v>303</v>
      </c>
      <c r="F166" s="174" t="s">
        <v>521</v>
      </c>
    </row>
    <row r="167" spans="1:6" x14ac:dyDescent="0.25">
      <c r="A167" s="173" t="s">
        <v>392</v>
      </c>
      <c r="B167" s="173" t="s">
        <v>408</v>
      </c>
      <c r="C167" s="173" t="s">
        <v>572</v>
      </c>
      <c r="D167" s="173" t="s">
        <v>302</v>
      </c>
      <c r="E167" s="173" t="s">
        <v>303</v>
      </c>
      <c r="F167" s="174" t="s">
        <v>521</v>
      </c>
    </row>
    <row r="168" spans="1:6" x14ac:dyDescent="0.25">
      <c r="A168" s="173" t="s">
        <v>392</v>
      </c>
      <c r="B168" s="173" t="s">
        <v>408</v>
      </c>
      <c r="C168" s="173" t="s">
        <v>573</v>
      </c>
      <c r="D168" s="173" t="s">
        <v>302</v>
      </c>
      <c r="E168" s="173" t="s">
        <v>303</v>
      </c>
      <c r="F168" s="174" t="s">
        <v>521</v>
      </c>
    </row>
    <row r="169" spans="1:6" x14ac:dyDescent="0.25">
      <c r="A169" s="173" t="s">
        <v>392</v>
      </c>
      <c r="B169" s="173" t="s">
        <v>574</v>
      </c>
      <c r="C169" s="173" t="s">
        <v>480</v>
      </c>
      <c r="D169" s="173" t="s">
        <v>302</v>
      </c>
      <c r="E169" s="173" t="s">
        <v>303</v>
      </c>
      <c r="F169" s="174" t="s">
        <v>521</v>
      </c>
    </row>
    <row r="170" spans="1:6" x14ac:dyDescent="0.25">
      <c r="A170" s="173" t="s">
        <v>392</v>
      </c>
      <c r="B170" s="173" t="s">
        <v>575</v>
      </c>
      <c r="C170" s="173" t="s">
        <v>407</v>
      </c>
      <c r="D170" s="173" t="s">
        <v>313</v>
      </c>
      <c r="E170" s="173" t="s">
        <v>303</v>
      </c>
      <c r="F170" s="174" t="s">
        <v>521</v>
      </c>
    </row>
    <row r="171" spans="1:6" x14ac:dyDescent="0.25">
      <c r="A171" s="173" t="s">
        <v>392</v>
      </c>
      <c r="B171" s="173" t="s">
        <v>398</v>
      </c>
      <c r="C171" s="173" t="s">
        <v>576</v>
      </c>
      <c r="D171" s="173" t="s">
        <v>313</v>
      </c>
      <c r="E171" s="173" t="s">
        <v>400</v>
      </c>
      <c r="F171" s="174" t="s">
        <v>521</v>
      </c>
    </row>
    <row r="172" spans="1:6" x14ac:dyDescent="0.25">
      <c r="A172" s="173" t="s">
        <v>392</v>
      </c>
      <c r="B172" s="173" t="s">
        <v>577</v>
      </c>
      <c r="C172" s="173" t="s">
        <v>578</v>
      </c>
      <c r="D172" s="173" t="s">
        <v>313</v>
      </c>
      <c r="E172" s="173" t="s">
        <v>303</v>
      </c>
      <c r="F172" s="174" t="s">
        <v>521</v>
      </c>
    </row>
    <row r="173" spans="1:6" x14ac:dyDescent="0.25">
      <c r="A173" s="173" t="s">
        <v>392</v>
      </c>
      <c r="B173" s="173" t="s">
        <v>577</v>
      </c>
      <c r="C173" s="173" t="s">
        <v>579</v>
      </c>
      <c r="D173" s="173" t="s">
        <v>313</v>
      </c>
      <c r="E173" s="173" t="s">
        <v>400</v>
      </c>
      <c r="F173" s="174" t="s">
        <v>521</v>
      </c>
    </row>
    <row r="174" spans="1:6" x14ac:dyDescent="0.25">
      <c r="A174" s="173" t="s">
        <v>392</v>
      </c>
      <c r="B174" s="173" t="s">
        <v>577</v>
      </c>
      <c r="C174" s="173" t="s">
        <v>580</v>
      </c>
      <c r="D174" s="173" t="s">
        <v>313</v>
      </c>
      <c r="E174" s="173" t="s">
        <v>581</v>
      </c>
      <c r="F174" s="174" t="s">
        <v>521</v>
      </c>
    </row>
    <row r="175" spans="1:6" x14ac:dyDescent="0.25">
      <c r="A175" s="173" t="s">
        <v>392</v>
      </c>
      <c r="B175" s="173" t="s">
        <v>577</v>
      </c>
      <c r="C175" s="173" t="s">
        <v>582</v>
      </c>
      <c r="D175" s="173" t="s">
        <v>313</v>
      </c>
      <c r="E175" s="173" t="s">
        <v>303</v>
      </c>
      <c r="F175" s="174" t="s">
        <v>521</v>
      </c>
    </row>
    <row r="176" spans="1:6" x14ac:dyDescent="0.25">
      <c r="A176" s="173" t="s">
        <v>392</v>
      </c>
      <c r="B176" s="173" t="s">
        <v>577</v>
      </c>
      <c r="C176" s="173" t="s">
        <v>583</v>
      </c>
      <c r="D176" s="173" t="s">
        <v>313</v>
      </c>
      <c r="E176" s="173" t="s">
        <v>303</v>
      </c>
      <c r="F176" s="174" t="s">
        <v>521</v>
      </c>
    </row>
    <row r="177" spans="1:6" x14ac:dyDescent="0.25">
      <c r="A177" s="173" t="s">
        <v>392</v>
      </c>
      <c r="B177" s="173" t="s">
        <v>577</v>
      </c>
      <c r="C177" s="173" t="s">
        <v>584</v>
      </c>
      <c r="D177" s="173" t="s">
        <v>313</v>
      </c>
      <c r="E177" s="173" t="s">
        <v>303</v>
      </c>
      <c r="F177" s="174" t="s">
        <v>521</v>
      </c>
    </row>
    <row r="178" spans="1:6" x14ac:dyDescent="0.25">
      <c r="A178" s="173" t="s">
        <v>392</v>
      </c>
      <c r="B178" s="173" t="s">
        <v>525</v>
      </c>
      <c r="C178" s="173" t="s">
        <v>585</v>
      </c>
      <c r="D178" s="173" t="s">
        <v>313</v>
      </c>
      <c r="E178" s="173" t="s">
        <v>303</v>
      </c>
      <c r="F178" s="174" t="s">
        <v>521</v>
      </c>
    </row>
    <row r="179" spans="1:6" x14ac:dyDescent="0.25">
      <c r="A179" s="173" t="s">
        <v>392</v>
      </c>
      <c r="B179" s="178" t="s">
        <v>586</v>
      </c>
      <c r="C179" s="173" t="s">
        <v>587</v>
      </c>
      <c r="D179" s="173" t="s">
        <v>313</v>
      </c>
      <c r="E179" s="173" t="s">
        <v>303</v>
      </c>
      <c r="F179" s="174" t="s">
        <v>521</v>
      </c>
    </row>
    <row r="180" spans="1:6" ht="16.5" thickBot="1" x14ac:dyDescent="0.3">
      <c r="A180" s="179" t="s">
        <v>110</v>
      </c>
      <c r="B180" s="179"/>
      <c r="C180" s="179"/>
      <c r="D180" s="179"/>
      <c r="E180" s="180" t="s">
        <v>588</v>
      </c>
      <c r="F180" s="181"/>
    </row>
    <row r="181" spans="1:6" x14ac:dyDescent="0.25">
      <c r="A181" s="170" t="s">
        <v>52</v>
      </c>
      <c r="B181" s="171" t="s">
        <v>81</v>
      </c>
      <c r="C181" s="171" t="s">
        <v>133</v>
      </c>
      <c r="D181" s="171" t="s">
        <v>129</v>
      </c>
      <c r="E181" s="182" t="s">
        <v>303</v>
      </c>
      <c r="F181" s="172" t="s">
        <v>109</v>
      </c>
    </row>
    <row r="182" spans="1:6" x14ac:dyDescent="0.25">
      <c r="A182" s="183" t="s">
        <v>299</v>
      </c>
      <c r="B182" s="184" t="s">
        <v>589</v>
      </c>
      <c r="C182" s="184" t="s">
        <v>590</v>
      </c>
      <c r="D182" s="184" t="s">
        <v>313</v>
      </c>
      <c r="E182" s="173" t="s">
        <v>400</v>
      </c>
      <c r="F182" s="185" t="s">
        <v>591</v>
      </c>
    </row>
    <row r="183" spans="1:6" ht="16.5" thickBot="1" x14ac:dyDescent="0.3">
      <c r="A183" s="186" t="s">
        <v>299</v>
      </c>
      <c r="B183" s="187" t="s">
        <v>592</v>
      </c>
      <c r="C183" s="187" t="s">
        <v>593</v>
      </c>
      <c r="D183" s="187" t="s">
        <v>313</v>
      </c>
      <c r="E183" s="188" t="s">
        <v>400</v>
      </c>
      <c r="F183" s="189" t="s">
        <v>594</v>
      </c>
    </row>
    <row r="184" spans="1:6" ht="16.5" thickBot="1" x14ac:dyDescent="0.3">
      <c r="A184" s="190" t="s">
        <v>51</v>
      </c>
      <c r="B184" s="190"/>
      <c r="C184" s="190"/>
      <c r="D184" s="190"/>
      <c r="E184" s="191"/>
      <c r="F184" s="192"/>
    </row>
    <row r="185" spans="1:6" x14ac:dyDescent="0.25">
      <c r="A185" s="193" t="s">
        <v>52</v>
      </c>
      <c r="B185" s="194" t="s">
        <v>81</v>
      </c>
      <c r="C185" s="194" t="s">
        <v>133</v>
      </c>
      <c r="D185" s="194" t="s">
        <v>129</v>
      </c>
      <c r="E185" s="195" t="s">
        <v>588</v>
      </c>
      <c r="F185" s="196" t="s">
        <v>109</v>
      </c>
    </row>
    <row r="186" spans="1:6" x14ac:dyDescent="0.25">
      <c r="A186" s="184" t="s">
        <v>299</v>
      </c>
      <c r="B186" s="184" t="s">
        <v>595</v>
      </c>
      <c r="C186" s="184" t="s">
        <v>596</v>
      </c>
      <c r="D186" s="184" t="s">
        <v>302</v>
      </c>
      <c r="E186" s="173" t="s">
        <v>597</v>
      </c>
      <c r="F186" s="174" t="s">
        <v>598</v>
      </c>
    </row>
    <row r="187" spans="1:6" x14ac:dyDescent="0.25">
      <c r="A187" s="184" t="s">
        <v>299</v>
      </c>
      <c r="B187" s="184" t="s">
        <v>599</v>
      </c>
      <c r="C187" s="184" t="s">
        <v>600</v>
      </c>
      <c r="D187" s="184" t="s">
        <v>302</v>
      </c>
      <c r="E187" s="173" t="s">
        <v>597</v>
      </c>
      <c r="F187" s="174" t="s">
        <v>598</v>
      </c>
    </row>
    <row r="188" spans="1:6" x14ac:dyDescent="0.25">
      <c r="A188" s="184" t="s">
        <v>299</v>
      </c>
      <c r="B188" s="184" t="s">
        <v>601</v>
      </c>
      <c r="C188" s="184" t="s">
        <v>602</v>
      </c>
      <c r="D188" s="184" t="s">
        <v>302</v>
      </c>
      <c r="E188" s="173" t="s">
        <v>597</v>
      </c>
      <c r="F188" s="174" t="s">
        <v>598</v>
      </c>
    </row>
    <row r="189" spans="1:6" x14ac:dyDescent="0.25">
      <c r="A189" s="184" t="s">
        <v>299</v>
      </c>
      <c r="B189" s="184" t="s">
        <v>603</v>
      </c>
      <c r="C189" s="184" t="s">
        <v>604</v>
      </c>
      <c r="D189" s="184" t="s">
        <v>302</v>
      </c>
      <c r="E189" s="173" t="s">
        <v>597</v>
      </c>
      <c r="F189" s="174" t="s">
        <v>598</v>
      </c>
    </row>
    <row r="190" spans="1:6" x14ac:dyDescent="0.25">
      <c r="A190" s="184" t="s">
        <v>299</v>
      </c>
      <c r="B190" s="184" t="s">
        <v>605</v>
      </c>
      <c r="C190" s="184" t="s">
        <v>606</v>
      </c>
      <c r="D190" s="184" t="s">
        <v>302</v>
      </c>
      <c r="E190" s="173" t="s">
        <v>597</v>
      </c>
      <c r="F190" s="174" t="s">
        <v>598</v>
      </c>
    </row>
    <row r="191" spans="1:6" x14ac:dyDescent="0.25">
      <c r="A191" s="184" t="s">
        <v>299</v>
      </c>
      <c r="B191" s="184" t="s">
        <v>607</v>
      </c>
      <c r="C191" s="184" t="s">
        <v>608</v>
      </c>
      <c r="D191" s="184" t="s">
        <v>302</v>
      </c>
      <c r="E191" s="173" t="s">
        <v>597</v>
      </c>
      <c r="F191" s="174" t="s">
        <v>598</v>
      </c>
    </row>
    <row r="192" spans="1:6" x14ac:dyDescent="0.25">
      <c r="A192" s="184" t="s">
        <v>299</v>
      </c>
      <c r="B192" s="184" t="s">
        <v>609</v>
      </c>
      <c r="C192" s="184" t="s">
        <v>610</v>
      </c>
      <c r="D192" s="184" t="s">
        <v>302</v>
      </c>
      <c r="E192" s="173" t="s">
        <v>597</v>
      </c>
      <c r="F192" s="174" t="s">
        <v>598</v>
      </c>
    </row>
    <row r="193" spans="1:6" x14ac:dyDescent="0.25">
      <c r="A193" s="184" t="s">
        <v>299</v>
      </c>
      <c r="B193" s="197" t="s">
        <v>611</v>
      </c>
      <c r="C193" s="184" t="s">
        <v>612</v>
      </c>
      <c r="D193" s="184" t="s">
        <v>302</v>
      </c>
      <c r="E193" s="173" t="s">
        <v>597</v>
      </c>
      <c r="F193" s="174" t="s">
        <v>598</v>
      </c>
    </row>
    <row r="194" spans="1:6" x14ac:dyDescent="0.25">
      <c r="A194" s="184" t="s">
        <v>299</v>
      </c>
      <c r="B194" s="184" t="s">
        <v>613</v>
      </c>
      <c r="C194" s="184" t="s">
        <v>614</v>
      </c>
      <c r="D194" s="184" t="s">
        <v>302</v>
      </c>
      <c r="E194" s="173" t="s">
        <v>597</v>
      </c>
      <c r="F194" s="174" t="s">
        <v>598</v>
      </c>
    </row>
    <row r="195" spans="1:6" x14ac:dyDescent="0.25">
      <c r="A195" s="184" t="s">
        <v>299</v>
      </c>
      <c r="B195" s="184" t="s">
        <v>615</v>
      </c>
      <c r="C195" s="184" t="s">
        <v>306</v>
      </c>
      <c r="D195" s="184" t="s">
        <v>302</v>
      </c>
      <c r="E195" s="173" t="s">
        <v>597</v>
      </c>
      <c r="F195" s="174" t="s">
        <v>598</v>
      </c>
    </row>
    <row r="196" spans="1:6" x14ac:dyDescent="0.25">
      <c r="A196" s="184" t="s">
        <v>299</v>
      </c>
      <c r="B196" s="184" t="s">
        <v>616</v>
      </c>
      <c r="C196" s="184" t="s">
        <v>616</v>
      </c>
      <c r="D196" s="184" t="s">
        <v>302</v>
      </c>
      <c r="E196" s="173" t="s">
        <v>597</v>
      </c>
      <c r="F196" s="174" t="s">
        <v>598</v>
      </c>
    </row>
    <row r="197" spans="1:6" x14ac:dyDescent="0.25">
      <c r="A197" s="198" t="s">
        <v>309</v>
      </c>
      <c r="B197" s="198" t="s">
        <v>617</v>
      </c>
      <c r="C197" s="198" t="s">
        <v>618</v>
      </c>
      <c r="D197" s="184" t="s">
        <v>302</v>
      </c>
      <c r="E197" s="173" t="s">
        <v>597</v>
      </c>
      <c r="F197" s="174" t="s">
        <v>598</v>
      </c>
    </row>
    <row r="198" spans="1:6" x14ac:dyDescent="0.25">
      <c r="A198" s="184" t="s">
        <v>309</v>
      </c>
      <c r="B198" s="184" t="s">
        <v>619</v>
      </c>
      <c r="C198" s="184" t="s">
        <v>620</v>
      </c>
      <c r="D198" s="184" t="s">
        <v>302</v>
      </c>
      <c r="E198" s="173" t="s">
        <v>597</v>
      </c>
      <c r="F198" s="174" t="s">
        <v>598</v>
      </c>
    </row>
    <row r="199" spans="1:6" x14ac:dyDescent="0.25">
      <c r="A199" s="184" t="s">
        <v>309</v>
      </c>
      <c r="B199" s="184" t="s">
        <v>619</v>
      </c>
      <c r="C199" s="184" t="s">
        <v>621</v>
      </c>
      <c r="D199" s="184" t="s">
        <v>302</v>
      </c>
      <c r="E199" s="173" t="s">
        <v>597</v>
      </c>
      <c r="F199" s="174" t="s">
        <v>598</v>
      </c>
    </row>
    <row r="200" spans="1:6" x14ac:dyDescent="0.25">
      <c r="A200" s="184" t="s">
        <v>309</v>
      </c>
      <c r="B200" s="184" t="s">
        <v>622</v>
      </c>
      <c r="C200" s="184" t="s">
        <v>623</v>
      </c>
      <c r="D200" s="184" t="s">
        <v>302</v>
      </c>
      <c r="E200" s="173" t="s">
        <v>597</v>
      </c>
      <c r="F200" s="174" t="s">
        <v>598</v>
      </c>
    </row>
    <row r="201" spans="1:6" x14ac:dyDescent="0.25">
      <c r="A201" s="184" t="s">
        <v>309</v>
      </c>
      <c r="B201" s="184" t="s">
        <v>624</v>
      </c>
      <c r="C201" s="184" t="s">
        <v>625</v>
      </c>
      <c r="D201" s="184" t="s">
        <v>302</v>
      </c>
      <c r="E201" s="173" t="s">
        <v>597</v>
      </c>
      <c r="F201" s="174" t="s">
        <v>598</v>
      </c>
    </row>
    <row r="202" spans="1:6" x14ac:dyDescent="0.25">
      <c r="A202" s="184" t="s">
        <v>309</v>
      </c>
      <c r="B202" s="184" t="s">
        <v>626</v>
      </c>
      <c r="C202" s="184" t="s">
        <v>544</v>
      </c>
      <c r="D202" s="184" t="s">
        <v>302</v>
      </c>
      <c r="E202" s="173" t="s">
        <v>597</v>
      </c>
      <c r="F202" s="174" t="s">
        <v>598</v>
      </c>
    </row>
    <row r="203" spans="1:6" x14ac:dyDescent="0.25">
      <c r="A203" s="184" t="s">
        <v>309</v>
      </c>
      <c r="B203" s="184" t="s">
        <v>627</v>
      </c>
      <c r="C203" s="184" t="s">
        <v>546</v>
      </c>
      <c r="D203" s="184" t="s">
        <v>302</v>
      </c>
      <c r="E203" s="173" t="s">
        <v>597</v>
      </c>
      <c r="F203" s="174" t="s">
        <v>598</v>
      </c>
    </row>
    <row r="204" spans="1:6" x14ac:dyDescent="0.25">
      <c r="A204" s="184" t="s">
        <v>309</v>
      </c>
      <c r="B204" s="184" t="s">
        <v>628</v>
      </c>
      <c r="C204" s="184" t="s">
        <v>550</v>
      </c>
      <c r="D204" s="184" t="s">
        <v>302</v>
      </c>
      <c r="E204" s="173" t="s">
        <v>597</v>
      </c>
      <c r="F204" s="174" t="s">
        <v>598</v>
      </c>
    </row>
    <row r="205" spans="1:6" x14ac:dyDescent="0.25">
      <c r="A205" s="184" t="s">
        <v>309</v>
      </c>
      <c r="B205" s="184" t="s">
        <v>629</v>
      </c>
      <c r="C205" s="184" t="s">
        <v>630</v>
      </c>
      <c r="D205" s="184" t="s">
        <v>302</v>
      </c>
      <c r="E205" s="173" t="s">
        <v>597</v>
      </c>
      <c r="F205" s="174" t="s">
        <v>598</v>
      </c>
    </row>
    <row r="206" spans="1:6" x14ac:dyDescent="0.25">
      <c r="A206" s="184" t="s">
        <v>309</v>
      </c>
      <c r="B206" s="184" t="s">
        <v>631</v>
      </c>
      <c r="C206" s="184" t="s">
        <v>632</v>
      </c>
      <c r="D206" s="184" t="s">
        <v>302</v>
      </c>
      <c r="E206" s="173" t="s">
        <v>597</v>
      </c>
      <c r="F206" s="174" t="s">
        <v>598</v>
      </c>
    </row>
    <row r="207" spans="1:6" x14ac:dyDescent="0.25">
      <c r="A207" s="184" t="s">
        <v>309</v>
      </c>
      <c r="B207" s="184" t="s">
        <v>633</v>
      </c>
      <c r="C207" s="184" t="s">
        <v>634</v>
      </c>
      <c r="D207" s="184" t="s">
        <v>302</v>
      </c>
      <c r="E207" s="173" t="s">
        <v>597</v>
      </c>
      <c r="F207" s="174" t="s">
        <v>598</v>
      </c>
    </row>
    <row r="208" spans="1:6" x14ac:dyDescent="0.25">
      <c r="A208" s="184" t="s">
        <v>309</v>
      </c>
      <c r="B208" s="184" t="s">
        <v>635</v>
      </c>
      <c r="C208" s="184" t="s">
        <v>636</v>
      </c>
      <c r="D208" s="184" t="s">
        <v>302</v>
      </c>
      <c r="E208" s="173" t="s">
        <v>597</v>
      </c>
      <c r="F208" s="174" t="s">
        <v>598</v>
      </c>
    </row>
    <row r="209" spans="1:6" x14ac:dyDescent="0.25">
      <c r="A209" s="184" t="s">
        <v>309</v>
      </c>
      <c r="B209" s="184" t="s">
        <v>637</v>
      </c>
      <c r="C209" s="184" t="s">
        <v>638</v>
      </c>
      <c r="D209" s="184" t="s">
        <v>302</v>
      </c>
      <c r="E209" s="173" t="s">
        <v>597</v>
      </c>
      <c r="F209" s="174" t="s">
        <v>598</v>
      </c>
    </row>
    <row r="210" spans="1:6" x14ac:dyDescent="0.25">
      <c r="A210" s="184" t="s">
        <v>309</v>
      </c>
      <c r="B210" s="184" t="s">
        <v>639</v>
      </c>
      <c r="C210" s="184" t="s">
        <v>640</v>
      </c>
      <c r="D210" s="184" t="s">
        <v>302</v>
      </c>
      <c r="E210" s="173" t="s">
        <v>597</v>
      </c>
      <c r="F210" s="174" t="s">
        <v>598</v>
      </c>
    </row>
    <row r="211" spans="1:6" x14ac:dyDescent="0.25">
      <c r="A211" s="184" t="s">
        <v>309</v>
      </c>
      <c r="B211" s="184" t="s">
        <v>641</v>
      </c>
      <c r="C211" s="184" t="s">
        <v>642</v>
      </c>
      <c r="D211" s="184" t="s">
        <v>302</v>
      </c>
      <c r="E211" s="173" t="s">
        <v>597</v>
      </c>
      <c r="F211" s="174" t="s">
        <v>598</v>
      </c>
    </row>
    <row r="212" spans="1:6" x14ac:dyDescent="0.25">
      <c r="A212" s="184" t="s">
        <v>309</v>
      </c>
      <c r="B212" s="184" t="s">
        <v>643</v>
      </c>
      <c r="C212" s="184" t="s">
        <v>644</v>
      </c>
      <c r="D212" s="184" t="s">
        <v>302</v>
      </c>
      <c r="E212" s="173" t="s">
        <v>597</v>
      </c>
      <c r="F212" s="174" t="s">
        <v>598</v>
      </c>
    </row>
    <row r="213" spans="1:6" x14ac:dyDescent="0.25">
      <c r="A213" s="184" t="s">
        <v>309</v>
      </c>
      <c r="B213" s="184" t="s">
        <v>645</v>
      </c>
      <c r="C213" s="184" t="s">
        <v>358</v>
      </c>
      <c r="D213" s="184" t="s">
        <v>302</v>
      </c>
      <c r="E213" s="173" t="s">
        <v>597</v>
      </c>
      <c r="F213" s="174" t="s">
        <v>598</v>
      </c>
    </row>
    <row r="214" spans="1:6" x14ac:dyDescent="0.25">
      <c r="A214" s="184" t="s">
        <v>309</v>
      </c>
      <c r="B214" s="184" t="s">
        <v>564</v>
      </c>
      <c r="C214" s="184" t="s">
        <v>646</v>
      </c>
      <c r="D214" s="184" t="s">
        <v>302</v>
      </c>
      <c r="E214" s="173" t="s">
        <v>597</v>
      </c>
      <c r="F214" s="174" t="s">
        <v>598</v>
      </c>
    </row>
    <row r="215" spans="1:6" x14ac:dyDescent="0.25">
      <c r="A215" s="184" t="s">
        <v>309</v>
      </c>
      <c r="B215" s="199" t="s">
        <v>647</v>
      </c>
      <c r="C215" s="199" t="s">
        <v>648</v>
      </c>
      <c r="D215" s="184" t="s">
        <v>302</v>
      </c>
      <c r="E215" s="173" t="s">
        <v>597</v>
      </c>
      <c r="F215" s="174" t="s">
        <v>598</v>
      </c>
    </row>
    <row r="216" spans="1:6" x14ac:dyDescent="0.25">
      <c r="A216" s="184" t="s">
        <v>384</v>
      </c>
      <c r="B216" s="184" t="s">
        <v>649</v>
      </c>
      <c r="C216" s="184" t="s">
        <v>650</v>
      </c>
      <c r="D216" s="184" t="s">
        <v>302</v>
      </c>
      <c r="E216" s="173" t="s">
        <v>303</v>
      </c>
      <c r="F216" s="174" t="s">
        <v>598</v>
      </c>
    </row>
    <row r="217" spans="1:6" x14ac:dyDescent="0.25">
      <c r="A217" s="184" t="s">
        <v>384</v>
      </c>
      <c r="B217" s="184" t="s">
        <v>651</v>
      </c>
      <c r="C217" s="184" t="s">
        <v>652</v>
      </c>
      <c r="D217" s="184" t="s">
        <v>302</v>
      </c>
      <c r="E217" s="173" t="s">
        <v>303</v>
      </c>
      <c r="F217" s="174" t="s">
        <v>598</v>
      </c>
    </row>
    <row r="218" spans="1:6" x14ac:dyDescent="0.25">
      <c r="A218" s="184" t="s">
        <v>384</v>
      </c>
      <c r="B218" s="184" t="s">
        <v>653</v>
      </c>
      <c r="C218" s="184" t="s">
        <v>654</v>
      </c>
      <c r="D218" s="184" t="s">
        <v>302</v>
      </c>
      <c r="E218" s="173" t="s">
        <v>303</v>
      </c>
      <c r="F218" s="174" t="s">
        <v>598</v>
      </c>
    </row>
    <row r="219" spans="1:6" x14ac:dyDescent="0.25">
      <c r="A219" s="184" t="s">
        <v>384</v>
      </c>
      <c r="B219" s="184" t="s">
        <v>655</v>
      </c>
      <c r="C219" s="184" t="s">
        <v>656</v>
      </c>
      <c r="D219" s="184" t="s">
        <v>302</v>
      </c>
      <c r="E219" s="173" t="s">
        <v>303</v>
      </c>
      <c r="F219" s="174" t="s">
        <v>598</v>
      </c>
    </row>
    <row r="220" spans="1:6" x14ac:dyDescent="0.25">
      <c r="A220" s="184" t="s">
        <v>387</v>
      </c>
      <c r="B220" s="184" t="s">
        <v>388</v>
      </c>
      <c r="C220" s="184" t="s">
        <v>569</v>
      </c>
      <c r="D220" s="184" t="s">
        <v>302</v>
      </c>
      <c r="E220" s="173" t="s">
        <v>303</v>
      </c>
      <c r="F220" s="174" t="s">
        <v>598</v>
      </c>
    </row>
    <row r="221" spans="1:6" x14ac:dyDescent="0.25">
      <c r="A221" s="184" t="s">
        <v>392</v>
      </c>
      <c r="B221" s="184" t="s">
        <v>657</v>
      </c>
      <c r="C221" s="184" t="s">
        <v>658</v>
      </c>
      <c r="D221" s="184" t="s">
        <v>302</v>
      </c>
      <c r="E221" s="173" t="s">
        <v>303</v>
      </c>
      <c r="F221" s="174" t="s">
        <v>598</v>
      </c>
    </row>
    <row r="222" spans="1:6" x14ac:dyDescent="0.25">
      <c r="A222" s="184" t="s">
        <v>392</v>
      </c>
      <c r="B222" s="184" t="s">
        <v>659</v>
      </c>
      <c r="C222" s="184" t="s">
        <v>660</v>
      </c>
      <c r="D222" s="184" t="s">
        <v>302</v>
      </c>
      <c r="E222" s="173" t="s">
        <v>303</v>
      </c>
      <c r="F222" s="174" t="s">
        <v>598</v>
      </c>
    </row>
    <row r="223" spans="1:6" x14ac:dyDescent="0.25">
      <c r="A223" s="184" t="s">
        <v>392</v>
      </c>
      <c r="B223" s="184" t="s">
        <v>661</v>
      </c>
      <c r="C223" s="184" t="s">
        <v>662</v>
      </c>
      <c r="D223" s="184" t="s">
        <v>302</v>
      </c>
      <c r="E223" s="173" t="s">
        <v>400</v>
      </c>
      <c r="F223" s="174" t="s">
        <v>598</v>
      </c>
    </row>
    <row r="224" spans="1:6" x14ac:dyDescent="0.25">
      <c r="A224" s="184" t="s">
        <v>392</v>
      </c>
      <c r="B224" s="184" t="s">
        <v>663</v>
      </c>
      <c r="C224" s="184" t="s">
        <v>664</v>
      </c>
      <c r="D224" s="184" t="s">
        <v>302</v>
      </c>
      <c r="E224" s="173" t="s">
        <v>303</v>
      </c>
      <c r="F224" s="174" t="s">
        <v>598</v>
      </c>
    </row>
    <row r="225" spans="1:6" x14ac:dyDescent="0.25">
      <c r="A225" s="184" t="s">
        <v>392</v>
      </c>
      <c r="B225" s="184" t="s">
        <v>665</v>
      </c>
      <c r="C225" s="184" t="s">
        <v>666</v>
      </c>
      <c r="D225" s="184" t="s">
        <v>302</v>
      </c>
      <c r="E225" s="173" t="s">
        <v>303</v>
      </c>
      <c r="F225" s="174" t="s">
        <v>598</v>
      </c>
    </row>
    <row r="226" spans="1:6" x14ac:dyDescent="0.25">
      <c r="A226" s="184" t="s">
        <v>392</v>
      </c>
      <c r="B226" s="184" t="s">
        <v>667</v>
      </c>
      <c r="C226" s="184" t="s">
        <v>668</v>
      </c>
      <c r="D226" s="184" t="s">
        <v>302</v>
      </c>
      <c r="E226" s="173" t="s">
        <v>303</v>
      </c>
      <c r="F226" s="174" t="s">
        <v>598</v>
      </c>
    </row>
    <row r="227" spans="1:6" x14ac:dyDescent="0.25">
      <c r="A227" s="184" t="s">
        <v>392</v>
      </c>
      <c r="B227" s="184" t="s">
        <v>669</v>
      </c>
      <c r="C227" s="184" t="s">
        <v>670</v>
      </c>
      <c r="D227" s="184" t="s">
        <v>302</v>
      </c>
      <c r="E227" s="173" t="s">
        <v>303</v>
      </c>
      <c r="F227" s="174" t="s">
        <v>598</v>
      </c>
    </row>
    <row r="228" spans="1:6" x14ac:dyDescent="0.25">
      <c r="A228" s="200"/>
      <c r="B228" s="200"/>
      <c r="C228" s="200"/>
      <c r="D228" s="200"/>
      <c r="E228" s="200"/>
      <c r="F228" s="201"/>
    </row>
    <row r="229" spans="1:6" x14ac:dyDescent="0.25">
      <c r="A229" s="200" t="s">
        <v>671</v>
      </c>
      <c r="B229" s="200"/>
      <c r="C229" s="200"/>
      <c r="D229" s="200"/>
      <c r="E229" s="200"/>
      <c r="F229" s="201"/>
    </row>
    <row r="230" spans="1:6" x14ac:dyDescent="0.25">
      <c r="A230" s="200" t="s">
        <v>675</v>
      </c>
      <c r="B230" s="200"/>
      <c r="C230" s="200"/>
      <c r="D230" s="200"/>
      <c r="E230" s="200"/>
      <c r="F230" s="201"/>
    </row>
    <row r="231" spans="1:6" x14ac:dyDescent="0.25">
      <c r="A231" s="200" t="s">
        <v>672</v>
      </c>
      <c r="B231" s="200"/>
      <c r="C231" s="200"/>
      <c r="D231" s="200"/>
      <c r="E231" s="200"/>
      <c r="F231" s="201"/>
    </row>
    <row r="232" spans="1:6" x14ac:dyDescent="0.25">
      <c r="A232" s="200" t="s">
        <v>673</v>
      </c>
      <c r="B232" s="200"/>
      <c r="C232" s="200"/>
      <c r="D232" s="200"/>
      <c r="E232" s="200"/>
      <c r="F232" s="201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view="pageBreakPreview" zoomScaleNormal="130" zoomScaleSheetLayoutView="100" workbookViewId="0">
      <selection activeCell="L17" sqref="L17"/>
    </sheetView>
  </sheetViews>
  <sheetFormatPr defaultRowHeight="15.75" x14ac:dyDescent="0.25"/>
  <cols>
    <col min="1" max="1" width="19.375" customWidth="1"/>
    <col min="2" max="2" width="10.375" customWidth="1"/>
    <col min="3" max="3" width="19.875" customWidth="1"/>
    <col min="4" max="4" width="15.875" customWidth="1"/>
    <col min="5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44" t="s">
        <v>274</v>
      </c>
      <c r="B1" s="444"/>
      <c r="C1" s="444"/>
      <c r="D1" s="444"/>
      <c r="E1" s="444"/>
      <c r="F1" s="444"/>
      <c r="G1" s="444"/>
      <c r="H1" s="444"/>
      <c r="I1" s="44"/>
    </row>
    <row r="2" spans="1:9" ht="29.25" customHeight="1" thickBot="1" x14ac:dyDescent="0.35">
      <c r="A2" s="57" t="s">
        <v>111</v>
      </c>
      <c r="B2" s="29"/>
      <c r="C2" s="29"/>
      <c r="D2" s="29"/>
      <c r="E2" s="42"/>
      <c r="F2" s="29"/>
      <c r="G2" s="29"/>
      <c r="H2" s="29"/>
      <c r="I2" s="29"/>
    </row>
    <row r="3" spans="1:9" ht="32.25" thickBot="1" x14ac:dyDescent="0.3">
      <c r="A3" s="67" t="s">
        <v>52</v>
      </c>
      <c r="B3" s="83" t="s">
        <v>48</v>
      </c>
      <c r="C3" s="83" t="s">
        <v>81</v>
      </c>
      <c r="D3" s="83" t="s">
        <v>133</v>
      </c>
      <c r="E3" s="83" t="s">
        <v>129</v>
      </c>
      <c r="F3" s="83" t="s">
        <v>108</v>
      </c>
      <c r="G3" s="83" t="s">
        <v>109</v>
      </c>
      <c r="H3" s="84" t="s">
        <v>112</v>
      </c>
      <c r="I3" s="40"/>
    </row>
    <row r="4" spans="1:9" ht="24" x14ac:dyDescent="0.25">
      <c r="A4" s="56" t="s">
        <v>392</v>
      </c>
      <c r="B4" s="56" t="s">
        <v>674</v>
      </c>
      <c r="C4" s="204" t="s">
        <v>525</v>
      </c>
      <c r="D4" s="204" t="s">
        <v>585</v>
      </c>
      <c r="E4" s="56" t="s">
        <v>313</v>
      </c>
      <c r="F4" s="56" t="s">
        <v>313</v>
      </c>
      <c r="G4" s="56" t="s">
        <v>521</v>
      </c>
      <c r="H4" s="203">
        <v>41978</v>
      </c>
      <c r="I4" s="40"/>
    </row>
    <row r="5" spans="1:9" ht="36" x14ac:dyDescent="0.25">
      <c r="A5" s="56" t="s">
        <v>392</v>
      </c>
      <c r="B5" s="56" t="s">
        <v>674</v>
      </c>
      <c r="C5" s="205" t="s">
        <v>586</v>
      </c>
      <c r="D5" s="204" t="s">
        <v>587</v>
      </c>
      <c r="E5" s="56" t="s">
        <v>313</v>
      </c>
      <c r="F5" s="56" t="s">
        <v>303</v>
      </c>
      <c r="G5" s="56" t="s">
        <v>521</v>
      </c>
      <c r="H5" s="203">
        <v>41978</v>
      </c>
      <c r="I5" s="40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40"/>
    </row>
    <row r="7" spans="1:9" x14ac:dyDescent="0.25">
      <c r="A7" s="56"/>
      <c r="B7" s="56"/>
      <c r="C7" s="56"/>
      <c r="D7" s="56"/>
      <c r="E7" s="56"/>
      <c r="F7" s="56"/>
      <c r="G7" s="56"/>
      <c r="H7" s="56"/>
      <c r="I7" s="40"/>
    </row>
    <row r="8" spans="1:9" x14ac:dyDescent="0.25">
      <c r="A8" s="45"/>
      <c r="B8" s="45"/>
      <c r="C8" s="45"/>
      <c r="D8" s="45"/>
      <c r="E8" s="45"/>
      <c r="F8" s="45"/>
      <c r="G8" s="45"/>
      <c r="H8" s="45"/>
      <c r="I8" s="40"/>
    </row>
    <row r="9" spans="1:9" x14ac:dyDescent="0.25">
      <c r="A9" s="3"/>
      <c r="B9" s="3"/>
      <c r="C9" s="3"/>
      <c r="D9" s="18"/>
      <c r="E9" s="18"/>
      <c r="F9" s="18"/>
      <c r="G9" s="3"/>
      <c r="H9" s="3"/>
      <c r="I9" s="9"/>
    </row>
    <row r="10" spans="1:9" x14ac:dyDescent="0.25">
      <c r="I10" s="9"/>
    </row>
    <row r="11" spans="1:9" x14ac:dyDescent="0.25">
      <c r="I11" s="9"/>
    </row>
    <row r="12" spans="1:9" ht="24.75" customHeight="1" thickBot="1" x14ac:dyDescent="0.3">
      <c r="A12" s="98" t="s">
        <v>151</v>
      </c>
      <c r="I12" s="9"/>
    </row>
    <row r="13" spans="1:9" ht="63.75" thickBot="1" x14ac:dyDescent="0.3">
      <c r="A13" s="67" t="s">
        <v>52</v>
      </c>
      <c r="B13" s="83" t="s">
        <v>48</v>
      </c>
      <c r="C13" s="83" t="s">
        <v>81</v>
      </c>
      <c r="D13" s="83" t="s">
        <v>133</v>
      </c>
      <c r="E13" s="83" t="s">
        <v>129</v>
      </c>
      <c r="F13" s="83" t="s">
        <v>108</v>
      </c>
      <c r="G13" s="83" t="s">
        <v>109</v>
      </c>
      <c r="H13" s="84" t="s">
        <v>150</v>
      </c>
      <c r="I13" s="33"/>
    </row>
    <row r="14" spans="1:9" x14ac:dyDescent="0.25">
      <c r="A14" s="56"/>
      <c r="B14" s="56"/>
      <c r="C14" s="56"/>
      <c r="D14" s="56"/>
      <c r="E14" s="56"/>
      <c r="F14" s="56"/>
      <c r="G14" s="56"/>
      <c r="H14" s="56"/>
      <c r="I14" s="33"/>
    </row>
    <row r="15" spans="1:9" x14ac:dyDescent="0.25">
      <c r="A15" s="45"/>
      <c r="B15" s="45"/>
      <c r="C15" s="45"/>
      <c r="D15" s="45"/>
      <c r="E15" s="45"/>
      <c r="F15" s="45"/>
      <c r="G15" s="45"/>
      <c r="H15" s="45"/>
      <c r="I15" s="33"/>
    </row>
    <row r="16" spans="1:9" x14ac:dyDescent="0.25">
      <c r="A16" s="45"/>
      <c r="B16" s="45"/>
      <c r="C16" s="45"/>
      <c r="D16" s="45"/>
      <c r="E16" s="45"/>
      <c r="F16" s="45"/>
      <c r="G16" s="45"/>
      <c r="H16" s="45"/>
      <c r="I16" s="33"/>
    </row>
    <row r="17" spans="1:9" x14ac:dyDescent="0.25">
      <c r="A17" s="45"/>
      <c r="B17" s="45"/>
      <c r="C17" s="45"/>
      <c r="D17" s="45"/>
      <c r="E17" s="45"/>
      <c r="F17" s="45"/>
      <c r="G17" s="45"/>
      <c r="H17" s="45"/>
      <c r="I17" s="33"/>
    </row>
    <row r="18" spans="1:9" x14ac:dyDescent="0.25">
      <c r="A18" s="45"/>
      <c r="B18" s="45"/>
      <c r="C18" s="45"/>
      <c r="D18" s="45"/>
      <c r="E18" s="45"/>
      <c r="F18" s="45"/>
      <c r="G18" s="45"/>
      <c r="H18" s="45"/>
      <c r="I18" s="33"/>
    </row>
    <row r="19" spans="1:9" x14ac:dyDescent="0.25">
      <c r="A19" s="3"/>
      <c r="B19" s="3"/>
      <c r="C19" s="3"/>
      <c r="D19" s="18"/>
      <c r="E19" s="18"/>
      <c r="F19" s="18"/>
      <c r="G19" s="3"/>
      <c r="H19" s="3"/>
      <c r="I19" s="9"/>
    </row>
    <row r="20" spans="1:9" x14ac:dyDescent="0.25">
      <c r="H20" s="20"/>
      <c r="I20" s="9"/>
    </row>
  </sheetData>
  <mergeCells count="1">
    <mergeCell ref="A1:H1"/>
  </mergeCells>
  <pageMargins left="0.7" right="0.7" top="0.75" bottom="0.75" header="0.3" footer="0.3"/>
  <pageSetup paperSize="9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view="pageBreakPreview" topLeftCell="A21" zoomScaleNormal="100" zoomScaleSheetLayoutView="100" workbookViewId="0">
      <selection activeCell="B22" sqref="B22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64" t="s">
        <v>275</v>
      </c>
      <c r="B1" s="464"/>
    </row>
    <row r="2" spans="1:2" s="1" customFormat="1" ht="16.5" thickBot="1" x14ac:dyDescent="0.3">
      <c r="A2" s="294" t="s">
        <v>52</v>
      </c>
      <c r="B2" s="295" t="s">
        <v>113</v>
      </c>
    </row>
    <row r="3" spans="1:2" x14ac:dyDescent="0.25">
      <c r="A3" s="283" t="s">
        <v>879</v>
      </c>
      <c r="B3" s="283" t="s">
        <v>880</v>
      </c>
    </row>
    <row r="4" spans="1:2" x14ac:dyDescent="0.25">
      <c r="A4" s="283" t="s">
        <v>879</v>
      </c>
      <c r="B4" s="283" t="s">
        <v>863</v>
      </c>
    </row>
    <row r="5" spans="1:2" x14ac:dyDescent="0.25">
      <c r="A5" s="283" t="s">
        <v>879</v>
      </c>
      <c r="B5" s="283" t="s">
        <v>881</v>
      </c>
    </row>
    <row r="6" spans="1:2" x14ac:dyDescent="0.25">
      <c r="A6" s="283" t="s">
        <v>879</v>
      </c>
      <c r="B6" s="283" t="s">
        <v>882</v>
      </c>
    </row>
    <row r="7" spans="1:2" x14ac:dyDescent="0.25">
      <c r="A7" s="283" t="s">
        <v>879</v>
      </c>
      <c r="B7" s="283" t="s">
        <v>883</v>
      </c>
    </row>
    <row r="8" spans="1:2" x14ac:dyDescent="0.25">
      <c r="A8" s="283" t="s">
        <v>879</v>
      </c>
      <c r="B8" s="283" t="s">
        <v>884</v>
      </c>
    </row>
    <row r="9" spans="1:2" x14ac:dyDescent="0.25">
      <c r="A9" s="283" t="s">
        <v>879</v>
      </c>
      <c r="B9" s="283" t="s">
        <v>885</v>
      </c>
    </row>
    <row r="10" spans="1:2" x14ac:dyDescent="0.25">
      <c r="A10" s="283" t="s">
        <v>879</v>
      </c>
      <c r="B10" s="283" t="s">
        <v>886</v>
      </c>
    </row>
    <row r="11" spans="1:2" x14ac:dyDescent="0.25">
      <c r="A11" s="283" t="s">
        <v>879</v>
      </c>
      <c r="B11" s="283" t="s">
        <v>887</v>
      </c>
    </row>
    <row r="12" spans="1:2" x14ac:dyDescent="0.25">
      <c r="A12" s="283" t="s">
        <v>888</v>
      </c>
      <c r="B12" s="283" t="s">
        <v>311</v>
      </c>
    </row>
    <row r="13" spans="1:2" x14ac:dyDescent="0.25">
      <c r="A13" s="283" t="s">
        <v>888</v>
      </c>
      <c r="B13" s="283" t="s">
        <v>889</v>
      </c>
    </row>
    <row r="14" spans="1:2" x14ac:dyDescent="0.25">
      <c r="A14" s="283" t="s">
        <v>888</v>
      </c>
      <c r="B14" s="283" t="s">
        <v>853</v>
      </c>
    </row>
    <row r="15" spans="1:2" x14ac:dyDescent="0.25">
      <c r="A15" s="283" t="s">
        <v>888</v>
      </c>
      <c r="B15" s="283" t="s">
        <v>890</v>
      </c>
    </row>
    <row r="16" spans="1:2" x14ac:dyDescent="0.25">
      <c r="A16" s="283" t="s">
        <v>888</v>
      </c>
      <c r="B16" s="283" t="s">
        <v>626</v>
      </c>
    </row>
    <row r="17" spans="1:2" x14ac:dyDescent="0.25">
      <c r="A17" s="283" t="s">
        <v>888</v>
      </c>
      <c r="B17" s="283" t="s">
        <v>628</v>
      </c>
    </row>
    <row r="18" spans="1:2" x14ac:dyDescent="0.25">
      <c r="A18" s="283" t="s">
        <v>888</v>
      </c>
      <c r="B18" s="283" t="s">
        <v>627</v>
      </c>
    </row>
    <row r="19" spans="1:2" x14ac:dyDescent="0.25">
      <c r="A19" s="283" t="s">
        <v>888</v>
      </c>
      <c r="B19" s="283" t="s">
        <v>629</v>
      </c>
    </row>
    <row r="20" spans="1:2" x14ac:dyDescent="0.25">
      <c r="A20" s="283" t="s">
        <v>888</v>
      </c>
      <c r="B20" s="283" t="s">
        <v>345</v>
      </c>
    </row>
    <row r="21" spans="1:2" x14ac:dyDescent="0.25">
      <c r="A21" s="283" t="s">
        <v>888</v>
      </c>
      <c r="B21" s="283" t="s">
        <v>633</v>
      </c>
    </row>
    <row r="22" spans="1:2" x14ac:dyDescent="0.25">
      <c r="A22" s="283" t="s">
        <v>888</v>
      </c>
      <c r="B22" s="283" t="s">
        <v>891</v>
      </c>
    </row>
    <row r="23" spans="1:2" x14ac:dyDescent="0.25">
      <c r="A23" s="283" t="s">
        <v>888</v>
      </c>
      <c r="B23" s="283" t="s">
        <v>892</v>
      </c>
    </row>
    <row r="24" spans="1:2" x14ac:dyDescent="0.25">
      <c r="A24" s="283" t="s">
        <v>888</v>
      </c>
      <c r="B24" s="283" t="s">
        <v>893</v>
      </c>
    </row>
    <row r="25" spans="1:2" x14ac:dyDescent="0.25">
      <c r="A25" s="283" t="s">
        <v>888</v>
      </c>
      <c r="B25" s="283" t="s">
        <v>894</v>
      </c>
    </row>
    <row r="26" spans="1:2" x14ac:dyDescent="0.25">
      <c r="A26" s="283" t="s">
        <v>888</v>
      </c>
      <c r="B26" s="283" t="s">
        <v>895</v>
      </c>
    </row>
    <row r="27" spans="1:2" x14ac:dyDescent="0.25">
      <c r="A27" s="283" t="s">
        <v>896</v>
      </c>
      <c r="B27" s="349" t="s">
        <v>829</v>
      </c>
    </row>
    <row r="28" spans="1:2" x14ac:dyDescent="0.25">
      <c r="A28" s="283" t="s">
        <v>896</v>
      </c>
      <c r="B28" s="349" t="s">
        <v>825</v>
      </c>
    </row>
    <row r="29" spans="1:2" x14ac:dyDescent="0.25">
      <c r="A29" s="283" t="s">
        <v>896</v>
      </c>
      <c r="B29" s="349" t="s">
        <v>897</v>
      </c>
    </row>
    <row r="30" spans="1:2" x14ac:dyDescent="0.25">
      <c r="A30" s="283" t="s">
        <v>898</v>
      </c>
      <c r="B30" s="349" t="s">
        <v>403</v>
      </c>
    </row>
    <row r="31" spans="1:2" x14ac:dyDescent="0.25">
      <c r="A31" s="283" t="s">
        <v>898</v>
      </c>
      <c r="B31" s="349" t="s">
        <v>899</v>
      </c>
    </row>
    <row r="32" spans="1:2" x14ac:dyDescent="0.25">
      <c r="A32" s="283" t="s">
        <v>898</v>
      </c>
      <c r="B32" s="349" t="s">
        <v>900</v>
      </c>
    </row>
    <row r="33" spans="1:2" x14ac:dyDescent="0.25">
      <c r="A33" s="283" t="s">
        <v>898</v>
      </c>
      <c r="B33" s="349" t="s">
        <v>901</v>
      </c>
    </row>
    <row r="34" spans="1:2" x14ac:dyDescent="0.25">
      <c r="A34" s="283" t="s">
        <v>898</v>
      </c>
      <c r="B34" s="312" t="s">
        <v>902</v>
      </c>
    </row>
    <row r="35" spans="1:2" x14ac:dyDescent="0.25">
      <c r="A35" s="283" t="s">
        <v>898</v>
      </c>
      <c r="B35" s="349" t="s">
        <v>574</v>
      </c>
    </row>
    <row r="36" spans="1:2" x14ac:dyDescent="0.25">
      <c r="A36" s="312" t="s">
        <v>898</v>
      </c>
      <c r="B36" s="350" t="s">
        <v>408</v>
      </c>
    </row>
    <row r="37" spans="1:2" x14ac:dyDescent="0.25">
      <c r="A37" s="304"/>
      <c r="B37" s="304"/>
    </row>
    <row r="38" spans="1:2" x14ac:dyDescent="0.25">
      <c r="A38" s="304"/>
      <c r="B38" s="304"/>
    </row>
    <row r="39" spans="1:2" x14ac:dyDescent="0.25">
      <c r="A39" s="304"/>
      <c r="B39" s="304"/>
    </row>
    <row r="40" spans="1:2" x14ac:dyDescent="0.25">
      <c r="A40" s="304"/>
      <c r="B40" s="304"/>
    </row>
    <row r="41" spans="1:2" x14ac:dyDescent="0.25">
      <c r="A41" s="304"/>
      <c r="B41" s="304"/>
    </row>
    <row r="42" spans="1:2" x14ac:dyDescent="0.25">
      <c r="A42" s="304"/>
      <c r="B42" s="30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sqref="A1:C18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64" t="s">
        <v>276</v>
      </c>
      <c r="B1" s="464"/>
      <c r="C1" s="464"/>
    </row>
    <row r="2" spans="1:3" ht="24" customHeight="1" thickBot="1" x14ac:dyDescent="0.3">
      <c r="A2" s="351" t="s">
        <v>111</v>
      </c>
      <c r="B2" s="344"/>
      <c r="C2" s="344"/>
    </row>
    <row r="3" spans="1:3" ht="16.5" thickBot="1" x14ac:dyDescent="0.3">
      <c r="A3" s="352" t="s">
        <v>52</v>
      </c>
      <c r="B3" s="353" t="s">
        <v>113</v>
      </c>
      <c r="C3" s="354" t="s">
        <v>112</v>
      </c>
    </row>
    <row r="4" spans="1:3" x14ac:dyDescent="0.25">
      <c r="A4" s="313"/>
      <c r="B4" s="313"/>
      <c r="C4" s="355"/>
    </row>
    <row r="5" spans="1:3" x14ac:dyDescent="0.25">
      <c r="A5" s="320"/>
      <c r="B5" s="320"/>
      <c r="C5" s="320"/>
    </row>
    <row r="6" spans="1:3" x14ac:dyDescent="0.25">
      <c r="A6" s="320"/>
      <c r="B6" s="320"/>
      <c r="C6" s="320"/>
    </row>
    <row r="7" spans="1:3" x14ac:dyDescent="0.25">
      <c r="A7" s="307"/>
      <c r="B7" s="307"/>
      <c r="C7" s="307"/>
    </row>
    <row r="8" spans="1:3" x14ac:dyDescent="0.25">
      <c r="A8" s="307"/>
      <c r="B8" s="307"/>
      <c r="C8" s="307"/>
    </row>
    <row r="9" spans="1:3" x14ac:dyDescent="0.25">
      <c r="A9" s="307"/>
      <c r="B9" s="307"/>
      <c r="C9" s="307"/>
    </row>
    <row r="10" spans="1:3" x14ac:dyDescent="0.25">
      <c r="A10" s="311"/>
      <c r="B10" s="311"/>
      <c r="C10" s="338"/>
    </row>
    <row r="11" spans="1:3" ht="16.5" thickBot="1" x14ac:dyDescent="0.3">
      <c r="A11" s="356" t="s">
        <v>151</v>
      </c>
      <c r="B11" s="311"/>
      <c r="C11" s="311"/>
    </row>
    <row r="12" spans="1:3" ht="16.5" thickBot="1" x14ac:dyDescent="0.3">
      <c r="A12" s="352" t="s">
        <v>52</v>
      </c>
      <c r="B12" s="353" t="s">
        <v>113</v>
      </c>
      <c r="C12" s="354" t="s">
        <v>134</v>
      </c>
    </row>
    <row r="13" spans="1:3" x14ac:dyDescent="0.25">
      <c r="A13" s="320"/>
      <c r="B13" s="320"/>
      <c r="C13" s="320"/>
    </row>
    <row r="14" spans="1:3" x14ac:dyDescent="0.25">
      <c r="A14" s="307"/>
      <c r="B14" s="307"/>
      <c r="C14" s="307"/>
    </row>
    <row r="15" spans="1:3" x14ac:dyDescent="0.25">
      <c r="A15" s="307"/>
      <c r="B15" s="307"/>
      <c r="C15" s="307"/>
    </row>
    <row r="16" spans="1:3" x14ac:dyDescent="0.25">
      <c r="A16" s="307"/>
      <c r="B16" s="307"/>
      <c r="C16" s="307"/>
    </row>
    <row r="17" spans="1:3" x14ac:dyDescent="0.25">
      <c r="A17" s="307"/>
      <c r="B17" s="307"/>
      <c r="C17" s="307"/>
    </row>
    <row r="18" spans="1:3" x14ac:dyDescent="0.25">
      <c r="A18" s="311"/>
      <c r="B18" s="311"/>
      <c r="C18" s="33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view="pageBreakPreview" topLeftCell="A6" zoomScaleNormal="100" zoomScaleSheetLayoutView="100" workbookViewId="0">
      <selection activeCell="H7" sqref="H7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9.875" customWidth="1"/>
    <col min="9" max="9" width="10.125" customWidth="1"/>
    <col min="10" max="10" width="11.25" customWidth="1"/>
    <col min="11" max="11" width="14.75" customWidth="1"/>
    <col min="12" max="12" width="11.375" customWidth="1"/>
  </cols>
  <sheetData>
    <row r="1" spans="1:12" ht="21" customHeight="1" thickBot="1" x14ac:dyDescent="0.35">
      <c r="A1" s="487" t="s">
        <v>277</v>
      </c>
      <c r="B1" s="488"/>
      <c r="C1" s="488"/>
      <c r="D1" s="488"/>
      <c r="E1" s="488"/>
      <c r="F1" s="489"/>
      <c r="G1" s="488"/>
      <c r="H1" s="488"/>
      <c r="I1" s="488"/>
      <c r="J1" s="488"/>
      <c r="K1" s="488"/>
      <c r="L1" s="488"/>
    </row>
    <row r="2" spans="1:12" ht="138" customHeight="1" thickBot="1" x14ac:dyDescent="0.3">
      <c r="A2" s="357" t="s">
        <v>135</v>
      </c>
      <c r="B2" s="358" t="s">
        <v>52</v>
      </c>
      <c r="C2" s="358" t="s">
        <v>185</v>
      </c>
      <c r="D2" s="358" t="s">
        <v>188</v>
      </c>
      <c r="E2" s="359" t="s">
        <v>187</v>
      </c>
      <c r="F2" s="359" t="s">
        <v>136</v>
      </c>
      <c r="G2" s="360" t="s">
        <v>137</v>
      </c>
      <c r="H2" s="358" t="s">
        <v>123</v>
      </c>
      <c r="I2" s="358" t="s">
        <v>138</v>
      </c>
      <c r="J2" s="358" t="s">
        <v>139</v>
      </c>
      <c r="K2" s="358" t="s">
        <v>140</v>
      </c>
      <c r="L2" s="361" t="s">
        <v>141</v>
      </c>
    </row>
    <row r="3" spans="1:12" ht="78.75" x14ac:dyDescent="0.25">
      <c r="A3" s="362"/>
      <c r="B3" s="363" t="s">
        <v>280</v>
      </c>
      <c r="C3" s="364" t="s">
        <v>903</v>
      </c>
      <c r="D3" s="365" t="s">
        <v>904</v>
      </c>
      <c r="E3" s="365" t="s">
        <v>905</v>
      </c>
      <c r="F3" s="364" t="s">
        <v>906</v>
      </c>
      <c r="G3" s="364" t="s">
        <v>907</v>
      </c>
      <c r="H3" s="364" t="s">
        <v>908</v>
      </c>
      <c r="I3" s="366" t="s">
        <v>909</v>
      </c>
      <c r="J3" s="367">
        <v>18457.8</v>
      </c>
      <c r="K3" s="368"/>
      <c r="L3" s="369"/>
    </row>
    <row r="4" spans="1:12" ht="157.5" x14ac:dyDescent="0.25">
      <c r="A4" s="370"/>
      <c r="B4" s="363" t="s">
        <v>280</v>
      </c>
      <c r="C4" s="364" t="s">
        <v>910</v>
      </c>
      <c r="D4" s="365" t="s">
        <v>904</v>
      </c>
      <c r="E4" s="365" t="s">
        <v>313</v>
      </c>
      <c r="F4" s="364" t="s">
        <v>911</v>
      </c>
      <c r="G4" s="364" t="s">
        <v>912</v>
      </c>
      <c r="H4" s="364" t="s">
        <v>913</v>
      </c>
      <c r="I4" s="364" t="s">
        <v>914</v>
      </c>
      <c r="J4" s="367">
        <v>7156</v>
      </c>
      <c r="K4" s="371"/>
      <c r="L4" s="372"/>
    </row>
    <row r="5" spans="1:12" ht="78.75" x14ac:dyDescent="0.25">
      <c r="A5" s="370"/>
      <c r="B5" s="363" t="s">
        <v>280</v>
      </c>
      <c r="C5" s="364" t="s">
        <v>910</v>
      </c>
      <c r="D5" s="365" t="s">
        <v>904</v>
      </c>
      <c r="E5" s="365" t="s">
        <v>313</v>
      </c>
      <c r="F5" s="364" t="s">
        <v>915</v>
      </c>
      <c r="G5" s="364" t="s">
        <v>916</v>
      </c>
      <c r="H5" s="364" t="s">
        <v>917</v>
      </c>
      <c r="I5" s="364" t="s">
        <v>918</v>
      </c>
      <c r="J5" s="367">
        <v>3582</v>
      </c>
      <c r="K5" s="371"/>
      <c r="L5" s="372"/>
    </row>
    <row r="6" spans="1:12" ht="110.25" x14ac:dyDescent="0.25">
      <c r="A6" s="370"/>
      <c r="B6" s="363" t="s">
        <v>280</v>
      </c>
      <c r="C6" s="364" t="s">
        <v>910</v>
      </c>
      <c r="D6" s="365" t="s">
        <v>904</v>
      </c>
      <c r="E6" s="365" t="s">
        <v>313</v>
      </c>
      <c r="F6" s="364" t="s">
        <v>919</v>
      </c>
      <c r="G6" s="364" t="s">
        <v>920</v>
      </c>
      <c r="H6" s="364" t="s">
        <v>921</v>
      </c>
      <c r="I6" s="364" t="s">
        <v>914</v>
      </c>
      <c r="J6" s="367">
        <v>3571</v>
      </c>
      <c r="K6" s="371"/>
      <c r="L6" s="372"/>
    </row>
    <row r="7" spans="1:12" ht="110.25" x14ac:dyDescent="0.25">
      <c r="A7" s="370"/>
      <c r="B7" s="363" t="s">
        <v>280</v>
      </c>
      <c r="C7" s="364" t="s">
        <v>910</v>
      </c>
      <c r="D7" s="365" t="s">
        <v>904</v>
      </c>
      <c r="E7" s="365" t="s">
        <v>313</v>
      </c>
      <c r="F7" s="364" t="s">
        <v>922</v>
      </c>
      <c r="G7" s="364" t="s">
        <v>923</v>
      </c>
      <c r="H7" s="364" t="s">
        <v>924</v>
      </c>
      <c r="I7" s="364" t="s">
        <v>918</v>
      </c>
      <c r="J7" s="367">
        <v>7747</v>
      </c>
      <c r="K7" s="371"/>
      <c r="L7" s="372"/>
    </row>
    <row r="8" spans="1:12" ht="126" x14ac:dyDescent="0.25">
      <c r="A8" s="370"/>
      <c r="B8" s="363" t="s">
        <v>280</v>
      </c>
      <c r="C8" s="364" t="s">
        <v>910</v>
      </c>
      <c r="D8" s="365" t="s">
        <v>904</v>
      </c>
      <c r="E8" s="365" t="s">
        <v>313</v>
      </c>
      <c r="F8" s="364" t="s">
        <v>925</v>
      </c>
      <c r="G8" s="364" t="s">
        <v>926</v>
      </c>
      <c r="H8" s="364" t="s">
        <v>927</v>
      </c>
      <c r="I8" s="364" t="s">
        <v>918</v>
      </c>
      <c r="J8" s="367">
        <v>6845</v>
      </c>
      <c r="K8" s="371"/>
      <c r="L8" s="372"/>
    </row>
    <row r="9" spans="1:12" ht="126" x14ac:dyDescent="0.25">
      <c r="A9" s="370"/>
      <c r="B9" s="363" t="s">
        <v>280</v>
      </c>
      <c r="C9" s="364" t="s">
        <v>928</v>
      </c>
      <c r="D9" s="365" t="s">
        <v>904</v>
      </c>
      <c r="E9" s="365" t="s">
        <v>313</v>
      </c>
      <c r="F9" s="364" t="s">
        <v>929</v>
      </c>
      <c r="G9" s="364" t="s">
        <v>930</v>
      </c>
      <c r="H9" s="364" t="s">
        <v>931</v>
      </c>
      <c r="I9" s="364" t="s">
        <v>932</v>
      </c>
      <c r="J9" s="367">
        <v>1488</v>
      </c>
      <c r="K9" s="371"/>
      <c r="L9" s="372"/>
    </row>
    <row r="10" spans="1:12" ht="110.25" x14ac:dyDescent="0.25">
      <c r="A10" s="370"/>
      <c r="B10" s="363" t="s">
        <v>280</v>
      </c>
      <c r="C10" s="364" t="s">
        <v>910</v>
      </c>
      <c r="D10" s="365" t="s">
        <v>904</v>
      </c>
      <c r="E10" s="365" t="s">
        <v>313</v>
      </c>
      <c r="F10" s="364" t="s">
        <v>933</v>
      </c>
      <c r="G10" s="364" t="s">
        <v>934</v>
      </c>
      <c r="H10" s="364" t="s">
        <v>935</v>
      </c>
      <c r="I10" s="364" t="s">
        <v>936</v>
      </c>
      <c r="J10" s="367">
        <v>10013</v>
      </c>
      <c r="K10" s="371"/>
      <c r="L10" s="372"/>
    </row>
    <row r="11" spans="1:12" ht="94.5" x14ac:dyDescent="0.25">
      <c r="A11" s="370"/>
      <c r="B11" s="363" t="s">
        <v>280</v>
      </c>
      <c r="C11" s="364" t="s">
        <v>928</v>
      </c>
      <c r="D11" s="365" t="s">
        <v>904</v>
      </c>
      <c r="E11" s="365" t="s">
        <v>313</v>
      </c>
      <c r="F11" s="364" t="s">
        <v>937</v>
      </c>
      <c r="G11" s="364" t="s">
        <v>938</v>
      </c>
      <c r="H11" s="364" t="s">
        <v>939</v>
      </c>
      <c r="I11" s="364" t="s">
        <v>918</v>
      </c>
      <c r="J11" s="367">
        <v>2772</v>
      </c>
      <c r="K11" s="371"/>
      <c r="L11" s="372"/>
    </row>
    <row r="12" spans="1:12" ht="94.5" x14ac:dyDescent="0.25">
      <c r="A12" s="370"/>
      <c r="B12" s="363" t="s">
        <v>280</v>
      </c>
      <c r="C12" s="364" t="s">
        <v>910</v>
      </c>
      <c r="D12" s="365" t="s">
        <v>904</v>
      </c>
      <c r="E12" s="365" t="s">
        <v>313</v>
      </c>
      <c r="F12" s="364" t="s">
        <v>940</v>
      </c>
      <c r="G12" s="364" t="s">
        <v>941</v>
      </c>
      <c r="H12" s="364" t="s">
        <v>942</v>
      </c>
      <c r="I12" s="364" t="s">
        <v>918</v>
      </c>
      <c r="J12" s="367">
        <v>6186</v>
      </c>
      <c r="K12" s="371"/>
      <c r="L12" s="372"/>
    </row>
    <row r="13" spans="1:12" ht="126" x14ac:dyDescent="0.25">
      <c r="A13" s="370"/>
      <c r="B13" s="363" t="s">
        <v>280</v>
      </c>
      <c r="C13" s="364" t="s">
        <v>928</v>
      </c>
      <c r="D13" s="365" t="s">
        <v>904</v>
      </c>
      <c r="E13" s="365" t="s">
        <v>313</v>
      </c>
      <c r="F13" s="364" t="s">
        <v>943</v>
      </c>
      <c r="G13" s="364" t="s">
        <v>907</v>
      </c>
      <c r="H13" s="364" t="s">
        <v>944</v>
      </c>
      <c r="I13" s="364" t="s">
        <v>914</v>
      </c>
      <c r="J13" s="367">
        <v>11114</v>
      </c>
      <c r="K13" s="371"/>
      <c r="L13" s="372"/>
    </row>
    <row r="14" spans="1:12" ht="78.75" x14ac:dyDescent="0.25">
      <c r="A14" s="370"/>
      <c r="B14" s="363" t="s">
        <v>280</v>
      </c>
      <c r="C14" s="364" t="s">
        <v>910</v>
      </c>
      <c r="D14" s="365" t="s">
        <v>904</v>
      </c>
      <c r="E14" s="365" t="s">
        <v>313</v>
      </c>
      <c r="F14" s="364" t="s">
        <v>945</v>
      </c>
      <c r="G14" s="364" t="s">
        <v>946</v>
      </c>
      <c r="H14" s="364" t="s">
        <v>947</v>
      </c>
      <c r="I14" s="364" t="s">
        <v>932</v>
      </c>
      <c r="J14" s="367">
        <v>3870</v>
      </c>
      <c r="K14" s="371"/>
      <c r="L14" s="372"/>
    </row>
    <row r="15" spans="1:12" ht="63" x14ac:dyDescent="0.25">
      <c r="A15" s="370"/>
      <c r="B15" s="363" t="s">
        <v>280</v>
      </c>
      <c r="C15" s="364" t="s">
        <v>910</v>
      </c>
      <c r="D15" s="365" t="s">
        <v>904</v>
      </c>
      <c r="E15" s="365" t="s">
        <v>313</v>
      </c>
      <c r="F15" s="364" t="s">
        <v>948</v>
      </c>
      <c r="G15" s="364" t="s">
        <v>949</v>
      </c>
      <c r="H15" s="364" t="s">
        <v>950</v>
      </c>
      <c r="I15" s="364" t="s">
        <v>932</v>
      </c>
      <c r="J15" s="367">
        <v>1628</v>
      </c>
      <c r="K15" s="371"/>
      <c r="L15" s="372"/>
    </row>
    <row r="16" spans="1:12" ht="78.75" x14ac:dyDescent="0.25">
      <c r="A16" s="370"/>
      <c r="B16" s="363" t="s">
        <v>280</v>
      </c>
      <c r="C16" s="364" t="s">
        <v>910</v>
      </c>
      <c r="D16" s="365" t="s">
        <v>904</v>
      </c>
      <c r="E16" s="365" t="s">
        <v>313</v>
      </c>
      <c r="F16" s="364" t="s">
        <v>951</v>
      </c>
      <c r="G16" s="364" t="s">
        <v>952</v>
      </c>
      <c r="H16" s="364" t="s">
        <v>953</v>
      </c>
      <c r="I16" s="364" t="s">
        <v>914</v>
      </c>
      <c r="J16" s="367">
        <v>7106</v>
      </c>
      <c r="K16" s="371"/>
      <c r="L16" s="372"/>
    </row>
    <row r="17" spans="1:12" ht="31.5" x14ac:dyDescent="0.25">
      <c r="A17" s="370"/>
      <c r="B17" s="363" t="s">
        <v>280</v>
      </c>
      <c r="C17" s="364" t="s">
        <v>910</v>
      </c>
      <c r="D17" s="365" t="s">
        <v>904</v>
      </c>
      <c r="E17" s="365" t="s">
        <v>313</v>
      </c>
      <c r="F17" s="364" t="s">
        <v>954</v>
      </c>
      <c r="G17" s="364" t="s">
        <v>955</v>
      </c>
      <c r="H17" s="364" t="s">
        <v>956</v>
      </c>
      <c r="I17" s="364" t="s">
        <v>932</v>
      </c>
      <c r="J17" s="367">
        <v>13794</v>
      </c>
      <c r="K17" s="371"/>
      <c r="L17" s="372"/>
    </row>
    <row r="18" spans="1:12" ht="31.5" x14ac:dyDescent="0.25">
      <c r="A18" s="370"/>
      <c r="B18" s="363" t="s">
        <v>280</v>
      </c>
      <c r="C18" s="364" t="s">
        <v>957</v>
      </c>
      <c r="D18" s="365" t="s">
        <v>904</v>
      </c>
      <c r="E18" s="365" t="s">
        <v>313</v>
      </c>
      <c r="F18" s="364" t="s">
        <v>958</v>
      </c>
      <c r="G18" s="364" t="s">
        <v>959</v>
      </c>
      <c r="H18" s="364" t="s">
        <v>960</v>
      </c>
      <c r="I18" s="364" t="s">
        <v>961</v>
      </c>
      <c r="J18" s="367">
        <v>46137</v>
      </c>
      <c r="K18" s="371"/>
      <c r="L18" s="372"/>
    </row>
    <row r="19" spans="1:12" ht="63" x14ac:dyDescent="0.25">
      <c r="A19" s="370"/>
      <c r="B19" s="363" t="s">
        <v>280</v>
      </c>
      <c r="C19" s="364" t="s">
        <v>910</v>
      </c>
      <c r="D19" s="365" t="s">
        <v>904</v>
      </c>
      <c r="E19" s="365" t="s">
        <v>313</v>
      </c>
      <c r="F19" s="364" t="s">
        <v>962</v>
      </c>
      <c r="G19" s="364" t="s">
        <v>959</v>
      </c>
      <c r="H19" s="364" t="s">
        <v>963</v>
      </c>
      <c r="I19" s="364" t="s">
        <v>918</v>
      </c>
      <c r="J19" s="367">
        <v>17376</v>
      </c>
      <c r="K19" s="371"/>
      <c r="L19" s="372"/>
    </row>
    <row r="20" spans="1:12" ht="126" x14ac:dyDescent="0.25">
      <c r="A20" s="370"/>
      <c r="B20" s="363" t="s">
        <v>280</v>
      </c>
      <c r="C20" s="364" t="s">
        <v>910</v>
      </c>
      <c r="D20" s="365" t="s">
        <v>904</v>
      </c>
      <c r="E20" s="365" t="s">
        <v>313</v>
      </c>
      <c r="F20" s="364" t="s">
        <v>964</v>
      </c>
      <c r="G20" s="364" t="s">
        <v>965</v>
      </c>
      <c r="H20" s="364" t="s">
        <v>966</v>
      </c>
      <c r="I20" s="364" t="s">
        <v>914</v>
      </c>
      <c r="J20" s="367">
        <v>2153</v>
      </c>
      <c r="K20" s="371"/>
      <c r="L20" s="372"/>
    </row>
    <row r="21" spans="1:12" ht="141.75" x14ac:dyDescent="0.25">
      <c r="A21" s="370"/>
      <c r="B21" s="363" t="s">
        <v>280</v>
      </c>
      <c r="C21" s="364" t="s">
        <v>910</v>
      </c>
      <c r="D21" s="365" t="s">
        <v>904</v>
      </c>
      <c r="E21" s="365" t="s">
        <v>313</v>
      </c>
      <c r="F21" s="364" t="s">
        <v>967</v>
      </c>
      <c r="G21" s="364" t="s">
        <v>968</v>
      </c>
      <c r="H21" s="364" t="s">
        <v>969</v>
      </c>
      <c r="I21" s="364" t="s">
        <v>914</v>
      </c>
      <c r="J21" s="367">
        <v>19310</v>
      </c>
      <c r="K21" s="371"/>
      <c r="L21" s="372"/>
    </row>
    <row r="22" spans="1:12" ht="141.75" x14ac:dyDescent="0.25">
      <c r="A22" s="370"/>
      <c r="B22" s="363" t="s">
        <v>280</v>
      </c>
      <c r="C22" s="364" t="s">
        <v>910</v>
      </c>
      <c r="D22" s="365" t="s">
        <v>904</v>
      </c>
      <c r="E22" s="365" t="s">
        <v>313</v>
      </c>
      <c r="F22" s="364" t="s">
        <v>970</v>
      </c>
      <c r="G22" s="364" t="s">
        <v>971</v>
      </c>
      <c r="H22" s="364" t="s">
        <v>972</v>
      </c>
      <c r="I22" s="364" t="s">
        <v>918</v>
      </c>
      <c r="J22" s="367">
        <v>17003</v>
      </c>
      <c r="K22" s="371"/>
      <c r="L22" s="372"/>
    </row>
    <row r="23" spans="1:12" ht="126" x14ac:dyDescent="0.25">
      <c r="A23" s="370"/>
      <c r="B23" s="363" t="s">
        <v>280</v>
      </c>
      <c r="C23" s="364" t="s">
        <v>910</v>
      </c>
      <c r="D23" s="365" t="s">
        <v>904</v>
      </c>
      <c r="E23" s="365" t="s">
        <v>313</v>
      </c>
      <c r="F23" s="364" t="s">
        <v>973</v>
      </c>
      <c r="G23" s="364" t="s">
        <v>974</v>
      </c>
      <c r="H23" s="364" t="s">
        <v>975</v>
      </c>
      <c r="I23" s="364" t="s">
        <v>914</v>
      </c>
      <c r="J23" s="367">
        <v>15988</v>
      </c>
      <c r="K23" s="371"/>
      <c r="L23" s="372"/>
    </row>
    <row r="24" spans="1:12" ht="126" x14ac:dyDescent="0.25">
      <c r="A24" s="370"/>
      <c r="B24" s="363" t="s">
        <v>280</v>
      </c>
      <c r="C24" s="364" t="s">
        <v>957</v>
      </c>
      <c r="D24" s="365" t="s">
        <v>904</v>
      </c>
      <c r="E24" s="365" t="s">
        <v>313</v>
      </c>
      <c r="F24" s="364" t="s">
        <v>976</v>
      </c>
      <c r="G24" s="364" t="s">
        <v>977</v>
      </c>
      <c r="H24" s="364" t="s">
        <v>978</v>
      </c>
      <c r="I24" s="364" t="s">
        <v>979</v>
      </c>
      <c r="J24" s="367">
        <v>40233.5</v>
      </c>
      <c r="K24" s="371"/>
      <c r="L24" s="372"/>
    </row>
    <row r="25" spans="1:12" ht="110.25" x14ac:dyDescent="0.25">
      <c r="A25" s="370"/>
      <c r="B25" s="363" t="s">
        <v>280</v>
      </c>
      <c r="C25" s="364" t="s">
        <v>910</v>
      </c>
      <c r="D25" s="365" t="s">
        <v>904</v>
      </c>
      <c r="E25" s="365" t="s">
        <v>313</v>
      </c>
      <c r="F25" s="364" t="s">
        <v>980</v>
      </c>
      <c r="G25" s="364" t="s">
        <v>981</v>
      </c>
      <c r="H25" s="364" t="s">
        <v>982</v>
      </c>
      <c r="I25" s="364" t="s">
        <v>914</v>
      </c>
      <c r="J25" s="367">
        <v>3228</v>
      </c>
      <c r="K25" s="371"/>
      <c r="L25" s="372"/>
    </row>
    <row r="26" spans="1:12" ht="157.5" x14ac:dyDescent="0.25">
      <c r="A26" s="370"/>
      <c r="B26" s="363" t="s">
        <v>280</v>
      </c>
      <c r="C26" s="364" t="s">
        <v>910</v>
      </c>
      <c r="D26" s="365" t="s">
        <v>904</v>
      </c>
      <c r="E26" s="365" t="s">
        <v>313</v>
      </c>
      <c r="F26" s="364" t="s">
        <v>983</v>
      </c>
      <c r="G26" s="364" t="s">
        <v>984</v>
      </c>
      <c r="H26" s="364" t="s">
        <v>985</v>
      </c>
      <c r="I26" s="364" t="s">
        <v>932</v>
      </c>
      <c r="J26" s="367">
        <v>5675</v>
      </c>
      <c r="K26" s="371"/>
      <c r="L26" s="372"/>
    </row>
    <row r="27" spans="1:12" ht="63" x14ac:dyDescent="0.25">
      <c r="A27" s="370"/>
      <c r="B27" s="363" t="s">
        <v>280</v>
      </c>
      <c r="C27" s="364" t="s">
        <v>910</v>
      </c>
      <c r="D27" s="365" t="s">
        <v>904</v>
      </c>
      <c r="E27" s="365" t="s">
        <v>313</v>
      </c>
      <c r="F27" s="364" t="s">
        <v>986</v>
      </c>
      <c r="G27" s="364" t="s">
        <v>987</v>
      </c>
      <c r="H27" s="364" t="s">
        <v>988</v>
      </c>
      <c r="I27" s="364" t="s">
        <v>918</v>
      </c>
      <c r="J27" s="367">
        <v>19502</v>
      </c>
      <c r="K27" s="371"/>
      <c r="L27" s="372"/>
    </row>
    <row r="28" spans="1:12" ht="63" x14ac:dyDescent="0.25">
      <c r="A28" s="372"/>
      <c r="B28" s="363" t="s">
        <v>280</v>
      </c>
      <c r="C28" s="364" t="s">
        <v>989</v>
      </c>
      <c r="D28" s="365" t="s">
        <v>904</v>
      </c>
      <c r="E28" s="365" t="s">
        <v>313</v>
      </c>
      <c r="F28" s="364" t="s">
        <v>990</v>
      </c>
      <c r="G28" s="364" t="s">
        <v>991</v>
      </c>
      <c r="H28" s="364" t="s">
        <v>992</v>
      </c>
      <c r="I28" s="364" t="s">
        <v>993</v>
      </c>
      <c r="J28" s="367">
        <v>0</v>
      </c>
      <c r="K28" s="371">
        <v>200000</v>
      </c>
      <c r="L28" s="372"/>
    </row>
    <row r="29" spans="1:12" ht="157.5" x14ac:dyDescent="0.25">
      <c r="A29" s="370"/>
      <c r="B29" s="363" t="s">
        <v>280</v>
      </c>
      <c r="C29" s="364" t="s">
        <v>910</v>
      </c>
      <c r="D29" s="365" t="s">
        <v>904</v>
      </c>
      <c r="E29" s="365" t="s">
        <v>313</v>
      </c>
      <c r="F29" s="364" t="s">
        <v>994</v>
      </c>
      <c r="G29" s="364" t="s">
        <v>995</v>
      </c>
      <c r="H29" s="364" t="s">
        <v>996</v>
      </c>
      <c r="I29" s="364" t="s">
        <v>918</v>
      </c>
      <c r="J29" s="367">
        <v>6382</v>
      </c>
      <c r="K29" s="371"/>
      <c r="L29" s="372"/>
    </row>
    <row r="30" spans="1:12" ht="94.5" x14ac:dyDescent="0.25">
      <c r="A30" s="370"/>
      <c r="B30" s="363" t="s">
        <v>280</v>
      </c>
      <c r="C30" s="364" t="s">
        <v>928</v>
      </c>
      <c r="D30" s="365" t="s">
        <v>904</v>
      </c>
      <c r="E30" s="365" t="s">
        <v>313</v>
      </c>
      <c r="F30" s="364" t="s">
        <v>997</v>
      </c>
      <c r="G30" s="364" t="s">
        <v>998</v>
      </c>
      <c r="H30" s="364" t="s">
        <v>999</v>
      </c>
      <c r="I30" s="364" t="s">
        <v>914</v>
      </c>
      <c r="J30" s="367">
        <v>13274</v>
      </c>
      <c r="K30" s="371"/>
      <c r="L30" s="372"/>
    </row>
    <row r="31" spans="1:12" ht="78.75" x14ac:dyDescent="0.25">
      <c r="A31" s="370"/>
      <c r="B31" s="363" t="s">
        <v>280</v>
      </c>
      <c r="C31" s="364" t="s">
        <v>928</v>
      </c>
      <c r="D31" s="365" t="s">
        <v>904</v>
      </c>
      <c r="E31" s="365" t="s">
        <v>313</v>
      </c>
      <c r="F31" s="364" t="s">
        <v>1000</v>
      </c>
      <c r="G31" s="364" t="s">
        <v>1001</v>
      </c>
      <c r="H31" s="364" t="s">
        <v>1002</v>
      </c>
      <c r="I31" s="364" t="s">
        <v>932</v>
      </c>
      <c r="J31" s="367">
        <v>16477</v>
      </c>
      <c r="K31" s="371"/>
      <c r="L31" s="372"/>
    </row>
    <row r="32" spans="1:12" ht="47.25" x14ac:dyDescent="0.25">
      <c r="A32" s="370"/>
      <c r="B32" s="363" t="s">
        <v>280</v>
      </c>
      <c r="C32" s="364" t="s">
        <v>910</v>
      </c>
      <c r="D32" s="365" t="s">
        <v>904</v>
      </c>
      <c r="E32" s="365" t="s">
        <v>313</v>
      </c>
      <c r="F32" s="364" t="s">
        <v>1003</v>
      </c>
      <c r="G32" s="364" t="s">
        <v>1004</v>
      </c>
      <c r="H32" s="364" t="s">
        <v>1005</v>
      </c>
      <c r="I32" s="364" t="s">
        <v>914</v>
      </c>
      <c r="J32" s="367">
        <v>7047</v>
      </c>
      <c r="K32" s="371"/>
      <c r="L32" s="372"/>
    </row>
    <row r="33" spans="1:12" ht="78.75" x14ac:dyDescent="0.25">
      <c r="A33" s="370"/>
      <c r="B33" s="363" t="s">
        <v>280</v>
      </c>
      <c r="C33" s="364" t="s">
        <v>910</v>
      </c>
      <c r="D33" s="365" t="s">
        <v>904</v>
      </c>
      <c r="E33" s="365" t="s">
        <v>313</v>
      </c>
      <c r="F33" s="364" t="s">
        <v>1006</v>
      </c>
      <c r="G33" s="364" t="s">
        <v>1007</v>
      </c>
      <c r="H33" s="364" t="s">
        <v>1008</v>
      </c>
      <c r="I33" s="364" t="s">
        <v>932</v>
      </c>
      <c r="J33" s="367">
        <v>13348</v>
      </c>
      <c r="K33" s="371"/>
      <c r="L33" s="372"/>
    </row>
    <row r="34" spans="1:12" ht="78.75" x14ac:dyDescent="0.25">
      <c r="A34" s="370"/>
      <c r="B34" s="363" t="s">
        <v>280</v>
      </c>
      <c r="C34" s="364" t="s">
        <v>910</v>
      </c>
      <c r="D34" s="365" t="s">
        <v>904</v>
      </c>
      <c r="E34" s="365" t="s">
        <v>313</v>
      </c>
      <c r="F34" s="364" t="s">
        <v>1009</v>
      </c>
      <c r="G34" s="364" t="s">
        <v>1010</v>
      </c>
      <c r="H34" s="364" t="s">
        <v>1011</v>
      </c>
      <c r="I34" s="364" t="s">
        <v>932</v>
      </c>
      <c r="J34" s="367">
        <v>10689</v>
      </c>
      <c r="K34" s="367"/>
      <c r="L34" s="372"/>
    </row>
    <row r="35" spans="1:12" ht="110.25" x14ac:dyDescent="0.25">
      <c r="A35" s="370"/>
      <c r="B35" s="363" t="s">
        <v>280</v>
      </c>
      <c r="C35" s="364" t="s">
        <v>957</v>
      </c>
      <c r="D35" s="365" t="s">
        <v>904</v>
      </c>
      <c r="E35" s="365" t="s">
        <v>313</v>
      </c>
      <c r="F35" s="364" t="s">
        <v>1012</v>
      </c>
      <c r="G35" s="364" t="s">
        <v>1013</v>
      </c>
      <c r="H35" s="364" t="s">
        <v>1014</v>
      </c>
      <c r="I35" s="364" t="s">
        <v>1015</v>
      </c>
      <c r="J35" s="367">
        <v>55074</v>
      </c>
      <c r="K35" s="371"/>
      <c r="L35" s="372"/>
    </row>
    <row r="36" spans="1:12" ht="78.75" x14ac:dyDescent="0.25">
      <c r="A36" s="370"/>
      <c r="B36" s="363" t="s">
        <v>280</v>
      </c>
      <c r="C36" s="364" t="s">
        <v>910</v>
      </c>
      <c r="D36" s="365" t="s">
        <v>904</v>
      </c>
      <c r="E36" s="365" t="s">
        <v>313</v>
      </c>
      <c r="F36" s="364" t="s">
        <v>1016</v>
      </c>
      <c r="G36" s="364" t="s">
        <v>1017</v>
      </c>
      <c r="H36" s="364" t="s">
        <v>1018</v>
      </c>
      <c r="I36" s="364" t="s">
        <v>914</v>
      </c>
      <c r="J36" s="367">
        <v>1776</v>
      </c>
      <c r="K36" s="371"/>
      <c r="L36" s="372"/>
    </row>
    <row r="37" spans="1:12" ht="63" x14ac:dyDescent="0.25">
      <c r="A37" s="370"/>
      <c r="B37" s="363" t="s">
        <v>280</v>
      </c>
      <c r="C37" s="364" t="s">
        <v>928</v>
      </c>
      <c r="D37" s="365" t="s">
        <v>904</v>
      </c>
      <c r="E37" s="365" t="s">
        <v>313</v>
      </c>
      <c r="F37" s="364" t="s">
        <v>1019</v>
      </c>
      <c r="G37" s="364" t="s">
        <v>1020</v>
      </c>
      <c r="H37" s="364" t="s">
        <v>1021</v>
      </c>
      <c r="I37" s="364" t="s">
        <v>914</v>
      </c>
      <c r="J37" s="367">
        <v>9611</v>
      </c>
      <c r="K37" s="371"/>
      <c r="L37" s="372"/>
    </row>
    <row r="38" spans="1:12" ht="47.25" x14ac:dyDescent="0.25">
      <c r="A38" s="370"/>
      <c r="B38" s="363" t="s">
        <v>280</v>
      </c>
      <c r="C38" s="364" t="s">
        <v>910</v>
      </c>
      <c r="D38" s="365" t="s">
        <v>904</v>
      </c>
      <c r="E38" s="365" t="s">
        <v>313</v>
      </c>
      <c r="F38" s="364" t="s">
        <v>1022</v>
      </c>
      <c r="G38" s="364" t="s">
        <v>1020</v>
      </c>
      <c r="H38" s="364" t="s">
        <v>1023</v>
      </c>
      <c r="I38" s="364" t="s">
        <v>914</v>
      </c>
      <c r="J38" s="367">
        <v>12560</v>
      </c>
      <c r="K38" s="371"/>
      <c r="L38" s="372"/>
    </row>
    <row r="39" spans="1:12" ht="47.25" x14ac:dyDescent="0.25">
      <c r="A39" s="370"/>
      <c r="B39" s="363" t="s">
        <v>280</v>
      </c>
      <c r="C39" s="364" t="s">
        <v>910</v>
      </c>
      <c r="D39" s="365" t="s">
        <v>904</v>
      </c>
      <c r="E39" s="365" t="s">
        <v>313</v>
      </c>
      <c r="F39" s="364" t="s">
        <v>1024</v>
      </c>
      <c r="G39" s="364" t="s">
        <v>1025</v>
      </c>
      <c r="H39" s="364" t="s">
        <v>1026</v>
      </c>
      <c r="I39" s="364" t="s">
        <v>932</v>
      </c>
      <c r="J39" s="367">
        <v>19068</v>
      </c>
      <c r="K39" s="371"/>
      <c r="L39" s="372"/>
    </row>
    <row r="40" spans="1:12" ht="63" x14ac:dyDescent="0.25">
      <c r="A40" s="370"/>
      <c r="B40" s="363" t="s">
        <v>280</v>
      </c>
      <c r="C40" s="364" t="s">
        <v>910</v>
      </c>
      <c r="D40" s="365" t="s">
        <v>904</v>
      </c>
      <c r="E40" s="365" t="s">
        <v>313</v>
      </c>
      <c r="F40" s="364" t="s">
        <v>1027</v>
      </c>
      <c r="G40" s="364" t="s">
        <v>1028</v>
      </c>
      <c r="H40" s="364" t="s">
        <v>1029</v>
      </c>
      <c r="I40" s="364" t="s">
        <v>914</v>
      </c>
      <c r="J40" s="367">
        <v>2066</v>
      </c>
      <c r="K40" s="371"/>
      <c r="L40" s="372"/>
    </row>
    <row r="41" spans="1:12" ht="173.25" x14ac:dyDescent="0.25">
      <c r="A41" s="370"/>
      <c r="B41" s="363" t="s">
        <v>280</v>
      </c>
      <c r="C41" s="364" t="s">
        <v>1030</v>
      </c>
      <c r="D41" s="365" t="s">
        <v>904</v>
      </c>
      <c r="E41" s="365" t="s">
        <v>313</v>
      </c>
      <c r="F41" s="364" t="s">
        <v>1031</v>
      </c>
      <c r="G41" s="364" t="s">
        <v>1032</v>
      </c>
      <c r="H41" s="364" t="s">
        <v>1033</v>
      </c>
      <c r="I41" s="364" t="s">
        <v>1034</v>
      </c>
      <c r="J41" s="367">
        <v>3500</v>
      </c>
      <c r="K41" s="371"/>
      <c r="L41" s="372"/>
    </row>
    <row r="42" spans="1:12" ht="110.25" x14ac:dyDescent="0.25">
      <c r="A42" s="370"/>
      <c r="B42" s="363" t="s">
        <v>280</v>
      </c>
      <c r="C42" s="364" t="s">
        <v>928</v>
      </c>
      <c r="D42" s="365" t="s">
        <v>904</v>
      </c>
      <c r="E42" s="365" t="s">
        <v>313</v>
      </c>
      <c r="F42" s="364" t="s">
        <v>1035</v>
      </c>
      <c r="G42" s="364" t="s">
        <v>1036</v>
      </c>
      <c r="H42" s="373" t="s">
        <v>1037</v>
      </c>
      <c r="I42" s="364" t="s">
        <v>918</v>
      </c>
      <c r="J42" s="367">
        <v>6417</v>
      </c>
      <c r="K42" s="371"/>
      <c r="L42" s="372"/>
    </row>
    <row r="43" spans="1:12" ht="63" x14ac:dyDescent="0.25">
      <c r="A43" s="370"/>
      <c r="B43" s="363" t="s">
        <v>280</v>
      </c>
      <c r="C43" s="364" t="s">
        <v>1038</v>
      </c>
      <c r="D43" s="365" t="s">
        <v>904</v>
      </c>
      <c r="E43" s="365" t="s">
        <v>905</v>
      </c>
      <c r="F43" s="364" t="s">
        <v>1039</v>
      </c>
      <c r="G43" s="364" t="s">
        <v>1040</v>
      </c>
      <c r="H43" s="364" t="s">
        <v>1041</v>
      </c>
      <c r="I43" s="364" t="s">
        <v>1042</v>
      </c>
      <c r="J43" s="367">
        <v>6728</v>
      </c>
      <c r="K43" s="371"/>
      <c r="L43" s="372"/>
    </row>
    <row r="44" spans="1:12" ht="63" x14ac:dyDescent="0.25">
      <c r="A44" s="370"/>
      <c r="B44" s="363" t="s">
        <v>280</v>
      </c>
      <c r="C44" s="364" t="s">
        <v>1038</v>
      </c>
      <c r="D44" s="365" t="s">
        <v>904</v>
      </c>
      <c r="E44" s="365" t="s">
        <v>905</v>
      </c>
      <c r="F44" s="364" t="s">
        <v>1043</v>
      </c>
      <c r="G44" s="364" t="s">
        <v>1040</v>
      </c>
      <c r="H44" s="364" t="s">
        <v>1044</v>
      </c>
      <c r="I44" s="364" t="s">
        <v>1045</v>
      </c>
      <c r="J44" s="367">
        <v>6750</v>
      </c>
      <c r="K44" s="371"/>
      <c r="L44" s="372"/>
    </row>
    <row r="45" spans="1:12" ht="110.25" x14ac:dyDescent="0.25">
      <c r="A45" s="370"/>
      <c r="B45" s="363" t="s">
        <v>280</v>
      </c>
      <c r="C45" s="364" t="s">
        <v>1038</v>
      </c>
      <c r="D45" s="365" t="s">
        <v>904</v>
      </c>
      <c r="E45" s="365" t="s">
        <v>905</v>
      </c>
      <c r="F45" s="364" t="s">
        <v>1046</v>
      </c>
      <c r="G45" s="364" t="s">
        <v>1047</v>
      </c>
      <c r="H45" s="364" t="s">
        <v>1048</v>
      </c>
      <c r="I45" s="364" t="s">
        <v>1049</v>
      </c>
      <c r="J45" s="367">
        <v>3050</v>
      </c>
      <c r="K45" s="371"/>
      <c r="L45" s="372"/>
    </row>
    <row r="46" spans="1:12" ht="157.5" x14ac:dyDescent="0.25">
      <c r="A46" s="370"/>
      <c r="B46" s="363" t="s">
        <v>280</v>
      </c>
      <c r="C46" s="364" t="s">
        <v>1038</v>
      </c>
      <c r="D46" s="365" t="s">
        <v>904</v>
      </c>
      <c r="E46" s="365" t="s">
        <v>905</v>
      </c>
      <c r="F46" s="364" t="s">
        <v>1050</v>
      </c>
      <c r="G46" s="364" t="s">
        <v>1047</v>
      </c>
      <c r="H46" s="364" t="s">
        <v>1051</v>
      </c>
      <c r="I46" s="364" t="s">
        <v>1052</v>
      </c>
      <c r="J46" s="367">
        <v>2475</v>
      </c>
      <c r="K46" s="371"/>
      <c r="L46" s="372"/>
    </row>
    <row r="47" spans="1:12" ht="126" x14ac:dyDescent="0.25">
      <c r="A47" s="370"/>
      <c r="B47" s="363" t="s">
        <v>280</v>
      </c>
      <c r="C47" s="364" t="s">
        <v>1038</v>
      </c>
      <c r="D47" s="365" t="s">
        <v>904</v>
      </c>
      <c r="E47" s="365" t="s">
        <v>905</v>
      </c>
      <c r="F47" s="364" t="s">
        <v>1053</v>
      </c>
      <c r="G47" s="364" t="s">
        <v>1047</v>
      </c>
      <c r="H47" s="364" t="s">
        <v>1054</v>
      </c>
      <c r="I47" s="364" t="s">
        <v>1049</v>
      </c>
      <c r="J47" s="367">
        <v>4087</v>
      </c>
      <c r="K47" s="371"/>
      <c r="L47" s="372"/>
    </row>
    <row r="48" spans="1:12" ht="157.5" x14ac:dyDescent="0.25">
      <c r="A48" s="370"/>
      <c r="B48" s="363" t="s">
        <v>280</v>
      </c>
      <c r="C48" s="364" t="s">
        <v>1038</v>
      </c>
      <c r="D48" s="365" t="s">
        <v>904</v>
      </c>
      <c r="E48" s="365" t="s">
        <v>905</v>
      </c>
      <c r="F48" s="364" t="s">
        <v>1055</v>
      </c>
      <c r="G48" s="364" t="s">
        <v>1047</v>
      </c>
      <c r="H48" s="364" t="s">
        <v>1056</v>
      </c>
      <c r="I48" s="364" t="s">
        <v>1057</v>
      </c>
      <c r="J48" s="367">
        <v>4461</v>
      </c>
      <c r="K48" s="371"/>
      <c r="L48" s="372"/>
    </row>
    <row r="49" spans="1:12" ht="63" x14ac:dyDescent="0.25">
      <c r="A49" s="370"/>
      <c r="B49" s="363" t="s">
        <v>280</v>
      </c>
      <c r="C49" s="364" t="s">
        <v>1038</v>
      </c>
      <c r="D49" s="365" t="s">
        <v>904</v>
      </c>
      <c r="E49" s="365" t="s">
        <v>905</v>
      </c>
      <c r="F49" s="364" t="s">
        <v>1058</v>
      </c>
      <c r="G49" s="364" t="s">
        <v>1040</v>
      </c>
      <c r="H49" s="364" t="s">
        <v>1059</v>
      </c>
      <c r="I49" s="364" t="s">
        <v>1060</v>
      </c>
      <c r="J49" s="367">
        <v>2250</v>
      </c>
      <c r="K49" s="371"/>
      <c r="L49" s="372"/>
    </row>
    <row r="50" spans="1:12" ht="126" x14ac:dyDescent="0.25">
      <c r="A50" s="370"/>
      <c r="B50" s="363" t="s">
        <v>280</v>
      </c>
      <c r="C50" s="364" t="s">
        <v>1038</v>
      </c>
      <c r="D50" s="365" t="s">
        <v>904</v>
      </c>
      <c r="E50" s="365" t="s">
        <v>905</v>
      </c>
      <c r="F50" s="364" t="s">
        <v>1061</v>
      </c>
      <c r="G50" s="364" t="s">
        <v>1047</v>
      </c>
      <c r="H50" s="364" t="s">
        <v>1062</v>
      </c>
      <c r="I50" s="364" t="s">
        <v>1049</v>
      </c>
      <c r="J50" s="367">
        <v>5375</v>
      </c>
      <c r="K50" s="371"/>
      <c r="L50" s="372"/>
    </row>
    <row r="51" spans="1:12" ht="63" x14ac:dyDescent="0.25">
      <c r="A51" s="370"/>
      <c r="B51" s="363" t="s">
        <v>280</v>
      </c>
      <c r="C51" s="364" t="s">
        <v>1038</v>
      </c>
      <c r="D51" s="365" t="s">
        <v>904</v>
      </c>
      <c r="E51" s="365" t="s">
        <v>905</v>
      </c>
      <c r="F51" s="364" t="s">
        <v>1063</v>
      </c>
      <c r="G51" s="364" t="s">
        <v>1047</v>
      </c>
      <c r="H51" s="364" t="s">
        <v>1064</v>
      </c>
      <c r="I51" s="364" t="s">
        <v>1065</v>
      </c>
      <c r="J51" s="367">
        <v>8925.64</v>
      </c>
      <c r="K51" s="371"/>
      <c r="L51" s="372"/>
    </row>
    <row r="52" spans="1:12" ht="63" x14ac:dyDescent="0.25">
      <c r="A52" s="370"/>
      <c r="B52" s="363" t="s">
        <v>280</v>
      </c>
      <c r="C52" s="364" t="s">
        <v>1038</v>
      </c>
      <c r="D52" s="365" t="s">
        <v>904</v>
      </c>
      <c r="E52" s="365" t="s">
        <v>905</v>
      </c>
      <c r="F52" s="364" t="s">
        <v>1066</v>
      </c>
      <c r="G52" s="364" t="s">
        <v>1047</v>
      </c>
      <c r="H52" s="364" t="s">
        <v>1067</v>
      </c>
      <c r="I52" s="364" t="s">
        <v>1068</v>
      </c>
      <c r="J52" s="367">
        <v>2518</v>
      </c>
      <c r="K52" s="371"/>
      <c r="L52" s="372"/>
    </row>
    <row r="53" spans="1:12" ht="47.25" x14ac:dyDescent="0.25">
      <c r="A53" s="370"/>
      <c r="B53" s="363" t="s">
        <v>280</v>
      </c>
      <c r="C53" s="364" t="s">
        <v>957</v>
      </c>
      <c r="D53" s="365" t="s">
        <v>904</v>
      </c>
      <c r="E53" s="365" t="s">
        <v>313</v>
      </c>
      <c r="F53" s="364" t="s">
        <v>1069</v>
      </c>
      <c r="G53" s="364" t="s">
        <v>1047</v>
      </c>
      <c r="H53" s="364" t="s">
        <v>1070</v>
      </c>
      <c r="I53" s="364" t="s">
        <v>1071</v>
      </c>
      <c r="J53" s="367">
        <v>56788.63</v>
      </c>
      <c r="K53" s="371"/>
      <c r="L53" s="372"/>
    </row>
    <row r="54" spans="1:12" ht="94.5" x14ac:dyDescent="0.25">
      <c r="A54" s="370"/>
      <c r="B54" s="363" t="s">
        <v>280</v>
      </c>
      <c r="C54" s="364" t="s">
        <v>910</v>
      </c>
      <c r="D54" s="365" t="s">
        <v>904</v>
      </c>
      <c r="E54" s="365" t="s">
        <v>313</v>
      </c>
      <c r="F54" s="364" t="s">
        <v>1072</v>
      </c>
      <c r="G54" s="364" t="s">
        <v>1073</v>
      </c>
      <c r="H54" s="364" t="s">
        <v>1074</v>
      </c>
      <c r="I54" s="364" t="s">
        <v>914</v>
      </c>
      <c r="J54" s="367">
        <v>9411</v>
      </c>
      <c r="K54" s="371"/>
      <c r="L54" s="372"/>
    </row>
    <row r="55" spans="1:12" ht="63" x14ac:dyDescent="0.25">
      <c r="A55" s="370"/>
      <c r="B55" s="363" t="s">
        <v>280</v>
      </c>
      <c r="C55" s="364" t="s">
        <v>957</v>
      </c>
      <c r="D55" s="365" t="s">
        <v>904</v>
      </c>
      <c r="E55" s="365" t="s">
        <v>313</v>
      </c>
      <c r="F55" s="364" t="s">
        <v>1075</v>
      </c>
      <c r="G55" s="364" t="s">
        <v>1040</v>
      </c>
      <c r="H55" s="364" t="s">
        <v>1076</v>
      </c>
      <c r="I55" s="364" t="s">
        <v>979</v>
      </c>
      <c r="J55" s="367">
        <v>76883</v>
      </c>
      <c r="K55" s="371"/>
      <c r="L55" s="372"/>
    </row>
    <row r="56" spans="1:12" ht="63" x14ac:dyDescent="0.25">
      <c r="A56" s="370"/>
      <c r="B56" s="363" t="s">
        <v>280</v>
      </c>
      <c r="C56" s="364" t="s">
        <v>957</v>
      </c>
      <c r="D56" s="365" t="s">
        <v>904</v>
      </c>
      <c r="E56" s="365" t="s">
        <v>313</v>
      </c>
      <c r="F56" s="364" t="s">
        <v>1077</v>
      </c>
      <c r="G56" s="364" t="s">
        <v>1040</v>
      </c>
      <c r="H56" s="364" t="s">
        <v>1078</v>
      </c>
      <c r="I56" s="364" t="s">
        <v>1079</v>
      </c>
      <c r="J56" s="367">
        <v>14776</v>
      </c>
      <c r="K56" s="371"/>
      <c r="L56" s="372"/>
    </row>
    <row r="57" spans="1:12" ht="157.5" x14ac:dyDescent="0.25">
      <c r="A57" s="370"/>
      <c r="B57" s="363" t="s">
        <v>280</v>
      </c>
      <c r="C57" s="364" t="s">
        <v>910</v>
      </c>
      <c r="D57" s="365" t="s">
        <v>904</v>
      </c>
      <c r="E57" s="365" t="s">
        <v>313</v>
      </c>
      <c r="F57" s="364" t="s">
        <v>1080</v>
      </c>
      <c r="G57" s="364" t="s">
        <v>1081</v>
      </c>
      <c r="H57" s="364" t="s">
        <v>1082</v>
      </c>
      <c r="I57" s="364" t="s">
        <v>1083</v>
      </c>
      <c r="J57" s="367">
        <v>11866</v>
      </c>
      <c r="K57" s="371"/>
      <c r="L57" s="372"/>
    </row>
    <row r="58" spans="1:12" ht="126" x14ac:dyDescent="0.25">
      <c r="A58" s="370"/>
      <c r="B58" s="363" t="s">
        <v>280</v>
      </c>
      <c r="C58" s="364" t="s">
        <v>910</v>
      </c>
      <c r="D58" s="365" t="s">
        <v>904</v>
      </c>
      <c r="E58" s="365" t="s">
        <v>313</v>
      </c>
      <c r="F58" s="364" t="s">
        <v>1084</v>
      </c>
      <c r="G58" s="364" t="s">
        <v>1085</v>
      </c>
      <c r="H58" s="364" t="s">
        <v>1086</v>
      </c>
      <c r="I58" s="364" t="s">
        <v>1087</v>
      </c>
      <c r="J58" s="367">
        <v>5977</v>
      </c>
      <c r="K58" s="371"/>
      <c r="L58" s="372"/>
    </row>
    <row r="59" spans="1:12" ht="63" x14ac:dyDescent="0.25">
      <c r="A59" s="370"/>
      <c r="B59" s="363" t="s">
        <v>280</v>
      </c>
      <c r="C59" s="364" t="s">
        <v>910</v>
      </c>
      <c r="D59" s="365" t="s">
        <v>904</v>
      </c>
      <c r="E59" s="365" t="s">
        <v>313</v>
      </c>
      <c r="F59" s="364" t="s">
        <v>1088</v>
      </c>
      <c r="G59" s="364" t="s">
        <v>1040</v>
      </c>
      <c r="H59" s="364" t="s">
        <v>1089</v>
      </c>
      <c r="I59" s="364" t="s">
        <v>918</v>
      </c>
      <c r="J59" s="367">
        <v>16216</v>
      </c>
      <c r="K59" s="371"/>
      <c r="L59" s="372"/>
    </row>
    <row r="60" spans="1:12" ht="63" x14ac:dyDescent="0.25">
      <c r="A60" s="370"/>
      <c r="B60" s="363" t="s">
        <v>280</v>
      </c>
      <c r="C60" s="364" t="s">
        <v>1090</v>
      </c>
      <c r="D60" s="365" t="s">
        <v>904</v>
      </c>
      <c r="E60" s="365" t="s">
        <v>905</v>
      </c>
      <c r="F60" s="364">
        <v>20121205</v>
      </c>
      <c r="G60" s="364" t="s">
        <v>1047</v>
      </c>
      <c r="H60" s="374" t="s">
        <v>1091</v>
      </c>
      <c r="I60" s="364" t="s">
        <v>1092</v>
      </c>
      <c r="J60" s="367">
        <v>5000</v>
      </c>
      <c r="K60" s="371"/>
      <c r="L60" s="372"/>
    </row>
    <row r="61" spans="1:12" ht="47.25" x14ac:dyDescent="0.25">
      <c r="A61" s="370"/>
      <c r="B61" s="363" t="s">
        <v>281</v>
      </c>
      <c r="C61" s="364" t="s">
        <v>1090</v>
      </c>
      <c r="D61" s="365" t="s">
        <v>904</v>
      </c>
      <c r="E61" s="365" t="s">
        <v>905</v>
      </c>
      <c r="F61" s="364" t="s">
        <v>1093</v>
      </c>
      <c r="G61" s="364" t="s">
        <v>1094</v>
      </c>
      <c r="H61" s="364" t="s">
        <v>1095</v>
      </c>
      <c r="I61" s="364" t="s">
        <v>1096</v>
      </c>
      <c r="J61" s="367">
        <v>10818.16</v>
      </c>
      <c r="K61" s="371"/>
      <c r="L61" s="372"/>
    </row>
    <row r="62" spans="1:12" ht="78.75" x14ac:dyDescent="0.25">
      <c r="A62" s="370"/>
      <c r="B62" s="363" t="s">
        <v>281</v>
      </c>
      <c r="C62" s="364" t="s">
        <v>910</v>
      </c>
      <c r="D62" s="365" t="s">
        <v>904</v>
      </c>
      <c r="E62" s="365" t="s">
        <v>313</v>
      </c>
      <c r="F62" s="364" t="s">
        <v>1097</v>
      </c>
      <c r="G62" s="364" t="s">
        <v>1098</v>
      </c>
      <c r="H62" s="364" t="s">
        <v>1099</v>
      </c>
      <c r="I62" s="364" t="s">
        <v>936</v>
      </c>
      <c r="J62" s="367">
        <v>9943</v>
      </c>
      <c r="K62" s="371"/>
      <c r="L62" s="372"/>
    </row>
    <row r="63" spans="1:12" ht="63" x14ac:dyDescent="0.25">
      <c r="A63" s="370"/>
      <c r="B63" s="363" t="s">
        <v>281</v>
      </c>
      <c r="C63" s="364" t="s">
        <v>910</v>
      </c>
      <c r="D63" s="365" t="s">
        <v>904</v>
      </c>
      <c r="E63" s="365" t="s">
        <v>313</v>
      </c>
      <c r="F63" s="364" t="s">
        <v>1100</v>
      </c>
      <c r="G63" s="364" t="s">
        <v>1101</v>
      </c>
      <c r="H63" s="364" t="s">
        <v>1102</v>
      </c>
      <c r="I63" s="364" t="s">
        <v>936</v>
      </c>
      <c r="J63" s="367">
        <v>4549</v>
      </c>
      <c r="K63" s="371"/>
      <c r="L63" s="372"/>
    </row>
    <row r="64" spans="1:12" ht="141.75" x14ac:dyDescent="0.25">
      <c r="A64" s="370"/>
      <c r="B64" s="363" t="s">
        <v>281</v>
      </c>
      <c r="C64" s="364" t="s">
        <v>910</v>
      </c>
      <c r="D64" s="365" t="s">
        <v>904</v>
      </c>
      <c r="E64" s="365" t="s">
        <v>313</v>
      </c>
      <c r="F64" s="364" t="s">
        <v>1103</v>
      </c>
      <c r="G64" s="364" t="s">
        <v>1104</v>
      </c>
      <c r="H64" s="364" t="s">
        <v>1105</v>
      </c>
      <c r="I64" s="364" t="s">
        <v>936</v>
      </c>
      <c r="J64" s="367">
        <v>18520</v>
      </c>
      <c r="K64" s="371"/>
      <c r="L64" s="372"/>
    </row>
    <row r="65" spans="1:12" ht="63" x14ac:dyDescent="0.25">
      <c r="A65" s="370"/>
      <c r="B65" s="363" t="s">
        <v>281</v>
      </c>
      <c r="C65" s="364" t="s">
        <v>957</v>
      </c>
      <c r="D65" s="365" t="s">
        <v>904</v>
      </c>
      <c r="E65" s="365" t="s">
        <v>313</v>
      </c>
      <c r="F65" s="364" t="s">
        <v>1106</v>
      </c>
      <c r="G65" s="364" t="s">
        <v>1104</v>
      </c>
      <c r="H65" s="364" t="s">
        <v>1107</v>
      </c>
      <c r="I65" s="364" t="s">
        <v>1108</v>
      </c>
      <c r="J65" s="367">
        <v>38697</v>
      </c>
      <c r="K65" s="371"/>
      <c r="L65" s="372"/>
    </row>
    <row r="66" spans="1:12" ht="47.25" x14ac:dyDescent="0.25">
      <c r="A66" s="372"/>
      <c r="B66" s="363" t="s">
        <v>281</v>
      </c>
      <c r="C66" s="364" t="s">
        <v>957</v>
      </c>
      <c r="D66" s="365" t="s">
        <v>904</v>
      </c>
      <c r="E66" s="365" t="s">
        <v>313</v>
      </c>
      <c r="F66" s="364" t="s">
        <v>1109</v>
      </c>
      <c r="G66" s="364" t="s">
        <v>1101</v>
      </c>
      <c r="H66" s="364" t="s">
        <v>1110</v>
      </c>
      <c r="I66" s="364" t="s">
        <v>1108</v>
      </c>
      <c r="J66" s="367">
        <v>4560</v>
      </c>
      <c r="K66" s="371"/>
      <c r="L66" s="372"/>
    </row>
    <row r="67" spans="1:12" ht="94.5" x14ac:dyDescent="0.25">
      <c r="A67" s="370"/>
      <c r="B67" s="363" t="s">
        <v>281</v>
      </c>
      <c r="C67" s="364" t="s">
        <v>910</v>
      </c>
      <c r="D67" s="365" t="s">
        <v>904</v>
      </c>
      <c r="E67" s="365" t="s">
        <v>313</v>
      </c>
      <c r="F67" s="364" t="s">
        <v>1111</v>
      </c>
      <c r="G67" s="364" t="s">
        <v>1112</v>
      </c>
      <c r="H67" s="364" t="s">
        <v>1113</v>
      </c>
      <c r="I67" s="364" t="s">
        <v>914</v>
      </c>
      <c r="J67" s="367">
        <v>9471</v>
      </c>
      <c r="K67" s="371"/>
      <c r="L67" s="372"/>
    </row>
    <row r="68" spans="1:12" ht="63" x14ac:dyDescent="0.25">
      <c r="A68" s="370"/>
      <c r="B68" s="363" t="s">
        <v>281</v>
      </c>
      <c r="C68" s="364" t="s">
        <v>910</v>
      </c>
      <c r="D68" s="365" t="s">
        <v>904</v>
      </c>
      <c r="E68" s="365" t="s">
        <v>313</v>
      </c>
      <c r="F68" s="364" t="s">
        <v>1114</v>
      </c>
      <c r="G68" s="364" t="s">
        <v>1115</v>
      </c>
      <c r="H68" s="364" t="s">
        <v>1116</v>
      </c>
      <c r="I68" s="364" t="s">
        <v>914</v>
      </c>
      <c r="J68" s="367">
        <v>1773</v>
      </c>
      <c r="K68" s="371"/>
      <c r="L68" s="372"/>
    </row>
    <row r="69" spans="1:12" ht="63" x14ac:dyDescent="0.25">
      <c r="A69" s="370"/>
      <c r="B69" s="363" t="s">
        <v>281</v>
      </c>
      <c r="C69" s="364" t="s">
        <v>910</v>
      </c>
      <c r="D69" s="365" t="s">
        <v>904</v>
      </c>
      <c r="E69" s="365" t="s">
        <v>313</v>
      </c>
      <c r="F69" s="364" t="s">
        <v>1117</v>
      </c>
      <c r="G69" s="364" t="s">
        <v>1118</v>
      </c>
      <c r="H69" s="364" t="s">
        <v>1119</v>
      </c>
      <c r="I69" s="364" t="s">
        <v>914</v>
      </c>
      <c r="J69" s="367">
        <v>19117</v>
      </c>
      <c r="K69" s="371"/>
      <c r="L69" s="372"/>
    </row>
    <row r="70" spans="1:12" ht="110.25" x14ac:dyDescent="0.25">
      <c r="A70" s="370"/>
      <c r="B70" s="363" t="s">
        <v>281</v>
      </c>
      <c r="C70" s="364" t="s">
        <v>910</v>
      </c>
      <c r="D70" s="365" t="s">
        <v>904</v>
      </c>
      <c r="E70" s="365" t="s">
        <v>313</v>
      </c>
      <c r="F70" s="364" t="s">
        <v>1120</v>
      </c>
      <c r="G70" s="364" t="s">
        <v>1121</v>
      </c>
      <c r="H70" s="364" t="s">
        <v>1122</v>
      </c>
      <c r="I70" s="364" t="s">
        <v>1123</v>
      </c>
      <c r="J70" s="367">
        <v>11908</v>
      </c>
      <c r="K70" s="371"/>
      <c r="L70" s="372"/>
    </row>
    <row r="71" spans="1:12" ht="94.5" x14ac:dyDescent="0.25">
      <c r="A71" s="370"/>
      <c r="B71" s="363" t="s">
        <v>281</v>
      </c>
      <c r="C71" s="364" t="s">
        <v>910</v>
      </c>
      <c r="D71" s="365" t="s">
        <v>904</v>
      </c>
      <c r="E71" s="365" t="s">
        <v>313</v>
      </c>
      <c r="F71" s="364" t="s">
        <v>1124</v>
      </c>
      <c r="G71" s="364" t="s">
        <v>1125</v>
      </c>
      <c r="H71" s="364" t="s">
        <v>1126</v>
      </c>
      <c r="I71" s="364" t="s">
        <v>914</v>
      </c>
      <c r="J71" s="367">
        <v>1356</v>
      </c>
      <c r="K71" s="371"/>
      <c r="L71" s="372"/>
    </row>
    <row r="72" spans="1:12" ht="94.5" x14ac:dyDescent="0.25">
      <c r="A72" s="370"/>
      <c r="B72" s="363" t="s">
        <v>281</v>
      </c>
      <c r="C72" s="364" t="s">
        <v>910</v>
      </c>
      <c r="D72" s="365" t="s">
        <v>904</v>
      </c>
      <c r="E72" s="365" t="s">
        <v>313</v>
      </c>
      <c r="F72" s="364" t="s">
        <v>1127</v>
      </c>
      <c r="G72" s="364" t="s">
        <v>1128</v>
      </c>
      <c r="H72" s="364" t="s">
        <v>1129</v>
      </c>
      <c r="I72" s="364" t="s">
        <v>914</v>
      </c>
      <c r="J72" s="367">
        <v>3354</v>
      </c>
      <c r="K72" s="371"/>
      <c r="L72" s="372"/>
    </row>
    <row r="73" spans="1:12" ht="110.25" x14ac:dyDescent="0.25">
      <c r="A73" s="370"/>
      <c r="B73" s="363" t="s">
        <v>281</v>
      </c>
      <c r="C73" s="364" t="s">
        <v>910</v>
      </c>
      <c r="D73" s="365" t="s">
        <v>904</v>
      </c>
      <c r="E73" s="365" t="s">
        <v>313</v>
      </c>
      <c r="F73" s="364" t="s">
        <v>1130</v>
      </c>
      <c r="G73" s="364" t="s">
        <v>1131</v>
      </c>
      <c r="H73" s="364" t="s">
        <v>1132</v>
      </c>
      <c r="I73" s="364" t="s">
        <v>914</v>
      </c>
      <c r="J73" s="367">
        <v>12789</v>
      </c>
      <c r="K73" s="371"/>
      <c r="L73" s="372"/>
    </row>
    <row r="74" spans="1:12" ht="63" x14ac:dyDescent="0.25">
      <c r="A74" s="372"/>
      <c r="B74" s="363" t="s">
        <v>281</v>
      </c>
      <c r="C74" s="364" t="s">
        <v>910</v>
      </c>
      <c r="D74" s="365" t="s">
        <v>904</v>
      </c>
      <c r="E74" s="365" t="s">
        <v>313</v>
      </c>
      <c r="F74" s="364" t="s">
        <v>1133</v>
      </c>
      <c r="G74" s="364" t="s">
        <v>1134</v>
      </c>
      <c r="H74" s="364" t="s">
        <v>1135</v>
      </c>
      <c r="I74" s="364" t="s">
        <v>1083</v>
      </c>
      <c r="J74" s="367">
        <v>6778</v>
      </c>
      <c r="K74" s="371"/>
      <c r="L74" s="372"/>
    </row>
    <row r="75" spans="1:12" ht="63" x14ac:dyDescent="0.25">
      <c r="A75" s="370"/>
      <c r="B75" s="363" t="s">
        <v>281</v>
      </c>
      <c r="C75" s="364" t="s">
        <v>910</v>
      </c>
      <c r="D75" s="365" t="s">
        <v>904</v>
      </c>
      <c r="E75" s="365" t="s">
        <v>313</v>
      </c>
      <c r="F75" s="364" t="s">
        <v>1136</v>
      </c>
      <c r="G75" s="364" t="s">
        <v>1137</v>
      </c>
      <c r="H75" s="364" t="s">
        <v>1138</v>
      </c>
      <c r="I75" s="364" t="s">
        <v>932</v>
      </c>
      <c r="J75" s="367">
        <v>16423</v>
      </c>
      <c r="K75" s="371"/>
      <c r="L75" s="372"/>
    </row>
    <row r="76" spans="1:12" ht="31.5" x14ac:dyDescent="0.25">
      <c r="A76" s="370"/>
      <c r="B76" s="363" t="s">
        <v>281</v>
      </c>
      <c r="C76" s="364" t="s">
        <v>928</v>
      </c>
      <c r="D76" s="365" t="s">
        <v>904</v>
      </c>
      <c r="E76" s="365" t="s">
        <v>313</v>
      </c>
      <c r="F76" s="364" t="s">
        <v>1139</v>
      </c>
      <c r="G76" s="364" t="s">
        <v>1128</v>
      </c>
      <c r="H76" s="364" t="s">
        <v>1140</v>
      </c>
      <c r="I76" s="364" t="s">
        <v>918</v>
      </c>
      <c r="J76" s="367">
        <v>5004</v>
      </c>
      <c r="K76" s="371"/>
      <c r="L76" s="372"/>
    </row>
    <row r="77" spans="1:12" ht="31.5" x14ac:dyDescent="0.25">
      <c r="A77" s="370"/>
      <c r="B77" s="363" t="s">
        <v>281</v>
      </c>
      <c r="C77" s="364" t="s">
        <v>928</v>
      </c>
      <c r="D77" s="365" t="s">
        <v>904</v>
      </c>
      <c r="E77" s="365" t="s">
        <v>313</v>
      </c>
      <c r="F77" s="364" t="s">
        <v>1141</v>
      </c>
      <c r="G77" s="364" t="s">
        <v>1142</v>
      </c>
      <c r="H77" s="364" t="s">
        <v>1143</v>
      </c>
      <c r="I77" s="364" t="s">
        <v>918</v>
      </c>
      <c r="J77" s="367">
        <v>999</v>
      </c>
      <c r="K77" s="371"/>
      <c r="L77" s="372"/>
    </row>
    <row r="78" spans="1:12" ht="47.25" x14ac:dyDescent="0.25">
      <c r="A78" s="370"/>
      <c r="B78" s="363" t="s">
        <v>281</v>
      </c>
      <c r="C78" s="364" t="s">
        <v>910</v>
      </c>
      <c r="D78" s="365" t="s">
        <v>904</v>
      </c>
      <c r="E78" s="365" t="s">
        <v>313</v>
      </c>
      <c r="F78" s="364" t="s">
        <v>1144</v>
      </c>
      <c r="G78" s="364" t="s">
        <v>1145</v>
      </c>
      <c r="H78" s="364" t="s">
        <v>1146</v>
      </c>
      <c r="I78" s="364" t="s">
        <v>1087</v>
      </c>
      <c r="J78" s="367">
        <v>9437</v>
      </c>
      <c r="K78" s="371"/>
      <c r="L78" s="372"/>
    </row>
    <row r="79" spans="1:12" ht="141.75" x14ac:dyDescent="0.25">
      <c r="A79" s="370"/>
      <c r="B79" s="363" t="s">
        <v>281</v>
      </c>
      <c r="C79" s="364" t="s">
        <v>910</v>
      </c>
      <c r="D79" s="365" t="s">
        <v>904</v>
      </c>
      <c r="E79" s="365" t="s">
        <v>313</v>
      </c>
      <c r="F79" s="364" t="s">
        <v>1147</v>
      </c>
      <c r="G79" s="364" t="s">
        <v>1148</v>
      </c>
      <c r="H79" s="364" t="s">
        <v>1149</v>
      </c>
      <c r="I79" s="364" t="s">
        <v>1087</v>
      </c>
      <c r="J79" s="367">
        <v>6562</v>
      </c>
      <c r="K79" s="371"/>
      <c r="L79" s="372"/>
    </row>
    <row r="80" spans="1:12" ht="78.75" x14ac:dyDescent="0.25">
      <c r="A80" s="370"/>
      <c r="B80" s="363" t="s">
        <v>281</v>
      </c>
      <c r="C80" s="364" t="s">
        <v>910</v>
      </c>
      <c r="D80" s="365" t="s">
        <v>904</v>
      </c>
      <c r="E80" s="365" t="s">
        <v>313</v>
      </c>
      <c r="F80" s="364" t="s">
        <v>1150</v>
      </c>
      <c r="G80" s="364" t="s">
        <v>1151</v>
      </c>
      <c r="H80" s="364" t="s">
        <v>1152</v>
      </c>
      <c r="I80" s="364" t="s">
        <v>1087</v>
      </c>
      <c r="J80" s="367">
        <v>5729</v>
      </c>
      <c r="K80" s="371"/>
      <c r="L80" s="372"/>
    </row>
    <row r="81" spans="1:12" ht="157.5" x14ac:dyDescent="0.25">
      <c r="A81" s="370"/>
      <c r="B81" s="363" t="s">
        <v>281</v>
      </c>
      <c r="C81" s="364" t="s">
        <v>1153</v>
      </c>
      <c r="D81" s="365" t="s">
        <v>904</v>
      </c>
      <c r="E81" s="365" t="s">
        <v>313</v>
      </c>
      <c r="F81" s="364" t="s">
        <v>1154</v>
      </c>
      <c r="G81" s="364" t="s">
        <v>1155</v>
      </c>
      <c r="H81" s="364" t="s">
        <v>1156</v>
      </c>
      <c r="I81" s="364" t="s">
        <v>1157</v>
      </c>
      <c r="J81" s="367">
        <v>5000</v>
      </c>
      <c r="K81" s="371"/>
      <c r="L81" s="372"/>
    </row>
    <row r="82" spans="1:12" ht="78.75" x14ac:dyDescent="0.25">
      <c r="A82" s="370"/>
      <c r="B82" s="363" t="s">
        <v>281</v>
      </c>
      <c r="C82" s="364" t="s">
        <v>1090</v>
      </c>
      <c r="D82" s="365" t="s">
        <v>904</v>
      </c>
      <c r="E82" s="365" t="s">
        <v>905</v>
      </c>
      <c r="F82" s="364" t="s">
        <v>1158</v>
      </c>
      <c r="G82" s="364" t="s">
        <v>1159</v>
      </c>
      <c r="H82" s="364" t="s">
        <v>1160</v>
      </c>
      <c r="I82" s="364" t="s">
        <v>1161</v>
      </c>
      <c r="J82" s="367">
        <v>33983</v>
      </c>
      <c r="K82" s="371"/>
      <c r="L82" s="372"/>
    </row>
    <row r="83" spans="1:12" ht="94.5" x14ac:dyDescent="0.25">
      <c r="A83" s="370"/>
      <c r="B83" s="363" t="s">
        <v>281</v>
      </c>
      <c r="C83" s="364" t="s">
        <v>989</v>
      </c>
      <c r="D83" s="365" t="s">
        <v>904</v>
      </c>
      <c r="E83" s="365" t="s">
        <v>313</v>
      </c>
      <c r="F83" s="364" t="s">
        <v>1162</v>
      </c>
      <c r="G83" s="364" t="s">
        <v>1163</v>
      </c>
      <c r="H83" s="364" t="s">
        <v>1164</v>
      </c>
      <c r="I83" s="364" t="s">
        <v>1165</v>
      </c>
      <c r="J83" s="367">
        <v>10000</v>
      </c>
      <c r="K83" s="371"/>
      <c r="L83" s="372"/>
    </row>
    <row r="84" spans="1:12" ht="94.5" x14ac:dyDescent="0.25">
      <c r="A84" s="370"/>
      <c r="B84" s="363" t="s">
        <v>281</v>
      </c>
      <c r="C84" s="364" t="s">
        <v>957</v>
      </c>
      <c r="D84" s="365" t="s">
        <v>904</v>
      </c>
      <c r="E84" s="365" t="s">
        <v>313</v>
      </c>
      <c r="F84" s="364" t="s">
        <v>1166</v>
      </c>
      <c r="G84" s="364" t="s">
        <v>1167</v>
      </c>
      <c r="H84" s="364" t="s">
        <v>1168</v>
      </c>
      <c r="I84" s="364" t="s">
        <v>1108</v>
      </c>
      <c r="J84" s="367">
        <v>12622</v>
      </c>
      <c r="K84" s="371"/>
      <c r="L84" s="372"/>
    </row>
    <row r="85" spans="1:12" ht="47.25" x14ac:dyDescent="0.25">
      <c r="A85" s="370"/>
      <c r="B85" s="363" t="s">
        <v>281</v>
      </c>
      <c r="C85" s="364" t="s">
        <v>957</v>
      </c>
      <c r="D85" s="365" t="s">
        <v>904</v>
      </c>
      <c r="E85" s="365" t="s">
        <v>313</v>
      </c>
      <c r="F85" s="364" t="s">
        <v>1169</v>
      </c>
      <c r="G85" s="364" t="s">
        <v>1170</v>
      </c>
      <c r="H85" s="364" t="s">
        <v>1171</v>
      </c>
      <c r="I85" s="364" t="s">
        <v>1108</v>
      </c>
      <c r="J85" s="367">
        <v>15100</v>
      </c>
      <c r="K85" s="371"/>
      <c r="L85" s="372"/>
    </row>
    <row r="86" spans="1:12" ht="78.75" x14ac:dyDescent="0.25">
      <c r="A86" s="370"/>
      <c r="B86" s="363" t="s">
        <v>281</v>
      </c>
      <c r="C86" s="364" t="s">
        <v>910</v>
      </c>
      <c r="D86" s="365" t="s">
        <v>904</v>
      </c>
      <c r="E86" s="365" t="s">
        <v>313</v>
      </c>
      <c r="F86" s="364" t="s">
        <v>1172</v>
      </c>
      <c r="G86" s="364" t="s">
        <v>1173</v>
      </c>
      <c r="H86" s="364" t="s">
        <v>1174</v>
      </c>
      <c r="I86" s="364" t="s">
        <v>1123</v>
      </c>
      <c r="J86" s="367">
        <v>8642</v>
      </c>
      <c r="K86" s="371"/>
      <c r="L86" s="372"/>
    </row>
    <row r="87" spans="1:12" ht="47.25" x14ac:dyDescent="0.25">
      <c r="A87" s="370"/>
      <c r="B87" s="363" t="s">
        <v>281</v>
      </c>
      <c r="C87" s="364" t="s">
        <v>910</v>
      </c>
      <c r="D87" s="365" t="s">
        <v>904</v>
      </c>
      <c r="E87" s="365" t="s">
        <v>313</v>
      </c>
      <c r="F87" s="364" t="s">
        <v>1175</v>
      </c>
      <c r="G87" s="364" t="s">
        <v>1176</v>
      </c>
      <c r="H87" s="364" t="s">
        <v>1177</v>
      </c>
      <c r="I87" s="364" t="s">
        <v>1123</v>
      </c>
      <c r="J87" s="367">
        <v>9015</v>
      </c>
      <c r="K87" s="371"/>
      <c r="L87" s="372"/>
    </row>
    <row r="88" spans="1:12" ht="63" x14ac:dyDescent="0.25">
      <c r="A88" s="370"/>
      <c r="B88" s="363" t="s">
        <v>281</v>
      </c>
      <c r="C88" s="364" t="s">
        <v>910</v>
      </c>
      <c r="D88" s="365" t="s">
        <v>904</v>
      </c>
      <c r="E88" s="365" t="s">
        <v>313</v>
      </c>
      <c r="F88" s="364" t="s">
        <v>1178</v>
      </c>
      <c r="G88" s="364" t="s">
        <v>1179</v>
      </c>
      <c r="H88" s="364" t="s">
        <v>1180</v>
      </c>
      <c r="I88" s="364" t="s">
        <v>1123</v>
      </c>
      <c r="J88" s="367">
        <v>7521</v>
      </c>
      <c r="K88" s="371"/>
      <c r="L88" s="372"/>
    </row>
    <row r="89" spans="1:12" ht="78.75" x14ac:dyDescent="0.25">
      <c r="A89" s="370"/>
      <c r="B89" s="363" t="s">
        <v>281</v>
      </c>
      <c r="C89" s="364" t="s">
        <v>910</v>
      </c>
      <c r="D89" s="365" t="s">
        <v>904</v>
      </c>
      <c r="E89" s="365" t="s">
        <v>313</v>
      </c>
      <c r="F89" s="364" t="s">
        <v>1181</v>
      </c>
      <c r="G89" s="364" t="s">
        <v>1167</v>
      </c>
      <c r="H89" s="364" t="s">
        <v>1182</v>
      </c>
      <c r="I89" s="364" t="s">
        <v>1123</v>
      </c>
      <c r="J89" s="367">
        <v>5004</v>
      </c>
      <c r="K89" s="371"/>
      <c r="L89" s="372"/>
    </row>
    <row r="90" spans="1:12" ht="110.25" x14ac:dyDescent="0.25">
      <c r="A90" s="370"/>
      <c r="B90" s="363" t="s">
        <v>281</v>
      </c>
      <c r="C90" s="364" t="s">
        <v>910</v>
      </c>
      <c r="D90" s="365" t="s">
        <v>904</v>
      </c>
      <c r="E90" s="365" t="s">
        <v>313</v>
      </c>
      <c r="F90" s="364" t="s">
        <v>1183</v>
      </c>
      <c r="G90" s="364" t="s">
        <v>1184</v>
      </c>
      <c r="H90" s="364" t="s">
        <v>1185</v>
      </c>
      <c r="I90" s="364" t="s">
        <v>914</v>
      </c>
      <c r="J90" s="367">
        <v>3394</v>
      </c>
      <c r="K90" s="371"/>
      <c r="L90" s="372"/>
    </row>
    <row r="91" spans="1:12" ht="94.5" x14ac:dyDescent="0.25">
      <c r="A91" s="370"/>
      <c r="B91" s="363" t="s">
        <v>281</v>
      </c>
      <c r="C91" s="364" t="s">
        <v>910</v>
      </c>
      <c r="D91" s="365" t="s">
        <v>904</v>
      </c>
      <c r="E91" s="365" t="s">
        <v>313</v>
      </c>
      <c r="F91" s="364" t="s">
        <v>1186</v>
      </c>
      <c r="G91" s="364" t="s">
        <v>1187</v>
      </c>
      <c r="H91" s="364" t="s">
        <v>1188</v>
      </c>
      <c r="I91" s="364" t="s">
        <v>914</v>
      </c>
      <c r="J91" s="367">
        <v>8062</v>
      </c>
      <c r="K91" s="371"/>
      <c r="L91" s="372"/>
    </row>
    <row r="92" spans="1:12" ht="47.25" x14ac:dyDescent="0.25">
      <c r="A92" s="370"/>
      <c r="B92" s="363" t="s">
        <v>281</v>
      </c>
      <c r="C92" s="364" t="s">
        <v>1090</v>
      </c>
      <c r="D92" s="365" t="s">
        <v>904</v>
      </c>
      <c r="E92" s="365" t="s">
        <v>905</v>
      </c>
      <c r="F92" s="364" t="s">
        <v>1189</v>
      </c>
      <c r="G92" s="364" t="s">
        <v>1159</v>
      </c>
      <c r="H92" s="364" t="s">
        <v>1190</v>
      </c>
      <c r="I92" s="364" t="s">
        <v>1191</v>
      </c>
      <c r="J92" s="367">
        <v>33061</v>
      </c>
      <c r="K92" s="371"/>
      <c r="L92" s="372"/>
    </row>
    <row r="93" spans="1:12" ht="47.25" x14ac:dyDescent="0.25">
      <c r="A93" s="370"/>
      <c r="B93" s="363" t="s">
        <v>281</v>
      </c>
      <c r="C93" s="364" t="s">
        <v>910</v>
      </c>
      <c r="D93" s="365" t="s">
        <v>904</v>
      </c>
      <c r="E93" s="365" t="s">
        <v>313</v>
      </c>
      <c r="F93" s="364" t="s">
        <v>1192</v>
      </c>
      <c r="G93" s="364" t="s">
        <v>1179</v>
      </c>
      <c r="H93" s="364" t="s">
        <v>1193</v>
      </c>
      <c r="I93" s="364" t="s">
        <v>1123</v>
      </c>
      <c r="J93" s="367">
        <v>1496</v>
      </c>
      <c r="K93" s="371"/>
      <c r="L93" s="372"/>
    </row>
    <row r="94" spans="1:12" ht="47.25" x14ac:dyDescent="0.25">
      <c r="A94" s="370"/>
      <c r="B94" s="363" t="s">
        <v>281</v>
      </c>
      <c r="C94" s="364" t="s">
        <v>957</v>
      </c>
      <c r="D94" s="365" t="s">
        <v>904</v>
      </c>
      <c r="E94" s="365" t="s">
        <v>313</v>
      </c>
      <c r="F94" s="364" t="s">
        <v>1194</v>
      </c>
      <c r="G94" s="364" t="s">
        <v>1170</v>
      </c>
      <c r="H94" s="364" t="s">
        <v>1195</v>
      </c>
      <c r="I94" s="364" t="s">
        <v>979</v>
      </c>
      <c r="J94" s="367">
        <v>46561</v>
      </c>
      <c r="K94" s="371"/>
      <c r="L94" s="372"/>
    </row>
    <row r="95" spans="1:12" ht="63" x14ac:dyDescent="0.25">
      <c r="A95" s="370"/>
      <c r="B95" s="363" t="s">
        <v>281</v>
      </c>
      <c r="C95" s="364" t="s">
        <v>957</v>
      </c>
      <c r="D95" s="365" t="s">
        <v>904</v>
      </c>
      <c r="E95" s="365" t="s">
        <v>313</v>
      </c>
      <c r="F95" s="364" t="s">
        <v>1196</v>
      </c>
      <c r="G95" s="364" t="s">
        <v>1197</v>
      </c>
      <c r="H95" s="364" t="s">
        <v>1198</v>
      </c>
      <c r="I95" s="364" t="s">
        <v>979</v>
      </c>
      <c r="J95" s="367">
        <v>11952.7</v>
      </c>
      <c r="K95" s="371"/>
      <c r="L95" s="372"/>
    </row>
    <row r="96" spans="1:12" ht="47.25" x14ac:dyDescent="0.25">
      <c r="A96" s="370"/>
      <c r="B96" s="363" t="s">
        <v>281</v>
      </c>
      <c r="C96" s="364" t="s">
        <v>957</v>
      </c>
      <c r="D96" s="365" t="s">
        <v>904</v>
      </c>
      <c r="E96" s="365" t="s">
        <v>313</v>
      </c>
      <c r="F96" s="364" t="s">
        <v>1199</v>
      </c>
      <c r="G96" s="364" t="s">
        <v>1197</v>
      </c>
      <c r="H96" s="364" t="s">
        <v>1200</v>
      </c>
      <c r="I96" s="364" t="s">
        <v>979</v>
      </c>
      <c r="J96" s="367">
        <v>62267</v>
      </c>
      <c r="K96" s="371"/>
      <c r="L96" s="372"/>
    </row>
    <row r="97" spans="1:12" ht="47.25" x14ac:dyDescent="0.25">
      <c r="A97" s="370"/>
      <c r="B97" s="363" t="s">
        <v>281</v>
      </c>
      <c r="C97" s="364" t="s">
        <v>957</v>
      </c>
      <c r="D97" s="365" t="s">
        <v>904</v>
      </c>
      <c r="E97" s="365" t="s">
        <v>313</v>
      </c>
      <c r="F97" s="364" t="s">
        <v>1201</v>
      </c>
      <c r="G97" s="364" t="s">
        <v>1202</v>
      </c>
      <c r="H97" s="364" t="s">
        <v>1203</v>
      </c>
      <c r="I97" s="364" t="s">
        <v>979</v>
      </c>
      <c r="J97" s="367">
        <v>4293.22</v>
      </c>
      <c r="K97" s="371"/>
      <c r="L97" s="372"/>
    </row>
    <row r="98" spans="1:12" ht="110.25" x14ac:dyDescent="0.25">
      <c r="A98" s="370"/>
      <c r="B98" s="363" t="s">
        <v>281</v>
      </c>
      <c r="C98" s="364" t="s">
        <v>957</v>
      </c>
      <c r="D98" s="365" t="s">
        <v>904</v>
      </c>
      <c r="E98" s="365" t="s">
        <v>313</v>
      </c>
      <c r="F98" s="364" t="s">
        <v>1204</v>
      </c>
      <c r="G98" s="364" t="s">
        <v>1187</v>
      </c>
      <c r="H98" s="364" t="s">
        <v>1205</v>
      </c>
      <c r="I98" s="364" t="s">
        <v>979</v>
      </c>
      <c r="J98" s="367">
        <v>44626.5</v>
      </c>
      <c r="K98" s="371"/>
      <c r="L98" s="372"/>
    </row>
    <row r="99" spans="1:12" ht="47.25" x14ac:dyDescent="0.25">
      <c r="A99" s="370"/>
      <c r="B99" s="363" t="s">
        <v>281</v>
      </c>
      <c r="C99" s="364" t="s">
        <v>928</v>
      </c>
      <c r="D99" s="365" t="s">
        <v>904</v>
      </c>
      <c r="E99" s="365" t="s">
        <v>313</v>
      </c>
      <c r="F99" s="364" t="s">
        <v>1206</v>
      </c>
      <c r="G99" s="364" t="s">
        <v>1202</v>
      </c>
      <c r="H99" s="364" t="s">
        <v>1207</v>
      </c>
      <c r="I99" s="364" t="s">
        <v>932</v>
      </c>
      <c r="J99" s="367">
        <v>3548</v>
      </c>
      <c r="K99" s="371"/>
      <c r="L99" s="372"/>
    </row>
    <row r="100" spans="1:12" ht="31.5" x14ac:dyDescent="0.25">
      <c r="A100" s="370"/>
      <c r="B100" s="363" t="s">
        <v>281</v>
      </c>
      <c r="C100" s="364" t="s">
        <v>928</v>
      </c>
      <c r="D100" s="365" t="s">
        <v>904</v>
      </c>
      <c r="E100" s="365" t="s">
        <v>313</v>
      </c>
      <c r="F100" s="364" t="s">
        <v>1208</v>
      </c>
      <c r="G100" s="364" t="s">
        <v>1163</v>
      </c>
      <c r="H100" s="364" t="s">
        <v>1209</v>
      </c>
      <c r="I100" s="364" t="s">
        <v>932</v>
      </c>
      <c r="J100" s="367">
        <v>1524</v>
      </c>
      <c r="K100" s="371"/>
      <c r="L100" s="372"/>
    </row>
    <row r="101" spans="1:12" ht="78.75" x14ac:dyDescent="0.25">
      <c r="A101" s="370"/>
      <c r="B101" s="363" t="s">
        <v>281</v>
      </c>
      <c r="C101" s="364" t="s">
        <v>910</v>
      </c>
      <c r="D101" s="365" t="s">
        <v>904</v>
      </c>
      <c r="E101" s="365" t="s">
        <v>313</v>
      </c>
      <c r="F101" s="364" t="s">
        <v>1210</v>
      </c>
      <c r="G101" s="364" t="s">
        <v>1170</v>
      </c>
      <c r="H101" s="364" t="s">
        <v>1211</v>
      </c>
      <c r="I101" s="364" t="s">
        <v>932</v>
      </c>
      <c r="J101" s="367">
        <v>12102</v>
      </c>
      <c r="K101" s="371"/>
      <c r="L101" s="375"/>
    </row>
    <row r="102" spans="1:12" ht="78.75" x14ac:dyDescent="0.25">
      <c r="A102" s="370"/>
      <c r="B102" s="363" t="s">
        <v>281</v>
      </c>
      <c r="C102" s="364" t="s">
        <v>910</v>
      </c>
      <c r="D102" s="365" t="s">
        <v>904</v>
      </c>
      <c r="E102" s="365" t="s">
        <v>313</v>
      </c>
      <c r="F102" s="364" t="s">
        <v>1212</v>
      </c>
      <c r="G102" s="364" t="s">
        <v>1213</v>
      </c>
      <c r="H102" s="364" t="s">
        <v>1214</v>
      </c>
      <c r="I102" s="364" t="s">
        <v>1083</v>
      </c>
      <c r="J102" s="367">
        <v>6615</v>
      </c>
      <c r="K102" s="371"/>
      <c r="L102" s="372"/>
    </row>
    <row r="103" spans="1:12" ht="47.25" x14ac:dyDescent="0.25">
      <c r="A103" s="370"/>
      <c r="B103" s="363" t="s">
        <v>281</v>
      </c>
      <c r="C103" s="364" t="s">
        <v>910</v>
      </c>
      <c r="D103" s="365" t="s">
        <v>904</v>
      </c>
      <c r="E103" s="365" t="s">
        <v>313</v>
      </c>
      <c r="F103" s="364" t="s">
        <v>1215</v>
      </c>
      <c r="G103" s="364" t="s">
        <v>1216</v>
      </c>
      <c r="H103" s="364" t="s">
        <v>1217</v>
      </c>
      <c r="I103" s="364" t="s">
        <v>1083</v>
      </c>
      <c r="J103" s="367">
        <v>6486</v>
      </c>
      <c r="K103" s="371"/>
      <c r="L103" s="372"/>
    </row>
    <row r="104" spans="1:12" ht="94.5" x14ac:dyDescent="0.25">
      <c r="A104" s="370"/>
      <c r="B104" s="363" t="s">
        <v>281</v>
      </c>
      <c r="C104" s="364" t="s">
        <v>910</v>
      </c>
      <c r="D104" s="365" t="s">
        <v>904</v>
      </c>
      <c r="E104" s="365" t="s">
        <v>313</v>
      </c>
      <c r="F104" s="364" t="s">
        <v>1218</v>
      </c>
      <c r="G104" s="364" t="s">
        <v>1219</v>
      </c>
      <c r="H104" s="364" t="s">
        <v>1220</v>
      </c>
      <c r="I104" s="364" t="s">
        <v>1083</v>
      </c>
      <c r="J104" s="367">
        <v>6810</v>
      </c>
      <c r="K104" s="371"/>
      <c r="L104" s="372"/>
    </row>
    <row r="105" spans="1:12" ht="63" x14ac:dyDescent="0.25">
      <c r="A105" s="370"/>
      <c r="B105" s="363" t="s">
        <v>281</v>
      </c>
      <c r="C105" s="364" t="s">
        <v>910</v>
      </c>
      <c r="D105" s="365" t="s">
        <v>904</v>
      </c>
      <c r="E105" s="365" t="s">
        <v>313</v>
      </c>
      <c r="F105" s="364" t="s">
        <v>1221</v>
      </c>
      <c r="G105" s="364" t="s">
        <v>1222</v>
      </c>
      <c r="H105" s="364" t="s">
        <v>1223</v>
      </c>
      <c r="I105" s="364" t="s">
        <v>932</v>
      </c>
      <c r="J105" s="367">
        <v>1514</v>
      </c>
      <c r="K105" s="371"/>
      <c r="L105" s="372"/>
    </row>
    <row r="106" spans="1:12" ht="47.25" x14ac:dyDescent="0.25">
      <c r="A106" s="372"/>
      <c r="B106" s="363" t="s">
        <v>281</v>
      </c>
      <c r="C106" s="364" t="s">
        <v>957</v>
      </c>
      <c r="D106" s="365" t="s">
        <v>904</v>
      </c>
      <c r="E106" s="365" t="s">
        <v>313</v>
      </c>
      <c r="F106" s="364" t="s">
        <v>1224</v>
      </c>
      <c r="G106" s="364" t="s">
        <v>1225</v>
      </c>
      <c r="H106" s="364" t="s">
        <v>1226</v>
      </c>
      <c r="I106" s="364" t="s">
        <v>1015</v>
      </c>
      <c r="J106" s="367">
        <v>14579</v>
      </c>
      <c r="K106" s="371"/>
      <c r="L106" s="372"/>
    </row>
    <row r="107" spans="1:12" ht="63" x14ac:dyDescent="0.25">
      <c r="A107" s="370"/>
      <c r="B107" s="363" t="s">
        <v>281</v>
      </c>
      <c r="C107" s="364" t="s">
        <v>928</v>
      </c>
      <c r="D107" s="365" t="s">
        <v>904</v>
      </c>
      <c r="E107" s="365" t="s">
        <v>313</v>
      </c>
      <c r="F107" s="364" t="s">
        <v>1227</v>
      </c>
      <c r="G107" s="364" t="s">
        <v>1228</v>
      </c>
      <c r="H107" s="364" t="s">
        <v>1229</v>
      </c>
      <c r="I107" s="364" t="s">
        <v>914</v>
      </c>
      <c r="J107" s="367">
        <v>4591</v>
      </c>
      <c r="K107" s="371"/>
      <c r="L107" s="372"/>
    </row>
    <row r="108" spans="1:12" ht="47.25" x14ac:dyDescent="0.25">
      <c r="A108" s="370"/>
      <c r="B108" s="363" t="s">
        <v>281</v>
      </c>
      <c r="C108" s="364" t="s">
        <v>910</v>
      </c>
      <c r="D108" s="365" t="s">
        <v>904</v>
      </c>
      <c r="E108" s="365" t="s">
        <v>313</v>
      </c>
      <c r="F108" s="364" t="s">
        <v>1230</v>
      </c>
      <c r="G108" s="364" t="s">
        <v>1228</v>
      </c>
      <c r="H108" s="364" t="s">
        <v>1231</v>
      </c>
      <c r="I108" s="364" t="s">
        <v>914</v>
      </c>
      <c r="J108" s="367">
        <v>5889</v>
      </c>
      <c r="K108" s="371"/>
      <c r="L108" s="372"/>
    </row>
    <row r="109" spans="1:12" ht="78.75" x14ac:dyDescent="0.25">
      <c r="A109" s="370"/>
      <c r="B109" s="363" t="s">
        <v>281</v>
      </c>
      <c r="C109" s="364" t="s">
        <v>910</v>
      </c>
      <c r="D109" s="365" t="s">
        <v>904</v>
      </c>
      <c r="E109" s="365" t="s">
        <v>313</v>
      </c>
      <c r="F109" s="364" t="s">
        <v>1232</v>
      </c>
      <c r="G109" s="364" t="s">
        <v>1233</v>
      </c>
      <c r="H109" s="364" t="s">
        <v>1234</v>
      </c>
      <c r="I109" s="364" t="s">
        <v>914</v>
      </c>
      <c r="J109" s="367">
        <v>1848</v>
      </c>
      <c r="K109" s="371"/>
      <c r="L109" s="372"/>
    </row>
    <row r="110" spans="1:12" ht="63" x14ac:dyDescent="0.25">
      <c r="A110" s="372"/>
      <c r="B110" s="363" t="s">
        <v>281</v>
      </c>
      <c r="C110" s="364" t="s">
        <v>910</v>
      </c>
      <c r="D110" s="365" t="s">
        <v>904</v>
      </c>
      <c r="E110" s="365" t="s">
        <v>313</v>
      </c>
      <c r="F110" s="364" t="s">
        <v>1235</v>
      </c>
      <c r="G110" s="364" t="s">
        <v>1236</v>
      </c>
      <c r="H110" s="364" t="s">
        <v>1237</v>
      </c>
      <c r="I110" s="364" t="s">
        <v>914</v>
      </c>
      <c r="J110" s="367">
        <v>1634</v>
      </c>
      <c r="K110" s="371"/>
      <c r="L110" s="372"/>
    </row>
    <row r="111" spans="1:12" ht="78.75" x14ac:dyDescent="0.25">
      <c r="A111" s="370"/>
      <c r="B111" s="363" t="s">
        <v>281</v>
      </c>
      <c r="C111" s="364" t="s">
        <v>957</v>
      </c>
      <c r="D111" s="365" t="s">
        <v>904</v>
      </c>
      <c r="E111" s="365" t="s">
        <v>313</v>
      </c>
      <c r="F111" s="364" t="s">
        <v>1238</v>
      </c>
      <c r="G111" s="364" t="s">
        <v>1228</v>
      </c>
      <c r="H111" s="364" t="s">
        <v>1239</v>
      </c>
      <c r="I111" s="366" t="s">
        <v>1015</v>
      </c>
      <c r="J111" s="367">
        <v>49826.5</v>
      </c>
      <c r="K111" s="371"/>
      <c r="L111" s="372"/>
    </row>
    <row r="112" spans="1:12" ht="78.75" x14ac:dyDescent="0.25">
      <c r="A112" s="370"/>
      <c r="B112" s="363" t="s">
        <v>281</v>
      </c>
      <c r="C112" s="364" t="s">
        <v>910</v>
      </c>
      <c r="D112" s="365" t="s">
        <v>904</v>
      </c>
      <c r="E112" s="365" t="s">
        <v>313</v>
      </c>
      <c r="F112" s="364" t="s">
        <v>1240</v>
      </c>
      <c r="G112" s="364" t="s">
        <v>1241</v>
      </c>
      <c r="H112" s="364" t="s">
        <v>1242</v>
      </c>
      <c r="I112" s="364" t="s">
        <v>918</v>
      </c>
      <c r="J112" s="367">
        <v>7803</v>
      </c>
      <c r="K112" s="371"/>
      <c r="L112" s="372"/>
    </row>
    <row r="113" spans="1:12" ht="63" x14ac:dyDescent="0.25">
      <c r="A113" s="370"/>
      <c r="B113" s="363" t="s">
        <v>281</v>
      </c>
      <c r="C113" s="364" t="s">
        <v>910</v>
      </c>
      <c r="D113" s="365" t="s">
        <v>904</v>
      </c>
      <c r="E113" s="365" t="s">
        <v>313</v>
      </c>
      <c r="F113" s="364" t="s">
        <v>1243</v>
      </c>
      <c r="G113" s="364" t="s">
        <v>1244</v>
      </c>
      <c r="H113" s="364" t="s">
        <v>1245</v>
      </c>
      <c r="I113" s="364" t="s">
        <v>936</v>
      </c>
      <c r="J113" s="367">
        <v>9194</v>
      </c>
      <c r="K113" s="371"/>
      <c r="L113" s="372"/>
    </row>
    <row r="114" spans="1:12" ht="63" x14ac:dyDescent="0.25">
      <c r="A114" s="370"/>
      <c r="B114" s="363" t="s">
        <v>281</v>
      </c>
      <c r="C114" s="364" t="s">
        <v>910</v>
      </c>
      <c r="D114" s="365" t="s">
        <v>904</v>
      </c>
      <c r="E114" s="365" t="s">
        <v>313</v>
      </c>
      <c r="F114" s="364" t="s">
        <v>1246</v>
      </c>
      <c r="G114" s="364" t="s">
        <v>1247</v>
      </c>
      <c r="H114" s="364" t="s">
        <v>1248</v>
      </c>
      <c r="I114" s="364" t="s">
        <v>1123</v>
      </c>
      <c r="J114" s="367">
        <v>5358</v>
      </c>
      <c r="K114" s="371"/>
      <c r="L114" s="372"/>
    </row>
    <row r="115" spans="1:12" ht="78.75" x14ac:dyDescent="0.25">
      <c r="A115" s="370"/>
      <c r="B115" s="363" t="s">
        <v>281</v>
      </c>
      <c r="C115" s="364" t="s">
        <v>910</v>
      </c>
      <c r="D115" s="365" t="s">
        <v>904</v>
      </c>
      <c r="E115" s="365" t="s">
        <v>313</v>
      </c>
      <c r="F115" s="364" t="s">
        <v>1249</v>
      </c>
      <c r="G115" s="364" t="s">
        <v>1250</v>
      </c>
      <c r="H115" s="364" t="s">
        <v>1251</v>
      </c>
      <c r="I115" s="364" t="s">
        <v>914</v>
      </c>
      <c r="J115" s="367">
        <v>9215</v>
      </c>
      <c r="K115" s="371"/>
      <c r="L115" s="372"/>
    </row>
    <row r="116" spans="1:12" ht="78.75" x14ac:dyDescent="0.25">
      <c r="A116" s="370"/>
      <c r="B116" s="363" t="s">
        <v>281</v>
      </c>
      <c r="C116" s="364" t="s">
        <v>910</v>
      </c>
      <c r="D116" s="365" t="s">
        <v>904</v>
      </c>
      <c r="E116" s="365" t="s">
        <v>313</v>
      </c>
      <c r="F116" s="364" t="s">
        <v>1252</v>
      </c>
      <c r="G116" s="364" t="s">
        <v>1253</v>
      </c>
      <c r="H116" s="364" t="s">
        <v>1254</v>
      </c>
      <c r="I116" s="364" t="s">
        <v>914</v>
      </c>
      <c r="J116" s="367">
        <v>2060</v>
      </c>
      <c r="K116" s="371"/>
      <c r="L116" s="372"/>
    </row>
    <row r="117" spans="1:12" ht="94.5" x14ac:dyDescent="0.25">
      <c r="A117" s="370"/>
      <c r="B117" s="363" t="s">
        <v>281</v>
      </c>
      <c r="C117" s="364" t="s">
        <v>910</v>
      </c>
      <c r="D117" s="365" t="s">
        <v>904</v>
      </c>
      <c r="E117" s="365" t="s">
        <v>313</v>
      </c>
      <c r="F117" s="364" t="s">
        <v>1255</v>
      </c>
      <c r="G117" s="364" t="s">
        <v>1256</v>
      </c>
      <c r="H117" s="364" t="s">
        <v>1257</v>
      </c>
      <c r="I117" s="364" t="s">
        <v>914</v>
      </c>
      <c r="J117" s="367">
        <v>9507</v>
      </c>
      <c r="K117" s="371"/>
      <c r="L117" s="372"/>
    </row>
    <row r="118" spans="1:12" ht="63" x14ac:dyDescent="0.25">
      <c r="A118" s="370"/>
      <c r="B118" s="363" t="s">
        <v>281</v>
      </c>
      <c r="C118" s="364" t="s">
        <v>910</v>
      </c>
      <c r="D118" s="365" t="s">
        <v>904</v>
      </c>
      <c r="E118" s="365" t="s">
        <v>313</v>
      </c>
      <c r="F118" s="364" t="s">
        <v>1258</v>
      </c>
      <c r="G118" s="364" t="s">
        <v>1259</v>
      </c>
      <c r="H118" s="364" t="s">
        <v>1260</v>
      </c>
      <c r="I118" s="364" t="s">
        <v>1123</v>
      </c>
      <c r="J118" s="367">
        <v>6224</v>
      </c>
      <c r="K118" s="371"/>
      <c r="L118" s="372"/>
    </row>
    <row r="119" spans="1:12" ht="78.75" x14ac:dyDescent="0.25">
      <c r="A119" s="370"/>
      <c r="B119" s="363" t="s">
        <v>281</v>
      </c>
      <c r="C119" s="364" t="s">
        <v>910</v>
      </c>
      <c r="D119" s="365" t="s">
        <v>904</v>
      </c>
      <c r="E119" s="365" t="s">
        <v>313</v>
      </c>
      <c r="F119" s="364" t="s">
        <v>1261</v>
      </c>
      <c r="G119" s="364" t="s">
        <v>1262</v>
      </c>
      <c r="H119" s="364" t="s">
        <v>1263</v>
      </c>
      <c r="I119" s="364" t="s">
        <v>914</v>
      </c>
      <c r="J119" s="367">
        <v>9704</v>
      </c>
      <c r="K119" s="371"/>
      <c r="L119" s="372"/>
    </row>
    <row r="120" spans="1:12" ht="31.5" x14ac:dyDescent="0.25">
      <c r="A120" s="370"/>
      <c r="B120" s="363" t="s">
        <v>281</v>
      </c>
      <c r="C120" s="364" t="s">
        <v>910</v>
      </c>
      <c r="D120" s="365" t="s">
        <v>904</v>
      </c>
      <c r="E120" s="365" t="s">
        <v>313</v>
      </c>
      <c r="F120" s="364" t="s">
        <v>1264</v>
      </c>
      <c r="G120" s="364" t="s">
        <v>1265</v>
      </c>
      <c r="H120" s="364" t="s">
        <v>1266</v>
      </c>
      <c r="I120" s="364" t="s">
        <v>1123</v>
      </c>
      <c r="J120" s="367">
        <v>15208</v>
      </c>
      <c r="K120" s="371"/>
      <c r="L120" s="372"/>
    </row>
    <row r="121" spans="1:12" ht="47.25" x14ac:dyDescent="0.25">
      <c r="A121" s="370"/>
      <c r="B121" s="363" t="s">
        <v>281</v>
      </c>
      <c r="C121" s="364" t="s">
        <v>957</v>
      </c>
      <c r="D121" s="365" t="s">
        <v>904</v>
      </c>
      <c r="E121" s="365" t="s">
        <v>313</v>
      </c>
      <c r="F121" s="364" t="s">
        <v>1267</v>
      </c>
      <c r="G121" s="364" t="s">
        <v>1268</v>
      </c>
      <c r="H121" s="364" t="s">
        <v>1269</v>
      </c>
      <c r="I121" s="364" t="s">
        <v>979</v>
      </c>
      <c r="J121" s="367">
        <v>5334</v>
      </c>
      <c r="K121" s="371"/>
      <c r="L121" s="372"/>
    </row>
    <row r="122" spans="1:12" ht="78.75" x14ac:dyDescent="0.25">
      <c r="A122" s="370"/>
      <c r="B122" s="363" t="s">
        <v>281</v>
      </c>
      <c r="C122" s="364" t="s">
        <v>957</v>
      </c>
      <c r="D122" s="365" t="s">
        <v>904</v>
      </c>
      <c r="E122" s="365" t="s">
        <v>313</v>
      </c>
      <c r="F122" s="364" t="s">
        <v>1270</v>
      </c>
      <c r="G122" s="364" t="s">
        <v>1250</v>
      </c>
      <c r="H122" s="364" t="s">
        <v>1271</v>
      </c>
      <c r="I122" s="364" t="s">
        <v>979</v>
      </c>
      <c r="J122" s="367">
        <v>62312</v>
      </c>
      <c r="K122" s="371"/>
      <c r="L122" s="372"/>
    </row>
    <row r="123" spans="1:12" ht="63" x14ac:dyDescent="0.25">
      <c r="A123" s="370"/>
      <c r="B123" s="363" t="s">
        <v>281</v>
      </c>
      <c r="C123" s="364" t="s">
        <v>957</v>
      </c>
      <c r="D123" s="365" t="s">
        <v>904</v>
      </c>
      <c r="E123" s="365" t="s">
        <v>313</v>
      </c>
      <c r="F123" s="364" t="s">
        <v>1272</v>
      </c>
      <c r="G123" s="364" t="s">
        <v>1247</v>
      </c>
      <c r="H123" s="364" t="s">
        <v>1273</v>
      </c>
      <c r="I123" s="364" t="s">
        <v>979</v>
      </c>
      <c r="J123" s="367">
        <v>25362.3</v>
      </c>
      <c r="K123" s="371"/>
      <c r="L123" s="372"/>
    </row>
    <row r="124" spans="1:12" ht="126" x14ac:dyDescent="0.25">
      <c r="A124" s="372"/>
      <c r="B124" s="363" t="s">
        <v>281</v>
      </c>
      <c r="C124" s="364" t="s">
        <v>910</v>
      </c>
      <c r="D124" s="365" t="s">
        <v>904</v>
      </c>
      <c r="E124" s="365" t="s">
        <v>313</v>
      </c>
      <c r="F124" s="364" t="s">
        <v>1274</v>
      </c>
      <c r="G124" s="364" t="s">
        <v>1275</v>
      </c>
      <c r="H124" s="364" t="s">
        <v>1276</v>
      </c>
      <c r="I124" s="364" t="s">
        <v>1083</v>
      </c>
      <c r="J124" s="367">
        <v>3120</v>
      </c>
      <c r="K124" s="371"/>
      <c r="L124" s="372"/>
    </row>
    <row r="125" spans="1:12" ht="63" x14ac:dyDescent="0.25">
      <c r="A125" s="370"/>
      <c r="B125" s="363" t="s">
        <v>281</v>
      </c>
      <c r="C125" s="364" t="s">
        <v>910</v>
      </c>
      <c r="D125" s="365" t="s">
        <v>904</v>
      </c>
      <c r="E125" s="365" t="s">
        <v>313</v>
      </c>
      <c r="F125" s="364" t="s">
        <v>1277</v>
      </c>
      <c r="G125" s="364" t="s">
        <v>1268</v>
      </c>
      <c r="H125" s="364" t="s">
        <v>1278</v>
      </c>
      <c r="I125" s="364" t="s">
        <v>1083</v>
      </c>
      <c r="J125" s="367">
        <v>7240</v>
      </c>
      <c r="K125" s="371"/>
      <c r="L125" s="375"/>
    </row>
    <row r="126" spans="1:12" ht="94.5" x14ac:dyDescent="0.25">
      <c r="A126" s="370"/>
      <c r="B126" s="363" t="s">
        <v>281</v>
      </c>
      <c r="C126" s="364" t="s">
        <v>910</v>
      </c>
      <c r="D126" s="365" t="s">
        <v>904</v>
      </c>
      <c r="E126" s="365" t="s">
        <v>313</v>
      </c>
      <c r="F126" s="376" t="s">
        <v>1279</v>
      </c>
      <c r="G126" s="364" t="s">
        <v>1280</v>
      </c>
      <c r="H126" s="364" t="s">
        <v>1281</v>
      </c>
      <c r="I126" s="364" t="s">
        <v>918</v>
      </c>
      <c r="J126" s="367">
        <v>14886</v>
      </c>
      <c r="K126" s="371"/>
      <c r="L126" s="372"/>
    </row>
    <row r="127" spans="1:12" ht="94.5" x14ac:dyDescent="0.25">
      <c r="A127" s="370"/>
      <c r="B127" s="363" t="s">
        <v>281</v>
      </c>
      <c r="C127" s="364" t="s">
        <v>910</v>
      </c>
      <c r="D127" s="365" t="s">
        <v>904</v>
      </c>
      <c r="E127" s="365" t="s">
        <v>313</v>
      </c>
      <c r="F127" s="376" t="s">
        <v>1282</v>
      </c>
      <c r="G127" s="364" t="s">
        <v>1283</v>
      </c>
      <c r="H127" s="364" t="s">
        <v>1284</v>
      </c>
      <c r="I127" s="364" t="s">
        <v>1087</v>
      </c>
      <c r="J127" s="367">
        <v>3341</v>
      </c>
      <c r="K127" s="371"/>
      <c r="L127" s="372"/>
    </row>
    <row r="128" spans="1:12" ht="94.5" x14ac:dyDescent="0.25">
      <c r="A128" s="370"/>
      <c r="B128" s="363" t="s">
        <v>281</v>
      </c>
      <c r="C128" s="364" t="s">
        <v>910</v>
      </c>
      <c r="D128" s="365" t="s">
        <v>904</v>
      </c>
      <c r="E128" s="365" t="s">
        <v>313</v>
      </c>
      <c r="F128" s="376" t="s">
        <v>1285</v>
      </c>
      <c r="G128" s="364" t="s">
        <v>1286</v>
      </c>
      <c r="H128" s="364" t="s">
        <v>1287</v>
      </c>
      <c r="I128" s="364" t="s">
        <v>918</v>
      </c>
      <c r="J128" s="367">
        <v>2646</v>
      </c>
      <c r="K128" s="371"/>
      <c r="L128" s="372"/>
    </row>
    <row r="129" spans="1:12" ht="47.25" x14ac:dyDescent="0.25">
      <c r="A129" s="370"/>
      <c r="B129" s="363" t="s">
        <v>281</v>
      </c>
      <c r="C129" s="364" t="s">
        <v>957</v>
      </c>
      <c r="D129" s="365" t="s">
        <v>904</v>
      </c>
      <c r="E129" s="365" t="s">
        <v>313</v>
      </c>
      <c r="F129" s="364" t="s">
        <v>1288</v>
      </c>
      <c r="G129" s="364" t="s">
        <v>1289</v>
      </c>
      <c r="H129" s="364" t="s">
        <v>1290</v>
      </c>
      <c r="I129" s="364" t="s">
        <v>1108</v>
      </c>
      <c r="J129" s="367">
        <v>14480</v>
      </c>
      <c r="K129" s="371"/>
      <c r="L129" s="372"/>
    </row>
    <row r="130" spans="1:12" ht="47.25" x14ac:dyDescent="0.25">
      <c r="A130" s="370"/>
      <c r="B130" s="363" t="s">
        <v>281</v>
      </c>
      <c r="C130" s="364" t="s">
        <v>910</v>
      </c>
      <c r="D130" s="365" t="s">
        <v>904</v>
      </c>
      <c r="E130" s="365" t="s">
        <v>313</v>
      </c>
      <c r="F130" s="364" t="s">
        <v>1291</v>
      </c>
      <c r="G130" s="364" t="s">
        <v>1289</v>
      </c>
      <c r="H130" s="364" t="s">
        <v>1292</v>
      </c>
      <c r="I130" s="364" t="s">
        <v>914</v>
      </c>
      <c r="J130" s="367">
        <v>13917</v>
      </c>
      <c r="K130" s="371"/>
      <c r="L130" s="372"/>
    </row>
    <row r="131" spans="1:12" ht="63" x14ac:dyDescent="0.25">
      <c r="A131" s="370"/>
      <c r="B131" s="363" t="s">
        <v>281</v>
      </c>
      <c r="C131" s="364" t="s">
        <v>910</v>
      </c>
      <c r="D131" s="365" t="s">
        <v>904</v>
      </c>
      <c r="E131" s="365" t="s">
        <v>313</v>
      </c>
      <c r="F131" s="364" t="s">
        <v>1293</v>
      </c>
      <c r="G131" s="364" t="s">
        <v>1094</v>
      </c>
      <c r="H131" s="364" t="s">
        <v>1294</v>
      </c>
      <c r="I131" s="364" t="s">
        <v>914</v>
      </c>
      <c r="J131" s="367">
        <v>4811</v>
      </c>
      <c r="K131" s="371"/>
      <c r="L131" s="372"/>
    </row>
    <row r="132" spans="1:12" ht="63" x14ac:dyDescent="0.25">
      <c r="A132" s="370"/>
      <c r="B132" s="363" t="s">
        <v>281</v>
      </c>
      <c r="C132" s="364" t="s">
        <v>910</v>
      </c>
      <c r="D132" s="365" t="s">
        <v>904</v>
      </c>
      <c r="E132" s="365" t="s">
        <v>313</v>
      </c>
      <c r="F132" s="364" t="s">
        <v>1295</v>
      </c>
      <c r="G132" s="364" t="s">
        <v>1296</v>
      </c>
      <c r="H132" s="364" t="s">
        <v>1297</v>
      </c>
      <c r="I132" s="364" t="s">
        <v>914</v>
      </c>
      <c r="J132" s="367">
        <v>7016</v>
      </c>
      <c r="K132" s="371"/>
      <c r="L132" s="372"/>
    </row>
    <row r="133" spans="1:12" ht="47.25" x14ac:dyDescent="0.25">
      <c r="A133" s="370"/>
      <c r="B133" s="363" t="s">
        <v>281</v>
      </c>
      <c r="C133" s="364" t="s">
        <v>957</v>
      </c>
      <c r="D133" s="365" t="s">
        <v>904</v>
      </c>
      <c r="E133" s="365" t="s">
        <v>313</v>
      </c>
      <c r="F133" s="364" t="s">
        <v>1298</v>
      </c>
      <c r="G133" s="364" t="s">
        <v>1094</v>
      </c>
      <c r="H133" s="364" t="s">
        <v>1299</v>
      </c>
      <c r="I133" s="364" t="s">
        <v>1300</v>
      </c>
      <c r="J133" s="367">
        <v>23823</v>
      </c>
      <c r="K133" s="371"/>
      <c r="L133" s="372"/>
    </row>
    <row r="134" spans="1:12" ht="31.5" x14ac:dyDescent="0.25">
      <c r="A134" s="370"/>
      <c r="B134" s="363" t="s">
        <v>281</v>
      </c>
      <c r="C134" s="364" t="s">
        <v>910</v>
      </c>
      <c r="D134" s="365" t="s">
        <v>904</v>
      </c>
      <c r="E134" s="365" t="s">
        <v>313</v>
      </c>
      <c r="F134" s="364" t="s">
        <v>1301</v>
      </c>
      <c r="G134" s="364" t="s">
        <v>1302</v>
      </c>
      <c r="H134" s="364" t="s">
        <v>1303</v>
      </c>
      <c r="I134" s="364" t="s">
        <v>918</v>
      </c>
      <c r="J134" s="367">
        <v>3420</v>
      </c>
      <c r="K134" s="371"/>
      <c r="L134" s="372"/>
    </row>
    <row r="135" spans="1:12" ht="47.25" x14ac:dyDescent="0.25">
      <c r="A135" s="370"/>
      <c r="B135" s="363" t="s">
        <v>281</v>
      </c>
      <c r="C135" s="364" t="s">
        <v>957</v>
      </c>
      <c r="D135" s="365" t="s">
        <v>904</v>
      </c>
      <c r="E135" s="365" t="s">
        <v>313</v>
      </c>
      <c r="F135" s="364" t="s">
        <v>1304</v>
      </c>
      <c r="G135" s="364" t="s">
        <v>1305</v>
      </c>
      <c r="H135" s="364" t="s">
        <v>1306</v>
      </c>
      <c r="I135" s="364" t="s">
        <v>1108</v>
      </c>
      <c r="J135" s="367">
        <v>40000</v>
      </c>
      <c r="K135" s="371"/>
      <c r="L135" s="372"/>
    </row>
    <row r="136" spans="1:12" ht="47.25" x14ac:dyDescent="0.25">
      <c r="A136" s="372"/>
      <c r="B136" s="363" t="s">
        <v>281</v>
      </c>
      <c r="C136" s="364" t="s">
        <v>910</v>
      </c>
      <c r="D136" s="365" t="s">
        <v>904</v>
      </c>
      <c r="E136" s="365" t="s">
        <v>313</v>
      </c>
      <c r="F136" s="364" t="s">
        <v>1307</v>
      </c>
      <c r="G136" s="364" t="s">
        <v>1308</v>
      </c>
      <c r="H136" s="364" t="s">
        <v>1309</v>
      </c>
      <c r="I136" s="364" t="s">
        <v>914</v>
      </c>
      <c r="J136" s="367">
        <v>1852</v>
      </c>
      <c r="K136" s="371"/>
      <c r="L136" s="372"/>
    </row>
    <row r="137" spans="1:12" ht="47.25" x14ac:dyDescent="0.25">
      <c r="A137" s="370"/>
      <c r="B137" s="363" t="s">
        <v>281</v>
      </c>
      <c r="C137" s="364" t="s">
        <v>910</v>
      </c>
      <c r="D137" s="365" t="s">
        <v>904</v>
      </c>
      <c r="E137" s="365" t="s">
        <v>313</v>
      </c>
      <c r="F137" s="364" t="s">
        <v>1310</v>
      </c>
      <c r="G137" s="364" t="s">
        <v>1311</v>
      </c>
      <c r="H137" s="364" t="s">
        <v>1312</v>
      </c>
      <c r="I137" s="364" t="s">
        <v>1123</v>
      </c>
      <c r="J137" s="367">
        <v>9521</v>
      </c>
      <c r="K137" s="371"/>
      <c r="L137" s="372"/>
    </row>
    <row r="138" spans="1:12" ht="63" x14ac:dyDescent="0.25">
      <c r="A138" s="370"/>
      <c r="B138" s="363" t="s">
        <v>281</v>
      </c>
      <c r="C138" s="364" t="s">
        <v>910</v>
      </c>
      <c r="D138" s="365" t="s">
        <v>904</v>
      </c>
      <c r="E138" s="365" t="s">
        <v>313</v>
      </c>
      <c r="F138" s="364" t="s">
        <v>1313</v>
      </c>
      <c r="G138" s="364" t="s">
        <v>1314</v>
      </c>
      <c r="H138" s="364" t="s">
        <v>1315</v>
      </c>
      <c r="I138" s="364" t="s">
        <v>914</v>
      </c>
      <c r="J138" s="367">
        <v>1816</v>
      </c>
      <c r="K138" s="371"/>
      <c r="L138" s="372"/>
    </row>
    <row r="139" spans="1:12" ht="63" x14ac:dyDescent="0.25">
      <c r="A139" s="370"/>
      <c r="B139" s="363" t="s">
        <v>281</v>
      </c>
      <c r="C139" s="364" t="s">
        <v>957</v>
      </c>
      <c r="D139" s="365" t="s">
        <v>904</v>
      </c>
      <c r="E139" s="365" t="s">
        <v>313</v>
      </c>
      <c r="F139" s="364" t="s">
        <v>1316</v>
      </c>
      <c r="G139" s="364" t="s">
        <v>1317</v>
      </c>
      <c r="H139" s="364" t="s">
        <v>1318</v>
      </c>
      <c r="I139" s="364" t="s">
        <v>1319</v>
      </c>
      <c r="J139" s="367">
        <v>53879.5</v>
      </c>
      <c r="K139" s="371"/>
      <c r="L139" s="372"/>
    </row>
    <row r="140" spans="1:12" ht="47.25" x14ac:dyDescent="0.25">
      <c r="A140" s="370"/>
      <c r="B140" s="363" t="s">
        <v>281</v>
      </c>
      <c r="C140" s="364" t="s">
        <v>910</v>
      </c>
      <c r="D140" s="365" t="s">
        <v>904</v>
      </c>
      <c r="E140" s="365" t="s">
        <v>313</v>
      </c>
      <c r="F140" s="364" t="s">
        <v>1320</v>
      </c>
      <c r="G140" s="364" t="s">
        <v>1321</v>
      </c>
      <c r="H140" s="364" t="s">
        <v>1322</v>
      </c>
      <c r="I140" s="364" t="s">
        <v>1087</v>
      </c>
      <c r="J140" s="367">
        <v>4794</v>
      </c>
      <c r="K140" s="371"/>
      <c r="L140" s="372"/>
    </row>
    <row r="141" spans="1:12" ht="63" x14ac:dyDescent="0.25">
      <c r="A141" s="370"/>
      <c r="B141" s="363" t="s">
        <v>281</v>
      </c>
      <c r="C141" s="364" t="s">
        <v>910</v>
      </c>
      <c r="D141" s="365" t="s">
        <v>904</v>
      </c>
      <c r="E141" s="365" t="s">
        <v>313</v>
      </c>
      <c r="F141" s="364" t="s">
        <v>1323</v>
      </c>
      <c r="G141" s="364" t="s">
        <v>1324</v>
      </c>
      <c r="H141" s="364" t="s">
        <v>1325</v>
      </c>
      <c r="I141" s="364" t="s">
        <v>1087</v>
      </c>
      <c r="J141" s="367">
        <v>3777</v>
      </c>
      <c r="K141" s="371"/>
      <c r="L141" s="372"/>
    </row>
    <row r="142" spans="1:12" ht="78.75" x14ac:dyDescent="0.25">
      <c r="A142" s="372"/>
      <c r="B142" s="363" t="s">
        <v>281</v>
      </c>
      <c r="C142" s="364" t="s">
        <v>957</v>
      </c>
      <c r="D142" s="365" t="s">
        <v>904</v>
      </c>
      <c r="E142" s="365" t="s">
        <v>313</v>
      </c>
      <c r="F142" s="364" t="s">
        <v>1326</v>
      </c>
      <c r="G142" s="364" t="s">
        <v>1327</v>
      </c>
      <c r="H142" s="364" t="s">
        <v>1328</v>
      </c>
      <c r="I142" s="364" t="s">
        <v>979</v>
      </c>
      <c r="J142" s="367">
        <v>3649</v>
      </c>
      <c r="K142" s="371"/>
      <c r="L142" s="372"/>
    </row>
    <row r="143" spans="1:12" ht="47.25" x14ac:dyDescent="0.25">
      <c r="A143" s="370"/>
      <c r="B143" s="363" t="s">
        <v>1329</v>
      </c>
      <c r="C143" s="364" t="s">
        <v>910</v>
      </c>
      <c r="D143" s="365" t="s">
        <v>904</v>
      </c>
      <c r="E143" s="365" t="s">
        <v>313</v>
      </c>
      <c r="F143" s="364" t="s">
        <v>1330</v>
      </c>
      <c r="G143" s="364" t="s">
        <v>1331</v>
      </c>
      <c r="H143" s="364" t="s">
        <v>1332</v>
      </c>
      <c r="I143" s="364" t="s">
        <v>914</v>
      </c>
      <c r="J143" s="367">
        <v>7962</v>
      </c>
      <c r="K143" s="371"/>
      <c r="L143" s="372"/>
    </row>
    <row r="144" spans="1:12" ht="63" x14ac:dyDescent="0.25">
      <c r="A144" s="370"/>
      <c r="B144" s="363" t="s">
        <v>1329</v>
      </c>
      <c r="C144" s="364" t="s">
        <v>910</v>
      </c>
      <c r="D144" s="365" t="s">
        <v>904</v>
      </c>
      <c r="E144" s="365" t="s">
        <v>313</v>
      </c>
      <c r="F144" s="364" t="s">
        <v>1333</v>
      </c>
      <c r="G144" s="364" t="s">
        <v>1334</v>
      </c>
      <c r="H144" s="364" t="s">
        <v>1335</v>
      </c>
      <c r="I144" s="364" t="s">
        <v>914</v>
      </c>
      <c r="J144" s="367">
        <v>2739</v>
      </c>
      <c r="K144" s="371"/>
      <c r="L144" s="372"/>
    </row>
    <row r="145" spans="1:12" ht="78.75" x14ac:dyDescent="0.25">
      <c r="A145" s="370"/>
      <c r="B145" s="363" t="s">
        <v>1329</v>
      </c>
      <c r="C145" s="364" t="s">
        <v>910</v>
      </c>
      <c r="D145" s="365" t="s">
        <v>904</v>
      </c>
      <c r="E145" s="365" t="s">
        <v>313</v>
      </c>
      <c r="F145" s="364" t="s">
        <v>1336</v>
      </c>
      <c r="G145" s="364" t="s">
        <v>1337</v>
      </c>
      <c r="H145" s="364" t="s">
        <v>1338</v>
      </c>
      <c r="I145" s="364" t="s">
        <v>932</v>
      </c>
      <c r="J145" s="367">
        <v>10786</v>
      </c>
      <c r="K145" s="367"/>
      <c r="L145" s="372"/>
    </row>
    <row r="146" spans="1:12" ht="63" x14ac:dyDescent="0.25">
      <c r="A146" s="370"/>
      <c r="B146" s="363" t="s">
        <v>1329</v>
      </c>
      <c r="C146" s="364" t="s">
        <v>910</v>
      </c>
      <c r="D146" s="365" t="s">
        <v>904</v>
      </c>
      <c r="E146" s="365" t="s">
        <v>313</v>
      </c>
      <c r="F146" s="364" t="s">
        <v>1339</v>
      </c>
      <c r="G146" s="364" t="s">
        <v>1340</v>
      </c>
      <c r="H146" s="364" t="s">
        <v>1341</v>
      </c>
      <c r="I146" s="364" t="s">
        <v>932</v>
      </c>
      <c r="J146" s="367">
        <v>6950</v>
      </c>
      <c r="K146" s="367"/>
      <c r="L146" s="372"/>
    </row>
    <row r="147" spans="1:12" ht="47.25" x14ac:dyDescent="0.25">
      <c r="A147" s="370"/>
      <c r="B147" s="363" t="s">
        <v>1329</v>
      </c>
      <c r="C147" s="364" t="s">
        <v>910</v>
      </c>
      <c r="D147" s="365" t="s">
        <v>904</v>
      </c>
      <c r="E147" s="365" t="s">
        <v>313</v>
      </c>
      <c r="F147" s="364" t="s">
        <v>1342</v>
      </c>
      <c r="G147" s="364" t="s">
        <v>1343</v>
      </c>
      <c r="H147" s="364" t="s">
        <v>1344</v>
      </c>
      <c r="I147" s="364" t="s">
        <v>918</v>
      </c>
      <c r="J147" s="367">
        <v>4869</v>
      </c>
      <c r="K147" s="371"/>
      <c r="L147" s="372"/>
    </row>
    <row r="148" spans="1:12" ht="78.75" x14ac:dyDescent="0.25">
      <c r="A148" s="370"/>
      <c r="B148" s="363" t="s">
        <v>1329</v>
      </c>
      <c r="C148" s="364" t="s">
        <v>957</v>
      </c>
      <c r="D148" s="365" t="s">
        <v>904</v>
      </c>
      <c r="E148" s="365" t="s">
        <v>313</v>
      </c>
      <c r="F148" s="364" t="s">
        <v>1345</v>
      </c>
      <c r="G148" s="364" t="s">
        <v>1346</v>
      </c>
      <c r="H148" s="364" t="s">
        <v>1347</v>
      </c>
      <c r="I148" s="364" t="s">
        <v>1348</v>
      </c>
      <c r="J148" s="367">
        <v>24555.93</v>
      </c>
      <c r="K148" s="371"/>
      <c r="L148" s="372"/>
    </row>
    <row r="149" spans="1:12" ht="63" x14ac:dyDescent="0.25">
      <c r="A149" s="370"/>
      <c r="B149" s="363" t="s">
        <v>1329</v>
      </c>
      <c r="C149" s="364" t="s">
        <v>957</v>
      </c>
      <c r="D149" s="365" t="s">
        <v>904</v>
      </c>
      <c r="E149" s="365" t="s">
        <v>313</v>
      </c>
      <c r="F149" s="364" t="s">
        <v>1349</v>
      </c>
      <c r="G149" s="364" t="s">
        <v>1350</v>
      </c>
      <c r="H149" s="364" t="s">
        <v>1351</v>
      </c>
      <c r="I149" s="364" t="s">
        <v>1015</v>
      </c>
      <c r="J149" s="367">
        <v>26499.5</v>
      </c>
      <c r="K149" s="371"/>
      <c r="L149" s="372"/>
    </row>
    <row r="150" spans="1:12" ht="63" x14ac:dyDescent="0.25">
      <c r="A150" s="370"/>
      <c r="B150" s="363" t="s">
        <v>1329</v>
      </c>
      <c r="C150" s="364" t="s">
        <v>910</v>
      </c>
      <c r="D150" s="365" t="s">
        <v>904</v>
      </c>
      <c r="E150" s="365" t="s">
        <v>313</v>
      </c>
      <c r="F150" s="364" t="s">
        <v>1352</v>
      </c>
      <c r="G150" s="364" t="s">
        <v>1353</v>
      </c>
      <c r="H150" s="364" t="s">
        <v>1354</v>
      </c>
      <c r="I150" s="364" t="s">
        <v>932</v>
      </c>
      <c r="J150" s="367">
        <v>4148</v>
      </c>
      <c r="K150" s="371"/>
      <c r="L150" s="372"/>
    </row>
    <row r="151" spans="1:12" ht="63" x14ac:dyDescent="0.25">
      <c r="A151" s="370"/>
      <c r="B151" s="363" t="s">
        <v>1329</v>
      </c>
      <c r="C151" s="364" t="s">
        <v>910</v>
      </c>
      <c r="D151" s="365" t="s">
        <v>904</v>
      </c>
      <c r="E151" s="365" t="s">
        <v>313</v>
      </c>
      <c r="F151" s="364" t="s">
        <v>1355</v>
      </c>
      <c r="G151" s="364" t="s">
        <v>1356</v>
      </c>
      <c r="H151" s="364" t="s">
        <v>1357</v>
      </c>
      <c r="I151" s="364" t="s">
        <v>914</v>
      </c>
      <c r="J151" s="367">
        <v>7663</v>
      </c>
      <c r="K151" s="371"/>
      <c r="L151" s="372"/>
    </row>
    <row r="152" spans="1:12" ht="47.25" x14ac:dyDescent="0.25">
      <c r="A152" s="370"/>
      <c r="B152" s="363" t="s">
        <v>1329</v>
      </c>
      <c r="C152" s="364" t="s">
        <v>957</v>
      </c>
      <c r="D152" s="365" t="s">
        <v>904</v>
      </c>
      <c r="E152" s="365" t="s">
        <v>313</v>
      </c>
      <c r="F152" s="364" t="s">
        <v>1358</v>
      </c>
      <c r="G152" s="364" t="s">
        <v>1359</v>
      </c>
      <c r="H152" s="364" t="s">
        <v>1360</v>
      </c>
      <c r="I152" s="364" t="s">
        <v>979</v>
      </c>
      <c r="J152" s="367">
        <v>41644</v>
      </c>
      <c r="K152" s="371"/>
      <c r="L152" s="372"/>
    </row>
    <row r="153" spans="1:12" ht="141.75" x14ac:dyDescent="0.25">
      <c r="A153" s="370"/>
      <c r="B153" s="363" t="s">
        <v>1329</v>
      </c>
      <c r="C153" s="364" t="s">
        <v>957</v>
      </c>
      <c r="D153" s="365" t="s">
        <v>904</v>
      </c>
      <c r="E153" s="365" t="s">
        <v>313</v>
      </c>
      <c r="F153" s="364" t="s">
        <v>1361</v>
      </c>
      <c r="G153" s="364" t="s">
        <v>1362</v>
      </c>
      <c r="H153" s="364" t="s">
        <v>1363</v>
      </c>
      <c r="I153" s="364" t="s">
        <v>1364</v>
      </c>
      <c r="J153" s="367">
        <v>35128.5</v>
      </c>
      <c r="K153" s="371"/>
      <c r="L153" s="372"/>
    </row>
    <row r="154" spans="1:12" ht="47.25" x14ac:dyDescent="0.25">
      <c r="A154" s="370"/>
      <c r="B154" s="363" t="s">
        <v>288</v>
      </c>
      <c r="C154" s="364" t="s">
        <v>928</v>
      </c>
      <c r="D154" s="365" t="s">
        <v>904</v>
      </c>
      <c r="E154" s="365" t="s">
        <v>313</v>
      </c>
      <c r="F154" s="364" t="s">
        <v>1365</v>
      </c>
      <c r="G154" s="364" t="s">
        <v>1366</v>
      </c>
      <c r="H154" s="364" t="s">
        <v>1367</v>
      </c>
      <c r="I154" s="364" t="s">
        <v>918</v>
      </c>
      <c r="J154" s="367">
        <v>1743</v>
      </c>
      <c r="K154" s="371"/>
      <c r="L154" s="372"/>
    </row>
    <row r="155" spans="1:12" ht="94.5" x14ac:dyDescent="0.25">
      <c r="A155" s="370"/>
      <c r="B155" s="363" t="s">
        <v>288</v>
      </c>
      <c r="C155" s="364" t="s">
        <v>910</v>
      </c>
      <c r="D155" s="365" t="s">
        <v>904</v>
      </c>
      <c r="E155" s="365" t="s">
        <v>313</v>
      </c>
      <c r="F155" s="364" t="s">
        <v>1368</v>
      </c>
      <c r="G155" s="364" t="s">
        <v>1369</v>
      </c>
      <c r="H155" s="364" t="s">
        <v>1370</v>
      </c>
      <c r="I155" s="364" t="s">
        <v>914</v>
      </c>
      <c r="J155" s="367">
        <v>3269</v>
      </c>
      <c r="K155" s="371"/>
      <c r="L155" s="372"/>
    </row>
    <row r="156" spans="1:12" ht="110.25" x14ac:dyDescent="0.25">
      <c r="A156" s="370"/>
      <c r="B156" s="363" t="s">
        <v>288</v>
      </c>
      <c r="C156" s="364" t="s">
        <v>957</v>
      </c>
      <c r="D156" s="365" t="s">
        <v>904</v>
      </c>
      <c r="E156" s="365" t="s">
        <v>313</v>
      </c>
      <c r="F156" s="364" t="s">
        <v>1371</v>
      </c>
      <c r="G156" s="364" t="s">
        <v>1372</v>
      </c>
      <c r="H156" s="364" t="s">
        <v>1373</v>
      </c>
      <c r="I156" s="364" t="s">
        <v>1015</v>
      </c>
      <c r="J156" s="367">
        <v>32492.5</v>
      </c>
      <c r="K156" s="371"/>
      <c r="L156" s="372"/>
    </row>
    <row r="157" spans="1:12" ht="110.25" x14ac:dyDescent="0.25">
      <c r="A157" s="370"/>
      <c r="B157" s="363" t="s">
        <v>288</v>
      </c>
      <c r="C157" s="364" t="s">
        <v>910</v>
      </c>
      <c r="D157" s="365" t="s">
        <v>904</v>
      </c>
      <c r="E157" s="365" t="s">
        <v>313</v>
      </c>
      <c r="F157" s="364" t="s">
        <v>1374</v>
      </c>
      <c r="G157" s="364" t="s">
        <v>1375</v>
      </c>
      <c r="H157" s="364" t="s">
        <v>1376</v>
      </c>
      <c r="I157" s="364" t="s">
        <v>914</v>
      </c>
      <c r="J157" s="367">
        <v>3204</v>
      </c>
      <c r="K157" s="371"/>
      <c r="L157" s="372"/>
    </row>
    <row r="158" spans="1:12" ht="189" x14ac:dyDescent="0.25">
      <c r="A158" s="370"/>
      <c r="B158" s="363" t="s">
        <v>288</v>
      </c>
      <c r="C158" s="364" t="s">
        <v>910</v>
      </c>
      <c r="D158" s="365" t="s">
        <v>904</v>
      </c>
      <c r="E158" s="365" t="s">
        <v>313</v>
      </c>
      <c r="F158" s="364" t="s">
        <v>1377</v>
      </c>
      <c r="G158" s="364" t="s">
        <v>1378</v>
      </c>
      <c r="H158" s="364" t="s">
        <v>1379</v>
      </c>
      <c r="I158" s="364" t="s">
        <v>914</v>
      </c>
      <c r="J158" s="367">
        <v>2357</v>
      </c>
      <c r="K158" s="371"/>
      <c r="L158" s="372"/>
    </row>
    <row r="159" spans="1:12" ht="78.75" x14ac:dyDescent="0.25">
      <c r="A159" s="370"/>
      <c r="B159" s="363" t="s">
        <v>288</v>
      </c>
      <c r="C159" s="364" t="s">
        <v>910</v>
      </c>
      <c r="D159" s="365" t="s">
        <v>904</v>
      </c>
      <c r="E159" s="365" t="s">
        <v>313</v>
      </c>
      <c r="F159" s="364" t="s">
        <v>1380</v>
      </c>
      <c r="G159" s="364" t="s">
        <v>1381</v>
      </c>
      <c r="H159" s="364" t="s">
        <v>1382</v>
      </c>
      <c r="I159" s="364" t="s">
        <v>914</v>
      </c>
      <c r="J159" s="367">
        <v>4630</v>
      </c>
      <c r="K159" s="371"/>
      <c r="L159" s="372"/>
    </row>
    <row r="160" spans="1:12" ht="47.25" x14ac:dyDescent="0.25">
      <c r="A160" s="370"/>
      <c r="B160" s="363" t="s">
        <v>288</v>
      </c>
      <c r="C160" s="364" t="s">
        <v>910</v>
      </c>
      <c r="D160" s="365" t="s">
        <v>904</v>
      </c>
      <c r="E160" s="365" t="s">
        <v>313</v>
      </c>
      <c r="F160" s="364" t="s">
        <v>1383</v>
      </c>
      <c r="G160" s="364" t="s">
        <v>1384</v>
      </c>
      <c r="H160" s="364" t="s">
        <v>1385</v>
      </c>
      <c r="I160" s="364" t="s">
        <v>914</v>
      </c>
      <c r="J160" s="367">
        <v>5239</v>
      </c>
      <c r="K160" s="371"/>
      <c r="L160" s="372"/>
    </row>
    <row r="161" spans="1:12" ht="63" x14ac:dyDescent="0.25">
      <c r="A161" s="370"/>
      <c r="B161" s="363" t="s">
        <v>288</v>
      </c>
      <c r="C161" s="364" t="s">
        <v>910</v>
      </c>
      <c r="D161" s="365" t="s">
        <v>904</v>
      </c>
      <c r="E161" s="365" t="s">
        <v>313</v>
      </c>
      <c r="F161" s="364" t="s">
        <v>1386</v>
      </c>
      <c r="G161" s="364" t="s">
        <v>1387</v>
      </c>
      <c r="H161" s="364" t="s">
        <v>1388</v>
      </c>
      <c r="I161" s="364" t="s">
        <v>932</v>
      </c>
      <c r="J161" s="367">
        <v>1484</v>
      </c>
      <c r="K161" s="371"/>
      <c r="L161" s="372"/>
    </row>
    <row r="162" spans="1:12" ht="78.75" x14ac:dyDescent="0.25">
      <c r="A162" s="370"/>
      <c r="B162" s="363" t="s">
        <v>288</v>
      </c>
      <c r="C162" s="364" t="s">
        <v>910</v>
      </c>
      <c r="D162" s="365" t="s">
        <v>904</v>
      </c>
      <c r="E162" s="365" t="s">
        <v>313</v>
      </c>
      <c r="F162" s="364" t="s">
        <v>1389</v>
      </c>
      <c r="G162" s="364" t="s">
        <v>1390</v>
      </c>
      <c r="H162" s="364" t="s">
        <v>1391</v>
      </c>
      <c r="I162" s="364" t="s">
        <v>932</v>
      </c>
      <c r="J162" s="367">
        <v>484</v>
      </c>
      <c r="K162" s="371"/>
      <c r="L162" s="372"/>
    </row>
    <row r="163" spans="1:12" ht="94.5" x14ac:dyDescent="0.25">
      <c r="A163" s="370"/>
      <c r="B163" s="363" t="s">
        <v>288</v>
      </c>
      <c r="C163" s="364" t="s">
        <v>910</v>
      </c>
      <c r="D163" s="365" t="s">
        <v>904</v>
      </c>
      <c r="E163" s="365" t="s">
        <v>313</v>
      </c>
      <c r="F163" s="364" t="s">
        <v>1392</v>
      </c>
      <c r="G163" s="364" t="s">
        <v>1393</v>
      </c>
      <c r="H163" s="364" t="s">
        <v>1394</v>
      </c>
      <c r="I163" s="364" t="s">
        <v>914</v>
      </c>
      <c r="J163" s="367">
        <v>2960</v>
      </c>
      <c r="K163" s="371"/>
      <c r="L163" s="372"/>
    </row>
    <row r="164" spans="1:12" ht="47.25" x14ac:dyDescent="0.25">
      <c r="A164" s="370"/>
      <c r="B164" s="363" t="s">
        <v>288</v>
      </c>
      <c r="C164" s="364" t="s">
        <v>910</v>
      </c>
      <c r="D164" s="365" t="s">
        <v>904</v>
      </c>
      <c r="E164" s="365" t="s">
        <v>313</v>
      </c>
      <c r="F164" s="364" t="s">
        <v>1395</v>
      </c>
      <c r="G164" s="364" t="s">
        <v>1396</v>
      </c>
      <c r="H164" s="364" t="s">
        <v>1397</v>
      </c>
      <c r="I164" s="364" t="s">
        <v>914</v>
      </c>
      <c r="J164" s="367">
        <v>1416</v>
      </c>
      <c r="K164" s="371"/>
      <c r="L164" s="372"/>
    </row>
    <row r="165" spans="1:12" ht="47.25" x14ac:dyDescent="0.25">
      <c r="A165" s="370"/>
      <c r="B165" s="363" t="s">
        <v>288</v>
      </c>
      <c r="C165" s="364" t="s">
        <v>910</v>
      </c>
      <c r="D165" s="365" t="s">
        <v>904</v>
      </c>
      <c r="E165" s="365" t="s">
        <v>313</v>
      </c>
      <c r="F165" s="364" t="s">
        <v>1398</v>
      </c>
      <c r="G165" s="364" t="s">
        <v>1399</v>
      </c>
      <c r="H165" s="364" t="s">
        <v>1400</v>
      </c>
      <c r="I165" s="364" t="s">
        <v>914</v>
      </c>
      <c r="J165" s="367">
        <v>3094</v>
      </c>
      <c r="K165" s="371"/>
      <c r="L165" s="372"/>
    </row>
    <row r="166" spans="1:12" ht="47.25" x14ac:dyDescent="0.25">
      <c r="A166" s="370"/>
      <c r="B166" s="363" t="s">
        <v>288</v>
      </c>
      <c r="C166" s="364" t="s">
        <v>957</v>
      </c>
      <c r="D166" s="365" t="s">
        <v>904</v>
      </c>
      <c r="E166" s="365" t="s">
        <v>313</v>
      </c>
      <c r="F166" s="364" t="s">
        <v>1401</v>
      </c>
      <c r="G166" s="364" t="s">
        <v>1399</v>
      </c>
      <c r="H166" s="364" t="s">
        <v>1402</v>
      </c>
      <c r="I166" s="364" t="s">
        <v>979</v>
      </c>
      <c r="J166" s="367">
        <v>39363.5</v>
      </c>
      <c r="K166" s="371"/>
      <c r="L166" s="372"/>
    </row>
    <row r="167" spans="1:12" ht="63" x14ac:dyDescent="0.25">
      <c r="A167" s="370"/>
      <c r="B167" s="363" t="s">
        <v>288</v>
      </c>
      <c r="C167" s="364" t="s">
        <v>928</v>
      </c>
      <c r="D167" s="365" t="s">
        <v>904</v>
      </c>
      <c r="E167" s="365" t="s">
        <v>313</v>
      </c>
      <c r="F167" s="364" t="s">
        <v>1403</v>
      </c>
      <c r="G167" s="364" t="s">
        <v>1393</v>
      </c>
      <c r="H167" s="364" t="s">
        <v>1404</v>
      </c>
      <c r="I167" s="364" t="s">
        <v>1405</v>
      </c>
      <c r="J167" s="367">
        <v>1749</v>
      </c>
      <c r="K167" s="371"/>
      <c r="L167" s="372"/>
    </row>
    <row r="168" spans="1:12" ht="47.25" x14ac:dyDescent="0.25">
      <c r="A168" s="370"/>
      <c r="B168" s="363" t="s">
        <v>288</v>
      </c>
      <c r="C168" s="364" t="s">
        <v>928</v>
      </c>
      <c r="D168" s="365" t="s">
        <v>904</v>
      </c>
      <c r="E168" s="365" t="s">
        <v>313</v>
      </c>
      <c r="F168" s="364" t="s">
        <v>1406</v>
      </c>
      <c r="G168" s="364" t="s">
        <v>1407</v>
      </c>
      <c r="H168" s="364" t="s">
        <v>1408</v>
      </c>
      <c r="I168" s="364" t="s">
        <v>1405</v>
      </c>
      <c r="J168" s="367">
        <v>1003</v>
      </c>
      <c r="K168" s="371"/>
      <c r="L168" s="372"/>
    </row>
    <row r="169" spans="1:12" ht="31.5" x14ac:dyDescent="0.25">
      <c r="A169" s="370"/>
      <c r="B169" s="363" t="s">
        <v>288</v>
      </c>
      <c r="C169" s="364" t="s">
        <v>910</v>
      </c>
      <c r="D169" s="365" t="s">
        <v>904</v>
      </c>
      <c r="E169" s="365" t="s">
        <v>313</v>
      </c>
      <c r="F169" s="364" t="s">
        <v>1409</v>
      </c>
      <c r="G169" s="364" t="s">
        <v>1410</v>
      </c>
      <c r="H169" s="364" t="s">
        <v>1411</v>
      </c>
      <c r="I169" s="364" t="s">
        <v>914</v>
      </c>
      <c r="J169" s="367">
        <v>1731</v>
      </c>
      <c r="K169" s="371"/>
      <c r="L169" s="372"/>
    </row>
    <row r="170" spans="1:12" ht="63" x14ac:dyDescent="0.25">
      <c r="A170" s="370"/>
      <c r="B170" s="363" t="s">
        <v>288</v>
      </c>
      <c r="C170" s="364" t="s">
        <v>957</v>
      </c>
      <c r="D170" s="365" t="s">
        <v>904</v>
      </c>
      <c r="E170" s="365" t="s">
        <v>313</v>
      </c>
      <c r="F170" s="364" t="s">
        <v>1412</v>
      </c>
      <c r="G170" s="364" t="s">
        <v>1413</v>
      </c>
      <c r="H170" s="364" t="s">
        <v>1414</v>
      </c>
      <c r="I170" s="364" t="s">
        <v>979</v>
      </c>
      <c r="J170" s="367">
        <v>6920</v>
      </c>
      <c r="K170" s="371"/>
      <c r="L170" s="372"/>
    </row>
    <row r="171" spans="1:12" ht="110.25" x14ac:dyDescent="0.25">
      <c r="A171" s="370"/>
      <c r="B171" s="363" t="s">
        <v>288</v>
      </c>
      <c r="C171" s="364" t="s">
        <v>910</v>
      </c>
      <c r="D171" s="365" t="s">
        <v>904</v>
      </c>
      <c r="E171" s="365" t="s">
        <v>313</v>
      </c>
      <c r="F171" s="364" t="s">
        <v>1415</v>
      </c>
      <c r="G171" s="364" t="s">
        <v>1416</v>
      </c>
      <c r="H171" s="364" t="s">
        <v>1417</v>
      </c>
      <c r="I171" s="364" t="s">
        <v>918</v>
      </c>
      <c r="J171" s="367">
        <v>1746</v>
      </c>
      <c r="K171" s="371"/>
      <c r="L171" s="372"/>
    </row>
    <row r="172" spans="1:12" ht="47.25" x14ac:dyDescent="0.25">
      <c r="A172" s="372"/>
      <c r="B172" s="363" t="s">
        <v>288</v>
      </c>
      <c r="C172" s="364" t="s">
        <v>910</v>
      </c>
      <c r="D172" s="365" t="s">
        <v>904</v>
      </c>
      <c r="E172" s="365" t="s">
        <v>313</v>
      </c>
      <c r="F172" s="364" t="s">
        <v>1418</v>
      </c>
      <c r="G172" s="364" t="s">
        <v>1419</v>
      </c>
      <c r="H172" s="364" t="s">
        <v>1420</v>
      </c>
      <c r="I172" s="364" t="s">
        <v>914</v>
      </c>
      <c r="J172" s="367">
        <v>3854</v>
      </c>
      <c r="K172" s="371"/>
      <c r="L172" s="372"/>
    </row>
    <row r="173" spans="1:12" ht="94.5" x14ac:dyDescent="0.25">
      <c r="A173" s="370"/>
      <c r="B173" s="363" t="s">
        <v>288</v>
      </c>
      <c r="C173" s="364" t="s">
        <v>957</v>
      </c>
      <c r="D173" s="365" t="s">
        <v>904</v>
      </c>
      <c r="E173" s="365" t="s">
        <v>313</v>
      </c>
      <c r="F173" s="364" t="s">
        <v>1421</v>
      </c>
      <c r="G173" s="364" t="s">
        <v>1419</v>
      </c>
      <c r="H173" s="364" t="s">
        <v>1422</v>
      </c>
      <c r="I173" s="364" t="s">
        <v>979</v>
      </c>
      <c r="J173" s="367">
        <v>55625</v>
      </c>
      <c r="K173" s="371"/>
      <c r="L173" s="372"/>
    </row>
    <row r="174" spans="1:12" ht="47.25" x14ac:dyDescent="0.25">
      <c r="A174" s="370"/>
      <c r="B174" s="363" t="s">
        <v>288</v>
      </c>
      <c r="C174" s="364" t="s">
        <v>910</v>
      </c>
      <c r="D174" s="365" t="s">
        <v>904</v>
      </c>
      <c r="E174" s="365" t="s">
        <v>313</v>
      </c>
      <c r="F174" s="364" t="s">
        <v>1423</v>
      </c>
      <c r="G174" s="364" t="s">
        <v>1424</v>
      </c>
      <c r="H174" s="364" t="s">
        <v>1425</v>
      </c>
      <c r="I174" s="364" t="s">
        <v>914</v>
      </c>
      <c r="J174" s="367">
        <v>4536</v>
      </c>
      <c r="K174" s="371"/>
      <c r="L174" s="372"/>
    </row>
    <row r="175" spans="1:12" ht="63" x14ac:dyDescent="0.25">
      <c r="A175" s="370"/>
      <c r="B175" s="363" t="s">
        <v>288</v>
      </c>
      <c r="C175" s="364" t="s">
        <v>910</v>
      </c>
      <c r="D175" s="365" t="s">
        <v>904</v>
      </c>
      <c r="E175" s="365" t="s">
        <v>313</v>
      </c>
      <c r="F175" s="364" t="s">
        <v>1426</v>
      </c>
      <c r="G175" s="364" t="s">
        <v>1427</v>
      </c>
      <c r="H175" s="364" t="s">
        <v>1428</v>
      </c>
      <c r="I175" s="364" t="s">
        <v>914</v>
      </c>
      <c r="J175" s="367">
        <v>6342</v>
      </c>
      <c r="K175" s="371"/>
      <c r="L175" s="372"/>
    </row>
    <row r="176" spans="1:12" ht="47.25" x14ac:dyDescent="0.25">
      <c r="A176" s="370"/>
      <c r="B176" s="363" t="s">
        <v>288</v>
      </c>
      <c r="C176" s="364" t="s">
        <v>910</v>
      </c>
      <c r="D176" s="365" t="s">
        <v>904</v>
      </c>
      <c r="E176" s="365" t="s">
        <v>313</v>
      </c>
      <c r="F176" s="364" t="s">
        <v>1429</v>
      </c>
      <c r="G176" s="364" t="s">
        <v>1430</v>
      </c>
      <c r="H176" s="364" t="s">
        <v>1431</v>
      </c>
      <c r="I176" s="364" t="s">
        <v>914</v>
      </c>
      <c r="J176" s="367">
        <v>3447</v>
      </c>
      <c r="K176" s="371"/>
      <c r="L176" s="372"/>
    </row>
    <row r="177" spans="1:12" ht="47.25" x14ac:dyDescent="0.25">
      <c r="A177" s="370"/>
      <c r="B177" s="363" t="s">
        <v>288</v>
      </c>
      <c r="C177" s="364" t="s">
        <v>957</v>
      </c>
      <c r="D177" s="365" t="s">
        <v>904</v>
      </c>
      <c r="E177" s="365" t="s">
        <v>313</v>
      </c>
      <c r="F177" s="364" t="s">
        <v>1432</v>
      </c>
      <c r="G177" s="364" t="s">
        <v>1433</v>
      </c>
      <c r="H177" s="364" t="s">
        <v>1434</v>
      </c>
      <c r="I177" s="364" t="s">
        <v>979</v>
      </c>
      <c r="J177" s="367">
        <v>45667</v>
      </c>
      <c r="K177" s="371"/>
      <c r="L177" s="372"/>
    </row>
    <row r="178" spans="1:12" ht="78.75" x14ac:dyDescent="0.25">
      <c r="A178" s="370"/>
      <c r="B178" s="363" t="s">
        <v>288</v>
      </c>
      <c r="C178" s="364" t="s">
        <v>910</v>
      </c>
      <c r="D178" s="365" t="s">
        <v>904</v>
      </c>
      <c r="E178" s="365" t="s">
        <v>313</v>
      </c>
      <c r="F178" s="364" t="s">
        <v>1435</v>
      </c>
      <c r="G178" s="364" t="s">
        <v>1436</v>
      </c>
      <c r="H178" s="364" t="s">
        <v>1437</v>
      </c>
      <c r="I178" s="364" t="s">
        <v>1123</v>
      </c>
      <c r="J178" s="367">
        <v>7290</v>
      </c>
      <c r="K178" s="371"/>
      <c r="L178" s="372"/>
    </row>
    <row r="179" spans="1:12" ht="94.5" x14ac:dyDescent="0.25">
      <c r="A179" s="370"/>
      <c r="B179" s="363" t="s">
        <v>288</v>
      </c>
      <c r="C179" s="364" t="s">
        <v>910</v>
      </c>
      <c r="D179" s="365" t="s">
        <v>904</v>
      </c>
      <c r="E179" s="365" t="s">
        <v>313</v>
      </c>
      <c r="F179" s="364" t="s">
        <v>1438</v>
      </c>
      <c r="G179" s="364" t="s">
        <v>1439</v>
      </c>
      <c r="H179" s="364" t="s">
        <v>1440</v>
      </c>
      <c r="I179" s="364" t="s">
        <v>1123</v>
      </c>
      <c r="J179" s="367">
        <v>1318</v>
      </c>
      <c r="K179" s="371"/>
      <c r="L179" s="372"/>
    </row>
    <row r="180" spans="1:12" ht="47.25" x14ac:dyDescent="0.25">
      <c r="A180" s="370"/>
      <c r="B180" s="377" t="s">
        <v>288</v>
      </c>
      <c r="C180" s="377" t="s">
        <v>928</v>
      </c>
      <c r="D180" s="365" t="s">
        <v>904</v>
      </c>
      <c r="E180" s="365" t="s">
        <v>313</v>
      </c>
      <c r="F180" s="366" t="s">
        <v>1441</v>
      </c>
      <c r="G180" s="366" t="s">
        <v>1442</v>
      </c>
      <c r="H180" s="366" t="s">
        <v>1443</v>
      </c>
      <c r="I180" s="366" t="s">
        <v>918</v>
      </c>
      <c r="J180" s="367">
        <v>1677</v>
      </c>
      <c r="K180" s="371"/>
      <c r="L180" s="372"/>
    </row>
    <row r="181" spans="1:12" ht="31.5" x14ac:dyDescent="0.25">
      <c r="A181" s="370"/>
      <c r="B181" s="377" t="s">
        <v>288</v>
      </c>
      <c r="C181" s="366" t="s">
        <v>1090</v>
      </c>
      <c r="D181" s="365" t="s">
        <v>904</v>
      </c>
      <c r="E181" s="365" t="s">
        <v>905</v>
      </c>
      <c r="F181" s="364" t="s">
        <v>1444</v>
      </c>
      <c r="G181" s="364" t="s">
        <v>1419</v>
      </c>
      <c r="H181" s="364" t="s">
        <v>1445</v>
      </c>
      <c r="I181" s="364" t="s">
        <v>1446</v>
      </c>
      <c r="J181" s="367">
        <v>2202.1</v>
      </c>
      <c r="K181" s="371"/>
      <c r="L181" s="375"/>
    </row>
    <row r="182" spans="1:12" ht="78.75" x14ac:dyDescent="0.25">
      <c r="A182" s="370"/>
      <c r="B182" s="363" t="s">
        <v>283</v>
      </c>
      <c r="C182" s="364" t="s">
        <v>928</v>
      </c>
      <c r="D182" s="365" t="s">
        <v>904</v>
      </c>
      <c r="E182" s="365" t="s">
        <v>313</v>
      </c>
      <c r="F182" s="364" t="s">
        <v>1447</v>
      </c>
      <c r="G182" s="364" t="s">
        <v>1448</v>
      </c>
      <c r="H182" s="364" t="s">
        <v>1449</v>
      </c>
      <c r="I182" s="364" t="s">
        <v>932</v>
      </c>
      <c r="J182" s="367">
        <v>3356</v>
      </c>
      <c r="K182" s="371"/>
      <c r="L182" s="372"/>
    </row>
    <row r="183" spans="1:12" ht="78.75" x14ac:dyDescent="0.25">
      <c r="A183" s="370"/>
      <c r="B183" s="363" t="s">
        <v>283</v>
      </c>
      <c r="C183" s="364" t="s">
        <v>910</v>
      </c>
      <c r="D183" s="365" t="s">
        <v>904</v>
      </c>
      <c r="E183" s="365" t="s">
        <v>313</v>
      </c>
      <c r="F183" s="364" t="s">
        <v>1450</v>
      </c>
      <c r="G183" s="364" t="s">
        <v>1451</v>
      </c>
      <c r="H183" s="364" t="s">
        <v>1452</v>
      </c>
      <c r="I183" s="364" t="s">
        <v>1453</v>
      </c>
      <c r="J183" s="367">
        <v>968</v>
      </c>
      <c r="K183" s="371"/>
      <c r="L183" s="372"/>
    </row>
    <row r="184" spans="1:12" ht="47.25" x14ac:dyDescent="0.25">
      <c r="A184" s="370"/>
      <c r="B184" s="363" t="s">
        <v>283</v>
      </c>
      <c r="C184" s="364" t="s">
        <v>910</v>
      </c>
      <c r="D184" s="365" t="s">
        <v>904</v>
      </c>
      <c r="E184" s="365" t="s">
        <v>313</v>
      </c>
      <c r="F184" s="364" t="s">
        <v>1454</v>
      </c>
      <c r="G184" s="364" t="s">
        <v>1455</v>
      </c>
      <c r="H184" s="364" t="s">
        <v>1456</v>
      </c>
      <c r="I184" s="364" t="s">
        <v>1453</v>
      </c>
      <c r="J184" s="367">
        <v>2134</v>
      </c>
      <c r="K184" s="371"/>
      <c r="L184" s="372"/>
    </row>
    <row r="185" spans="1:12" ht="47.25" x14ac:dyDescent="0.25">
      <c r="A185" s="370"/>
      <c r="B185" s="363" t="s">
        <v>518</v>
      </c>
      <c r="C185" s="364" t="s">
        <v>910</v>
      </c>
      <c r="D185" s="365" t="s">
        <v>904</v>
      </c>
      <c r="E185" s="365" t="s">
        <v>313</v>
      </c>
      <c r="F185" s="363" t="s">
        <v>1457</v>
      </c>
      <c r="G185" s="364" t="s">
        <v>1458</v>
      </c>
      <c r="H185" s="364" t="s">
        <v>1459</v>
      </c>
      <c r="I185" s="364" t="s">
        <v>914</v>
      </c>
      <c r="J185" s="367">
        <v>2724</v>
      </c>
      <c r="K185" s="371"/>
      <c r="L185" s="37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topLeftCell="A15" zoomScaleNormal="100" zoomScaleSheetLayoutView="100" workbookViewId="0">
      <selection activeCell="I18" sqref="I18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3.87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89" t="s">
        <v>278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3" s="138" customFormat="1" ht="115.5" thickBot="1" x14ac:dyDescent="0.25">
      <c r="A2" s="378" t="s">
        <v>135</v>
      </c>
      <c r="B2" s="359" t="s">
        <v>52</v>
      </c>
      <c r="C2" s="359" t="s">
        <v>185</v>
      </c>
      <c r="D2" s="359" t="s">
        <v>188</v>
      </c>
      <c r="E2" s="359" t="s">
        <v>187</v>
      </c>
      <c r="F2" s="359" t="s">
        <v>136</v>
      </c>
      <c r="G2" s="359" t="s">
        <v>137</v>
      </c>
      <c r="H2" s="359" t="s">
        <v>123</v>
      </c>
      <c r="I2" s="359" t="s">
        <v>138</v>
      </c>
      <c r="J2" s="359" t="s">
        <v>139</v>
      </c>
      <c r="K2" s="359" t="s">
        <v>140</v>
      </c>
      <c r="L2" s="379" t="s">
        <v>141</v>
      </c>
      <c r="M2" s="380"/>
    </row>
    <row r="3" spans="1:13" ht="94.5" x14ac:dyDescent="0.25">
      <c r="A3" s="372"/>
      <c r="B3" s="363" t="s">
        <v>281</v>
      </c>
      <c r="C3" s="364" t="s">
        <v>1460</v>
      </c>
      <c r="D3" s="365" t="s">
        <v>904</v>
      </c>
      <c r="E3" s="365" t="s">
        <v>905</v>
      </c>
      <c r="F3" s="364" t="s">
        <v>1461</v>
      </c>
      <c r="G3" s="364" t="s">
        <v>1283</v>
      </c>
      <c r="H3" s="364" t="s">
        <v>1462</v>
      </c>
      <c r="I3" s="364" t="s">
        <v>1463</v>
      </c>
      <c r="J3" s="367">
        <v>1500</v>
      </c>
      <c r="K3" s="371"/>
      <c r="L3" s="372"/>
      <c r="M3" s="381"/>
    </row>
    <row r="4" spans="1:13" ht="94.5" x14ac:dyDescent="0.25">
      <c r="A4" s="372"/>
      <c r="B4" s="363" t="s">
        <v>281</v>
      </c>
      <c r="C4" s="364" t="s">
        <v>1460</v>
      </c>
      <c r="D4" s="365" t="s">
        <v>904</v>
      </c>
      <c r="E4" s="365" t="s">
        <v>905</v>
      </c>
      <c r="F4" s="364" t="s">
        <v>1464</v>
      </c>
      <c r="G4" s="364" t="s">
        <v>1283</v>
      </c>
      <c r="H4" s="364" t="s">
        <v>1462</v>
      </c>
      <c r="I4" s="364" t="s">
        <v>1463</v>
      </c>
      <c r="J4" s="367">
        <v>1500</v>
      </c>
      <c r="K4" s="371"/>
      <c r="L4" s="372"/>
      <c r="M4" s="381"/>
    </row>
    <row r="5" spans="1:13" ht="78.75" x14ac:dyDescent="0.25">
      <c r="A5" s="372"/>
      <c r="B5" s="363" t="s">
        <v>281</v>
      </c>
      <c r="C5" s="364" t="s">
        <v>1460</v>
      </c>
      <c r="D5" s="365" t="s">
        <v>904</v>
      </c>
      <c r="E5" s="365" t="s">
        <v>905</v>
      </c>
      <c r="F5" s="364" t="s">
        <v>1465</v>
      </c>
      <c r="G5" s="364" t="s">
        <v>1262</v>
      </c>
      <c r="H5" s="364" t="s">
        <v>1462</v>
      </c>
      <c r="I5" s="364" t="s">
        <v>1466</v>
      </c>
      <c r="J5" s="367">
        <v>3000</v>
      </c>
      <c r="K5" s="371"/>
      <c r="L5" s="372"/>
      <c r="M5" s="381"/>
    </row>
    <row r="6" spans="1:13" ht="78.75" x14ac:dyDescent="0.25">
      <c r="A6" s="372"/>
      <c r="B6" s="363" t="s">
        <v>281</v>
      </c>
      <c r="C6" s="364" t="s">
        <v>1460</v>
      </c>
      <c r="D6" s="365" t="s">
        <v>904</v>
      </c>
      <c r="E6" s="365" t="s">
        <v>905</v>
      </c>
      <c r="F6" s="364" t="s">
        <v>1467</v>
      </c>
      <c r="G6" s="364" t="s">
        <v>1262</v>
      </c>
      <c r="H6" s="364" t="s">
        <v>1462</v>
      </c>
      <c r="I6" s="364" t="s">
        <v>1466</v>
      </c>
      <c r="J6" s="367">
        <v>3000</v>
      </c>
      <c r="K6" s="371"/>
      <c r="L6" s="372"/>
      <c r="M6" s="381"/>
    </row>
    <row r="7" spans="1:13" ht="78.75" x14ac:dyDescent="0.25">
      <c r="A7" s="372"/>
      <c r="B7" s="363" t="s">
        <v>281</v>
      </c>
      <c r="C7" s="364" t="s">
        <v>1460</v>
      </c>
      <c r="D7" s="365" t="s">
        <v>904</v>
      </c>
      <c r="E7" s="365" t="s">
        <v>905</v>
      </c>
      <c r="F7" s="364" t="s">
        <v>1468</v>
      </c>
      <c r="G7" s="364" t="s">
        <v>1262</v>
      </c>
      <c r="H7" s="364" t="s">
        <v>1462</v>
      </c>
      <c r="I7" s="364" t="s">
        <v>1463</v>
      </c>
      <c r="J7" s="367">
        <v>1500</v>
      </c>
      <c r="K7" s="371"/>
      <c r="L7" s="372"/>
      <c r="M7" s="381"/>
    </row>
    <row r="8" spans="1:13" ht="47.25" x14ac:dyDescent="0.25">
      <c r="A8" s="372"/>
      <c r="B8" s="363" t="s">
        <v>281</v>
      </c>
      <c r="C8" s="364" t="s">
        <v>957</v>
      </c>
      <c r="D8" s="365" t="s">
        <v>904</v>
      </c>
      <c r="E8" s="365" t="s">
        <v>313</v>
      </c>
      <c r="F8" s="364" t="s">
        <v>1469</v>
      </c>
      <c r="G8" s="364" t="s">
        <v>1470</v>
      </c>
      <c r="H8" s="364" t="s">
        <v>1471</v>
      </c>
      <c r="I8" s="364" t="s">
        <v>1453</v>
      </c>
      <c r="J8" s="367">
        <v>2650</v>
      </c>
      <c r="K8" s="371"/>
      <c r="L8" s="372"/>
      <c r="M8" s="381"/>
    </row>
    <row r="9" spans="1:13" ht="47.25" x14ac:dyDescent="0.25">
      <c r="A9" s="372"/>
      <c r="B9" s="363" t="s">
        <v>281</v>
      </c>
      <c r="C9" s="364" t="s">
        <v>957</v>
      </c>
      <c r="D9" s="365" t="s">
        <v>904</v>
      </c>
      <c r="E9" s="365" t="s">
        <v>313</v>
      </c>
      <c r="F9" s="364" t="s">
        <v>1472</v>
      </c>
      <c r="G9" s="364" t="s">
        <v>1473</v>
      </c>
      <c r="H9" s="364" t="s">
        <v>1474</v>
      </c>
      <c r="I9" s="364" t="s">
        <v>1475</v>
      </c>
      <c r="J9" s="367">
        <v>2650</v>
      </c>
      <c r="K9" s="375"/>
      <c r="L9" s="372"/>
      <c r="M9" s="381"/>
    </row>
    <row r="10" spans="1:13" ht="47.25" x14ac:dyDescent="0.25">
      <c r="A10" s="372"/>
      <c r="B10" s="363" t="s">
        <v>288</v>
      </c>
      <c r="C10" s="366" t="s">
        <v>1460</v>
      </c>
      <c r="D10" s="365" t="s">
        <v>904</v>
      </c>
      <c r="E10" s="365" t="s">
        <v>905</v>
      </c>
      <c r="F10" s="364" t="s">
        <v>1476</v>
      </c>
      <c r="G10" s="364" t="s">
        <v>1384</v>
      </c>
      <c r="H10" s="364" t="s">
        <v>1462</v>
      </c>
      <c r="I10" s="364" t="s">
        <v>1477</v>
      </c>
      <c r="J10" s="367">
        <v>3000</v>
      </c>
      <c r="K10" s="375"/>
      <c r="L10" s="372"/>
      <c r="M10" s="381"/>
    </row>
    <row r="11" spans="1:13" ht="47.25" x14ac:dyDescent="0.25">
      <c r="A11" s="372"/>
      <c r="B11" s="363" t="s">
        <v>288</v>
      </c>
      <c r="C11" s="366" t="s">
        <v>1460</v>
      </c>
      <c r="D11" s="365" t="s">
        <v>904</v>
      </c>
      <c r="E11" s="365" t="s">
        <v>905</v>
      </c>
      <c r="F11" s="364" t="s">
        <v>1478</v>
      </c>
      <c r="G11" s="364" t="s">
        <v>1384</v>
      </c>
      <c r="H11" s="364" t="s">
        <v>1462</v>
      </c>
      <c r="I11" s="364" t="s">
        <v>1479</v>
      </c>
      <c r="J11" s="367">
        <v>3000</v>
      </c>
      <c r="K11" s="375"/>
      <c r="L11" s="372"/>
      <c r="M11" s="381"/>
    </row>
    <row r="12" spans="1:13" ht="47.25" x14ac:dyDescent="0.25">
      <c r="A12" s="372"/>
      <c r="B12" s="363" t="s">
        <v>288</v>
      </c>
      <c r="C12" s="366" t="s">
        <v>1460</v>
      </c>
      <c r="D12" s="365" t="s">
        <v>904</v>
      </c>
      <c r="E12" s="365" t="s">
        <v>905</v>
      </c>
      <c r="F12" s="364" t="s">
        <v>1480</v>
      </c>
      <c r="G12" s="364" t="s">
        <v>1384</v>
      </c>
      <c r="H12" s="364" t="s">
        <v>1462</v>
      </c>
      <c r="I12" s="364" t="s">
        <v>1481</v>
      </c>
      <c r="J12" s="367">
        <v>3000</v>
      </c>
      <c r="K12" s="375"/>
      <c r="L12" s="372"/>
      <c r="M12" s="381"/>
    </row>
    <row r="13" spans="1:13" ht="63" x14ac:dyDescent="0.25">
      <c r="A13" s="372"/>
      <c r="B13" s="363" t="s">
        <v>288</v>
      </c>
      <c r="C13" s="364" t="s">
        <v>1460</v>
      </c>
      <c r="D13" s="365" t="s">
        <v>904</v>
      </c>
      <c r="E13" s="365" t="s">
        <v>905</v>
      </c>
      <c r="F13" s="364">
        <v>31110003</v>
      </c>
      <c r="G13" s="364" t="s">
        <v>1384</v>
      </c>
      <c r="H13" s="364" t="s">
        <v>1482</v>
      </c>
      <c r="I13" s="366" t="s">
        <v>1483</v>
      </c>
      <c r="J13" s="367">
        <v>5971.4</v>
      </c>
      <c r="K13" s="375"/>
      <c r="L13" s="372"/>
      <c r="M13" s="381"/>
    </row>
    <row r="14" spans="1:13" ht="78.75" x14ac:dyDescent="0.25">
      <c r="A14" s="372"/>
      <c r="B14" s="363" t="s">
        <v>518</v>
      </c>
      <c r="C14" s="364" t="s">
        <v>1484</v>
      </c>
      <c r="D14" s="365" t="s">
        <v>904</v>
      </c>
      <c r="E14" s="365" t="s">
        <v>313</v>
      </c>
      <c r="F14" s="364" t="s">
        <v>1485</v>
      </c>
      <c r="G14" s="364" t="s">
        <v>1486</v>
      </c>
      <c r="H14" s="364" t="s">
        <v>1487</v>
      </c>
      <c r="I14" s="364" t="s">
        <v>1488</v>
      </c>
      <c r="J14" s="367">
        <v>12700</v>
      </c>
      <c r="K14" s="375"/>
      <c r="L14" s="372"/>
      <c r="M14" s="381"/>
    </row>
    <row r="15" spans="1:13" ht="94.5" x14ac:dyDescent="0.25">
      <c r="A15" s="363"/>
      <c r="B15" s="363" t="s">
        <v>518</v>
      </c>
      <c r="C15" s="364" t="s">
        <v>1484</v>
      </c>
      <c r="D15" s="365" t="s">
        <v>904</v>
      </c>
      <c r="E15" s="365" t="s">
        <v>313</v>
      </c>
      <c r="F15" s="382" t="s">
        <v>1489</v>
      </c>
      <c r="G15" s="382" t="s">
        <v>1486</v>
      </c>
      <c r="H15" s="364" t="s">
        <v>1490</v>
      </c>
      <c r="I15" s="364" t="s">
        <v>1491</v>
      </c>
      <c r="J15" s="367">
        <v>4000</v>
      </c>
      <c r="K15" s="383"/>
      <c r="L15" s="363"/>
      <c r="M15" s="384"/>
    </row>
    <row r="16" spans="1:13" ht="47.25" x14ac:dyDescent="0.25">
      <c r="A16" s="372"/>
      <c r="B16" s="363" t="s">
        <v>518</v>
      </c>
      <c r="C16" s="364" t="s">
        <v>903</v>
      </c>
      <c r="D16" s="365" t="s">
        <v>904</v>
      </c>
      <c r="E16" s="365" t="s">
        <v>905</v>
      </c>
      <c r="F16" s="366" t="s">
        <v>1492</v>
      </c>
      <c r="G16" s="364" t="s">
        <v>1493</v>
      </c>
      <c r="H16" s="364" t="s">
        <v>1494</v>
      </c>
      <c r="I16" s="364" t="s">
        <v>1495</v>
      </c>
      <c r="J16" s="367">
        <v>79004.600000000006</v>
      </c>
      <c r="K16" s="375"/>
      <c r="L16" s="372"/>
      <c r="M16" s="381"/>
    </row>
    <row r="17" spans="1:13" ht="63" x14ac:dyDescent="0.25">
      <c r="A17" s="372"/>
      <c r="B17" s="363" t="s">
        <v>518</v>
      </c>
      <c r="C17" s="364" t="s">
        <v>903</v>
      </c>
      <c r="D17" s="365" t="s">
        <v>904</v>
      </c>
      <c r="E17" s="365" t="s">
        <v>905</v>
      </c>
      <c r="F17" s="366" t="s">
        <v>1496</v>
      </c>
      <c r="G17" s="364" t="s">
        <v>1493</v>
      </c>
      <c r="H17" s="364" t="s">
        <v>1494</v>
      </c>
      <c r="I17" s="364" t="s">
        <v>1497</v>
      </c>
      <c r="J17" s="367">
        <v>354795</v>
      </c>
      <c r="K17" s="375"/>
      <c r="L17" s="372"/>
      <c r="M17" s="38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D4" sqref="D4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417" t="s">
        <v>279</v>
      </c>
      <c r="B1" s="417"/>
      <c r="C1" s="417"/>
      <c r="D1" s="417"/>
      <c r="E1" s="417"/>
    </row>
    <row r="2" spans="1:5" s="1" customFormat="1" ht="16.5" thickBot="1" x14ac:dyDescent="0.3">
      <c r="A2" s="102" t="s">
        <v>114</v>
      </c>
      <c r="B2" s="105" t="s">
        <v>115</v>
      </c>
      <c r="C2" s="105" t="s">
        <v>116</v>
      </c>
      <c r="D2" s="105" t="s">
        <v>117</v>
      </c>
      <c r="E2" s="103" t="s">
        <v>118</v>
      </c>
    </row>
    <row r="3" spans="1:5" s="1" customFormat="1" x14ac:dyDescent="0.25">
      <c r="A3" s="104"/>
      <c r="B3" s="104"/>
      <c r="C3" s="104"/>
      <c r="D3" s="104"/>
      <c r="E3" s="104"/>
    </row>
    <row r="4" spans="1:5" s="1" customFormat="1" x14ac:dyDescent="0.25">
      <c r="A4" s="104"/>
      <c r="B4" s="104"/>
      <c r="C4" s="104"/>
      <c r="D4" s="104"/>
      <c r="E4" s="104"/>
    </row>
    <row r="5" spans="1:5" s="1" customFormat="1" x14ac:dyDescent="0.25">
      <c r="A5" s="104"/>
      <c r="B5" s="104"/>
      <c r="C5" s="104"/>
      <c r="D5" s="104"/>
      <c r="E5" s="104"/>
    </row>
    <row r="6" spans="1:5" s="1" customFormat="1" x14ac:dyDescent="0.25">
      <c r="A6" s="47"/>
      <c r="B6" s="47"/>
      <c r="C6" s="47"/>
      <c r="D6" s="47"/>
      <c r="E6" s="47"/>
    </row>
    <row r="7" spans="1:5" s="1" customFormat="1" x14ac:dyDescent="0.25">
      <c r="A7" s="47"/>
      <c r="B7" s="47"/>
      <c r="C7" s="47"/>
      <c r="D7" s="47"/>
      <c r="E7" s="47"/>
    </row>
    <row r="8" spans="1:5" s="1" customFormat="1" x14ac:dyDescent="0.25">
      <c r="A8" s="47"/>
      <c r="B8" s="47"/>
      <c r="C8" s="47"/>
      <c r="D8" s="47"/>
      <c r="E8" s="47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20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view="pageBreakPreview" zoomScaleNormal="100" zoomScaleSheetLayoutView="100" workbookViewId="0">
      <selection activeCell="E18" sqref="E18"/>
    </sheetView>
  </sheetViews>
  <sheetFormatPr defaultRowHeight="15.75" x14ac:dyDescent="0.25"/>
  <cols>
    <col min="1" max="1" width="16.25" customWidth="1"/>
    <col min="2" max="7" width="10.625" customWidth="1"/>
  </cols>
  <sheetData>
    <row r="1" spans="1:7" ht="21" thickBot="1" x14ac:dyDescent="0.35">
      <c r="A1" s="409" t="s">
        <v>247</v>
      </c>
      <c r="B1" s="409"/>
      <c r="C1" s="409"/>
      <c r="D1" s="409"/>
      <c r="E1" s="409"/>
      <c r="F1" s="409"/>
      <c r="G1" s="409"/>
    </row>
    <row r="2" spans="1:7" s="30" customFormat="1" x14ac:dyDescent="0.25">
      <c r="A2" s="413" t="s">
        <v>52</v>
      </c>
      <c r="B2" s="411" t="s">
        <v>53</v>
      </c>
      <c r="C2" s="410" t="s">
        <v>54</v>
      </c>
      <c r="D2" s="410"/>
      <c r="E2" s="410" t="s">
        <v>55</v>
      </c>
      <c r="F2" s="410"/>
      <c r="G2" s="407" t="s">
        <v>56</v>
      </c>
    </row>
    <row r="3" spans="1:7" s="30" customFormat="1" ht="16.5" thickBot="1" x14ac:dyDescent="0.3">
      <c r="A3" s="414"/>
      <c r="B3" s="412"/>
      <c r="C3" s="95" t="s">
        <v>0</v>
      </c>
      <c r="D3" s="95" t="s">
        <v>1</v>
      </c>
      <c r="E3" s="95" t="s">
        <v>0</v>
      </c>
      <c r="F3" s="95" t="s">
        <v>1</v>
      </c>
      <c r="G3" s="408"/>
    </row>
    <row r="4" spans="1:7" x14ac:dyDescent="0.25">
      <c r="A4" s="16" t="s">
        <v>280</v>
      </c>
      <c r="B4" s="94">
        <v>1</v>
      </c>
      <c r="C4" s="66">
        <v>81</v>
      </c>
      <c r="D4" s="66">
        <v>0</v>
      </c>
      <c r="E4" s="66">
        <v>0</v>
      </c>
      <c r="F4" s="66">
        <v>0</v>
      </c>
      <c r="G4" s="77">
        <f>SUM(C4:F4)</f>
        <v>81</v>
      </c>
    </row>
    <row r="5" spans="1:7" x14ac:dyDescent="0.25">
      <c r="A5" s="16"/>
      <c r="B5" s="28">
        <v>2</v>
      </c>
      <c r="C5" s="3">
        <v>11</v>
      </c>
      <c r="D5" s="66">
        <v>0</v>
      </c>
      <c r="E5" s="66">
        <v>0</v>
      </c>
      <c r="F5" s="66">
        <v>0</v>
      </c>
      <c r="G5" s="51">
        <f t="shared" ref="G5:G37" si="0">SUM(C5:F5)</f>
        <v>11</v>
      </c>
    </row>
    <row r="6" spans="1:7" x14ac:dyDescent="0.25">
      <c r="A6" s="16"/>
      <c r="B6" s="28" t="s">
        <v>3</v>
      </c>
      <c r="C6" s="3">
        <v>1392</v>
      </c>
      <c r="D6" s="3">
        <v>908</v>
      </c>
      <c r="E6" s="66">
        <v>0</v>
      </c>
      <c r="F6" s="66">
        <v>0</v>
      </c>
      <c r="G6" s="51">
        <f t="shared" si="0"/>
        <v>2300</v>
      </c>
    </row>
    <row r="7" spans="1:7" x14ac:dyDescent="0.25">
      <c r="A7" s="16"/>
      <c r="B7" s="28">
        <v>3</v>
      </c>
      <c r="C7" s="3">
        <v>97</v>
      </c>
      <c r="D7" s="3">
        <v>0</v>
      </c>
      <c r="E7" s="3">
        <v>119</v>
      </c>
      <c r="F7" s="3">
        <v>5</v>
      </c>
      <c r="G7" s="51">
        <f t="shared" si="0"/>
        <v>221</v>
      </c>
    </row>
    <row r="8" spans="1:7" x14ac:dyDescent="0.25">
      <c r="A8" s="415" t="s">
        <v>292</v>
      </c>
      <c r="B8" s="416"/>
      <c r="C8" s="63">
        <f>+SUBTOTAL(9,C4:C7)</f>
        <v>1581</v>
      </c>
      <c r="D8" s="63">
        <f>+SUBTOTAL(9,D4:D7)</f>
        <v>908</v>
      </c>
      <c r="E8" s="63">
        <f>+SUBTOTAL(9,E4:E7)</f>
        <v>119</v>
      </c>
      <c r="F8" s="63">
        <f>+SUBTOTAL(9,F4:F7)</f>
        <v>5</v>
      </c>
      <c r="G8" s="166">
        <f t="shared" si="0"/>
        <v>2613</v>
      </c>
    </row>
    <row r="9" spans="1:7" x14ac:dyDescent="0.25">
      <c r="A9" s="58" t="s">
        <v>281</v>
      </c>
      <c r="B9" s="28">
        <v>1</v>
      </c>
      <c r="C9" s="3">
        <v>703</v>
      </c>
      <c r="D9" s="3">
        <v>4</v>
      </c>
      <c r="E9" s="3">
        <v>7</v>
      </c>
      <c r="F9" s="3">
        <v>0</v>
      </c>
      <c r="G9" s="51">
        <f t="shared" si="0"/>
        <v>714</v>
      </c>
    </row>
    <row r="10" spans="1:7" x14ac:dyDescent="0.25">
      <c r="A10" s="16"/>
      <c r="B10" s="28">
        <v>2</v>
      </c>
      <c r="C10" s="3">
        <v>362</v>
      </c>
      <c r="D10" s="3">
        <v>7</v>
      </c>
      <c r="E10" s="3">
        <v>0</v>
      </c>
      <c r="F10" s="3">
        <v>0</v>
      </c>
      <c r="G10" s="51">
        <f t="shared" si="0"/>
        <v>369</v>
      </c>
    </row>
    <row r="11" spans="1:7" x14ac:dyDescent="0.25">
      <c r="A11" s="16"/>
      <c r="B11" s="28" t="s">
        <v>3</v>
      </c>
      <c r="C11" s="3">
        <v>0</v>
      </c>
      <c r="D11" s="3">
        <v>0</v>
      </c>
      <c r="E11" s="3">
        <v>0</v>
      </c>
      <c r="F11" s="3">
        <v>0</v>
      </c>
      <c r="G11" s="51">
        <f t="shared" si="0"/>
        <v>0</v>
      </c>
    </row>
    <row r="12" spans="1:7" x14ac:dyDescent="0.25">
      <c r="A12" s="16"/>
      <c r="B12" s="28">
        <v>3</v>
      </c>
      <c r="C12" s="3">
        <v>153</v>
      </c>
      <c r="D12" s="3">
        <v>6</v>
      </c>
      <c r="E12" s="3">
        <v>10</v>
      </c>
      <c r="F12" s="3">
        <v>0</v>
      </c>
      <c r="G12" s="51">
        <f t="shared" si="0"/>
        <v>169</v>
      </c>
    </row>
    <row r="13" spans="1:7" x14ac:dyDescent="0.25">
      <c r="A13" s="415" t="s">
        <v>293</v>
      </c>
      <c r="B13" s="416"/>
      <c r="C13" s="63">
        <f>+SUBTOTAL(9,C9:C12)</f>
        <v>1218</v>
      </c>
      <c r="D13" s="63">
        <f>+SUBTOTAL(9,D9:D12)</f>
        <v>17</v>
      </c>
      <c r="E13" s="63">
        <f>+SUBTOTAL(9,E9:E12)</f>
        <v>17</v>
      </c>
      <c r="F13" s="63">
        <f>+SUBTOTAL(9,F9:F12)</f>
        <v>0</v>
      </c>
      <c r="G13" s="166">
        <f t="shared" si="0"/>
        <v>1252</v>
      </c>
    </row>
    <row r="14" spans="1:7" x14ac:dyDescent="0.25">
      <c r="A14" s="58" t="s">
        <v>282</v>
      </c>
      <c r="B14" s="28">
        <v>1</v>
      </c>
      <c r="C14" s="3">
        <v>483</v>
      </c>
      <c r="D14" s="3">
        <v>1</v>
      </c>
      <c r="E14" s="3">
        <v>139</v>
      </c>
      <c r="F14" s="3">
        <v>0</v>
      </c>
      <c r="G14" s="51">
        <f t="shared" si="0"/>
        <v>623</v>
      </c>
    </row>
    <row r="15" spans="1:7" x14ac:dyDescent="0.25">
      <c r="A15" s="16"/>
      <c r="B15" s="28">
        <v>2</v>
      </c>
      <c r="C15" s="3">
        <v>315</v>
      </c>
      <c r="D15" s="3">
        <v>0</v>
      </c>
      <c r="E15" s="3">
        <v>61</v>
      </c>
      <c r="F15" s="3">
        <v>0</v>
      </c>
      <c r="G15" s="51">
        <f t="shared" si="0"/>
        <v>376</v>
      </c>
    </row>
    <row r="16" spans="1:7" x14ac:dyDescent="0.25">
      <c r="A16" s="16"/>
      <c r="B16" s="28" t="s">
        <v>3</v>
      </c>
      <c r="C16" s="3">
        <v>0</v>
      </c>
      <c r="D16" s="3">
        <v>0</v>
      </c>
      <c r="E16" s="3">
        <v>0</v>
      </c>
      <c r="F16" s="3">
        <v>0</v>
      </c>
      <c r="G16" s="51">
        <f t="shared" si="0"/>
        <v>0</v>
      </c>
    </row>
    <row r="17" spans="1:7" x14ac:dyDescent="0.25">
      <c r="A17" s="16"/>
      <c r="B17" s="28">
        <v>3</v>
      </c>
      <c r="C17" s="3">
        <v>26</v>
      </c>
      <c r="D17" s="3">
        <v>0</v>
      </c>
      <c r="E17" s="3">
        <v>41</v>
      </c>
      <c r="F17" s="3">
        <v>2</v>
      </c>
      <c r="G17" s="51">
        <f t="shared" si="0"/>
        <v>69</v>
      </c>
    </row>
    <row r="18" spans="1:7" x14ac:dyDescent="0.25">
      <c r="A18" s="415" t="s">
        <v>294</v>
      </c>
      <c r="B18" s="416"/>
      <c r="C18" s="63">
        <f>+SUBTOTAL(9,C14:C17)</f>
        <v>824</v>
      </c>
      <c r="D18" s="63">
        <f>+SUBTOTAL(9,D14:D17)</f>
        <v>1</v>
      </c>
      <c r="E18" s="63">
        <f>+SUBTOTAL(9,E14:E17)</f>
        <v>241</v>
      </c>
      <c r="F18" s="63">
        <f>+SUBTOTAL(9,F14:F17)</f>
        <v>2</v>
      </c>
      <c r="G18" s="166">
        <f>SUM(C18:F18)</f>
        <v>1068</v>
      </c>
    </row>
    <row r="19" spans="1:7" x14ac:dyDescent="0.25">
      <c r="A19" s="58" t="s">
        <v>283</v>
      </c>
      <c r="B19" s="28">
        <v>1</v>
      </c>
      <c r="C19" s="3">
        <v>429</v>
      </c>
      <c r="D19" s="3">
        <v>2</v>
      </c>
      <c r="E19" s="3">
        <v>56</v>
      </c>
      <c r="F19" s="3">
        <v>0</v>
      </c>
      <c r="G19" s="51">
        <f t="shared" si="0"/>
        <v>487</v>
      </c>
    </row>
    <row r="20" spans="1:7" x14ac:dyDescent="0.25">
      <c r="A20" s="16"/>
      <c r="B20" s="28">
        <v>2</v>
      </c>
      <c r="C20" s="3">
        <v>217</v>
      </c>
      <c r="D20" s="3"/>
      <c r="E20" s="3">
        <v>47</v>
      </c>
      <c r="F20" s="3">
        <v>0</v>
      </c>
      <c r="G20" s="51">
        <f t="shared" si="0"/>
        <v>264</v>
      </c>
    </row>
    <row r="21" spans="1:7" x14ac:dyDescent="0.25">
      <c r="A21" s="16"/>
      <c r="B21" s="28" t="s">
        <v>3</v>
      </c>
      <c r="C21" s="3">
        <v>0</v>
      </c>
      <c r="D21" s="3"/>
      <c r="E21" s="3">
        <v>0</v>
      </c>
      <c r="F21" s="3">
        <v>0</v>
      </c>
      <c r="G21" s="51">
        <f t="shared" si="0"/>
        <v>0</v>
      </c>
    </row>
    <row r="22" spans="1:7" x14ac:dyDescent="0.25">
      <c r="A22" s="16"/>
      <c r="B22" s="28">
        <v>3</v>
      </c>
      <c r="C22" s="3">
        <v>11</v>
      </c>
      <c r="D22" s="3"/>
      <c r="E22" s="3">
        <v>6</v>
      </c>
      <c r="F22" s="3">
        <v>4</v>
      </c>
      <c r="G22" s="51">
        <f t="shared" si="0"/>
        <v>21</v>
      </c>
    </row>
    <row r="23" spans="1:7" x14ac:dyDescent="0.25">
      <c r="A23" s="415" t="s">
        <v>295</v>
      </c>
      <c r="B23" s="416"/>
      <c r="C23" s="63">
        <f>+SUBTOTAL(9,C19:C22)</f>
        <v>657</v>
      </c>
      <c r="D23" s="63">
        <f>+SUBTOTAL(9,D19:D22)</f>
        <v>2</v>
      </c>
      <c r="E23" s="63">
        <f>+SUBTOTAL(9,E19:E22)</f>
        <v>109</v>
      </c>
      <c r="F23" s="63">
        <f>+SUBTOTAL(9,F19:F22)</f>
        <v>4</v>
      </c>
      <c r="G23" s="166">
        <f t="shared" si="0"/>
        <v>772</v>
      </c>
    </row>
    <row r="24" spans="1:7" x14ac:dyDescent="0.25">
      <c r="A24" s="58" t="s">
        <v>288</v>
      </c>
      <c r="B24" s="28">
        <v>1</v>
      </c>
      <c r="C24" s="3">
        <v>1022</v>
      </c>
      <c r="D24" s="3">
        <v>3</v>
      </c>
      <c r="E24" s="3">
        <v>146</v>
      </c>
      <c r="F24" s="3">
        <v>2</v>
      </c>
      <c r="G24" s="51">
        <f t="shared" si="0"/>
        <v>1173</v>
      </c>
    </row>
    <row r="25" spans="1:7" x14ac:dyDescent="0.25">
      <c r="A25" s="16"/>
      <c r="B25" s="28">
        <v>2</v>
      </c>
      <c r="C25" s="3">
        <v>507</v>
      </c>
      <c r="D25" s="3">
        <v>2</v>
      </c>
      <c r="E25" s="3">
        <v>122</v>
      </c>
      <c r="F25" s="3">
        <v>0</v>
      </c>
      <c r="G25" s="51">
        <f t="shared" si="0"/>
        <v>631</v>
      </c>
    </row>
    <row r="26" spans="1:7" x14ac:dyDescent="0.25">
      <c r="A26" s="16"/>
      <c r="B26" s="28" t="s">
        <v>3</v>
      </c>
      <c r="C26" s="3">
        <v>0</v>
      </c>
      <c r="D26" s="3">
        <v>0</v>
      </c>
      <c r="E26" s="3">
        <v>0</v>
      </c>
      <c r="F26" s="3">
        <v>0</v>
      </c>
      <c r="G26" s="51">
        <f t="shared" si="0"/>
        <v>0</v>
      </c>
    </row>
    <row r="27" spans="1:7" x14ac:dyDescent="0.25">
      <c r="A27" s="16"/>
      <c r="B27" s="28">
        <v>3</v>
      </c>
      <c r="C27" s="3">
        <v>52</v>
      </c>
      <c r="D27" s="3">
        <v>0</v>
      </c>
      <c r="E27" s="3">
        <v>48</v>
      </c>
      <c r="F27" s="3">
        <v>4</v>
      </c>
      <c r="G27" s="51">
        <f t="shared" si="0"/>
        <v>104</v>
      </c>
    </row>
    <row r="28" spans="1:7" x14ac:dyDescent="0.25">
      <c r="A28" s="415" t="s">
        <v>297</v>
      </c>
      <c r="B28" s="416"/>
      <c r="C28" s="63">
        <f>+SUBTOTAL(9,C24:C27)</f>
        <v>1581</v>
      </c>
      <c r="D28" s="63">
        <f>+SUBTOTAL(9,D24:D27)</f>
        <v>5</v>
      </c>
      <c r="E28" s="63">
        <f>+SUBTOTAL(9,E24:E27)</f>
        <v>316</v>
      </c>
      <c r="F28" s="63">
        <f>+SUBTOTAL(9,F24:F27)</f>
        <v>6</v>
      </c>
      <c r="G28" s="166">
        <f>SUM(C28:F28)</f>
        <v>1908</v>
      </c>
    </row>
    <row r="29" spans="1:7" x14ac:dyDescent="0.25">
      <c r="A29" s="58" t="s">
        <v>290</v>
      </c>
      <c r="B29" s="28">
        <v>1</v>
      </c>
      <c r="C29" s="3">
        <v>171</v>
      </c>
      <c r="D29" s="3">
        <v>6</v>
      </c>
      <c r="E29" s="3">
        <v>21</v>
      </c>
      <c r="F29" s="3">
        <v>0</v>
      </c>
      <c r="G29" s="51">
        <f t="shared" si="0"/>
        <v>198</v>
      </c>
    </row>
    <row r="30" spans="1:7" x14ac:dyDescent="0.25">
      <c r="A30" s="16"/>
      <c r="B30" s="28">
        <v>2</v>
      </c>
      <c r="C30" s="3">
        <v>0</v>
      </c>
      <c r="D30" s="3">
        <v>0</v>
      </c>
      <c r="E30" s="3">
        <v>0</v>
      </c>
      <c r="F30" s="3">
        <v>0</v>
      </c>
      <c r="G30" s="51">
        <f t="shared" si="0"/>
        <v>0</v>
      </c>
    </row>
    <row r="31" spans="1:7" x14ac:dyDescent="0.25">
      <c r="A31" s="16"/>
      <c r="B31" s="28" t="s">
        <v>3</v>
      </c>
      <c r="C31" s="3">
        <v>0</v>
      </c>
      <c r="D31" s="3">
        <v>0</v>
      </c>
      <c r="E31" s="3">
        <v>0</v>
      </c>
      <c r="F31" s="3">
        <v>0</v>
      </c>
      <c r="G31" s="51">
        <f t="shared" si="0"/>
        <v>0</v>
      </c>
    </row>
    <row r="32" spans="1:7" x14ac:dyDescent="0.25">
      <c r="A32" s="16"/>
      <c r="B32" s="28">
        <v>3</v>
      </c>
      <c r="C32" s="3">
        <v>0</v>
      </c>
      <c r="D32" s="3">
        <v>0</v>
      </c>
      <c r="E32" s="3">
        <v>0</v>
      </c>
      <c r="F32" s="3">
        <v>0</v>
      </c>
      <c r="G32" s="51">
        <f t="shared" si="0"/>
        <v>0</v>
      </c>
    </row>
    <row r="33" spans="1:7" x14ac:dyDescent="0.25">
      <c r="A33" s="415" t="s">
        <v>296</v>
      </c>
      <c r="B33" s="416"/>
      <c r="C33" s="63">
        <f>+SUBTOTAL(9,C29:C32)</f>
        <v>171</v>
      </c>
      <c r="D33" s="63">
        <f>+SUBTOTAL(9,D29:D32)</f>
        <v>6</v>
      </c>
      <c r="E33" s="63">
        <f>+SUBTOTAL(9,E29:E32)</f>
        <v>21</v>
      </c>
      <c r="F33" s="63">
        <f>+SUBTOTAL(9,F29:F32)</f>
        <v>0</v>
      </c>
      <c r="G33" s="166">
        <f t="shared" si="0"/>
        <v>198</v>
      </c>
    </row>
    <row r="34" spans="1:7" x14ac:dyDescent="0.25">
      <c r="A34" s="404" t="s">
        <v>154</v>
      </c>
      <c r="B34" s="107">
        <v>1</v>
      </c>
      <c r="C34" s="51">
        <f t="shared" ref="C34:F37" si="1">+C4+C9+C14+C19+C24+C29</f>
        <v>2889</v>
      </c>
      <c r="D34" s="51">
        <f t="shared" si="1"/>
        <v>16</v>
      </c>
      <c r="E34" s="51">
        <f t="shared" si="1"/>
        <v>369</v>
      </c>
      <c r="F34" s="51">
        <f t="shared" si="1"/>
        <v>2</v>
      </c>
      <c r="G34" s="166">
        <f t="shared" si="0"/>
        <v>3276</v>
      </c>
    </row>
    <row r="35" spans="1:7" x14ac:dyDescent="0.25">
      <c r="A35" s="405"/>
      <c r="B35" s="107">
        <v>2</v>
      </c>
      <c r="C35" s="51">
        <f t="shared" si="1"/>
        <v>1412</v>
      </c>
      <c r="D35" s="51">
        <f t="shared" si="1"/>
        <v>9</v>
      </c>
      <c r="E35" s="51">
        <f t="shared" si="1"/>
        <v>230</v>
      </c>
      <c r="F35" s="51">
        <f t="shared" si="1"/>
        <v>0</v>
      </c>
      <c r="G35" s="166">
        <f t="shared" si="0"/>
        <v>1651</v>
      </c>
    </row>
    <row r="36" spans="1:7" x14ac:dyDescent="0.25">
      <c r="A36" s="405"/>
      <c r="B36" s="107" t="s">
        <v>3</v>
      </c>
      <c r="C36" s="51">
        <f t="shared" si="1"/>
        <v>1392</v>
      </c>
      <c r="D36" s="51">
        <f t="shared" si="1"/>
        <v>908</v>
      </c>
      <c r="E36" s="51">
        <f t="shared" si="1"/>
        <v>0</v>
      </c>
      <c r="F36" s="51">
        <f t="shared" si="1"/>
        <v>0</v>
      </c>
      <c r="G36" s="166">
        <f t="shared" si="0"/>
        <v>2300</v>
      </c>
    </row>
    <row r="37" spans="1:7" x14ac:dyDescent="0.25">
      <c r="A37" s="406"/>
      <c r="B37" s="107">
        <v>3</v>
      </c>
      <c r="C37" s="51">
        <f t="shared" si="1"/>
        <v>339</v>
      </c>
      <c r="D37" s="51">
        <f t="shared" si="1"/>
        <v>6</v>
      </c>
      <c r="E37" s="51">
        <f t="shared" si="1"/>
        <v>224</v>
      </c>
      <c r="F37" s="51">
        <f t="shared" si="1"/>
        <v>15</v>
      </c>
      <c r="G37" s="166">
        <f t="shared" si="0"/>
        <v>584</v>
      </c>
    </row>
    <row r="38" spans="1:7" s="98" customFormat="1" ht="18.75" x14ac:dyDescent="0.3">
      <c r="A38" s="402" t="s">
        <v>298</v>
      </c>
      <c r="B38" s="403"/>
      <c r="C38" s="166">
        <f>SUM(C34:C37)</f>
        <v>6032</v>
      </c>
      <c r="D38" s="166">
        <f>SUM(D34:D37)</f>
        <v>939</v>
      </c>
      <c r="E38" s="166">
        <f>SUM(E34:E37)</f>
        <v>823</v>
      </c>
      <c r="F38" s="166">
        <f>SUM(F34:F37)</f>
        <v>17</v>
      </c>
      <c r="G38" s="167">
        <f>SUM(C38:F38)</f>
        <v>7811</v>
      </c>
    </row>
    <row r="39" spans="1:7" s="61" customFormat="1" x14ac:dyDescent="0.25">
      <c r="A39" s="64"/>
      <c r="C39" s="59"/>
    </row>
    <row r="40" spans="1:7" x14ac:dyDescent="0.25">
      <c r="A40" t="s">
        <v>57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Normal="100" zoomScaleSheetLayoutView="140" workbookViewId="0">
      <selection activeCell="B4" sqref="B4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417" t="s">
        <v>4</v>
      </c>
      <c r="B1" s="418"/>
      <c r="C1" s="418"/>
      <c r="D1" s="418"/>
      <c r="E1" s="418"/>
      <c r="F1" s="418"/>
      <c r="G1" s="418"/>
    </row>
    <row r="2" spans="1:7" ht="16.5" thickBot="1" x14ac:dyDescent="0.3">
      <c r="A2" s="419" t="s">
        <v>54</v>
      </c>
      <c r="B2" s="419"/>
      <c r="C2" s="419"/>
      <c r="D2" s="419"/>
      <c r="E2" s="419"/>
      <c r="F2" s="419"/>
      <c r="G2" s="419"/>
    </row>
    <row r="3" spans="1:7" ht="16.5" thickBot="1" x14ac:dyDescent="0.3">
      <c r="A3" s="96" t="s">
        <v>48</v>
      </c>
      <c r="B3" s="80">
        <v>2009</v>
      </c>
      <c r="C3" s="80">
        <v>2010</v>
      </c>
      <c r="D3" s="80">
        <v>2011</v>
      </c>
      <c r="E3" s="80">
        <v>2012</v>
      </c>
      <c r="F3" s="80">
        <v>2013</v>
      </c>
      <c r="G3" s="97">
        <v>2014</v>
      </c>
    </row>
    <row r="4" spans="1:7" x14ac:dyDescent="0.25">
      <c r="A4" s="15">
        <v>1</v>
      </c>
      <c r="B4" s="66">
        <v>3994</v>
      </c>
      <c r="C4" s="168">
        <v>3873</v>
      </c>
      <c r="D4" s="66">
        <v>3659</v>
      </c>
      <c r="E4" s="66">
        <v>3450</v>
      </c>
      <c r="F4" s="66">
        <v>3155</v>
      </c>
      <c r="G4" s="66">
        <v>2905</v>
      </c>
    </row>
    <row r="5" spans="1:7" x14ac:dyDescent="0.25">
      <c r="A5" s="2">
        <v>2</v>
      </c>
      <c r="B5" s="3">
        <v>1133</v>
      </c>
      <c r="C5" s="169">
        <v>1348</v>
      </c>
      <c r="D5" s="3">
        <v>1464</v>
      </c>
      <c r="E5" s="3">
        <v>1375</v>
      </c>
      <c r="F5" s="3">
        <v>1463</v>
      </c>
      <c r="G5" s="3">
        <v>1421</v>
      </c>
    </row>
    <row r="6" spans="1:7" x14ac:dyDescent="0.25">
      <c r="A6" s="2" t="s">
        <v>3</v>
      </c>
      <c r="B6" s="3">
        <v>1961</v>
      </c>
      <c r="C6" s="169">
        <v>1882</v>
      </c>
      <c r="D6" s="3">
        <v>1993</v>
      </c>
      <c r="E6" s="3">
        <v>2121</v>
      </c>
      <c r="F6" s="3">
        <v>2182</v>
      </c>
      <c r="G6" s="3">
        <v>2300</v>
      </c>
    </row>
    <row r="7" spans="1:7" x14ac:dyDescent="0.25">
      <c r="A7" s="2">
        <v>3</v>
      </c>
      <c r="B7" s="3">
        <v>266</v>
      </c>
      <c r="C7" s="3">
        <v>320</v>
      </c>
      <c r="D7" s="3">
        <v>361</v>
      </c>
      <c r="E7" s="3">
        <v>390</v>
      </c>
      <c r="F7" s="3">
        <v>388</v>
      </c>
      <c r="G7" s="3">
        <v>345</v>
      </c>
    </row>
    <row r="8" spans="1:7" x14ac:dyDescent="0.25">
      <c r="A8" s="106" t="s">
        <v>56</v>
      </c>
      <c r="B8" s="51">
        <f t="shared" ref="B8:G8" si="0">SUM(B4:B7)</f>
        <v>7354</v>
      </c>
      <c r="C8" s="51">
        <f t="shared" si="0"/>
        <v>7423</v>
      </c>
      <c r="D8" s="51">
        <f t="shared" si="0"/>
        <v>7477</v>
      </c>
      <c r="E8" s="51">
        <f t="shared" si="0"/>
        <v>7336</v>
      </c>
      <c r="F8" s="51">
        <f t="shared" si="0"/>
        <v>7188</v>
      </c>
      <c r="G8" s="51">
        <f t="shared" si="0"/>
        <v>6971</v>
      </c>
    </row>
    <row r="9" spans="1:7" ht="16.5" thickBot="1" x14ac:dyDescent="0.3">
      <c r="A9" s="419" t="s">
        <v>55</v>
      </c>
      <c r="B9" s="419"/>
      <c r="C9" s="419"/>
      <c r="D9" s="419"/>
      <c r="E9" s="419"/>
      <c r="F9" s="419"/>
      <c r="G9" s="419"/>
    </row>
    <row r="10" spans="1:7" ht="16.5" thickBot="1" x14ac:dyDescent="0.3">
      <c r="A10" s="96" t="s">
        <v>48</v>
      </c>
      <c r="B10" s="80">
        <v>2009</v>
      </c>
      <c r="C10" s="80">
        <v>2010</v>
      </c>
      <c r="D10" s="80">
        <v>2011</v>
      </c>
      <c r="E10" s="80">
        <v>2012</v>
      </c>
      <c r="F10" s="80">
        <v>2013</v>
      </c>
      <c r="G10" s="97">
        <v>2014</v>
      </c>
    </row>
    <row r="11" spans="1:7" x14ac:dyDescent="0.25">
      <c r="A11" s="15">
        <v>1</v>
      </c>
      <c r="B11" s="66">
        <v>664</v>
      </c>
      <c r="C11" s="66">
        <v>784</v>
      </c>
      <c r="D11" s="66">
        <v>684</v>
      </c>
      <c r="E11" s="66">
        <v>584</v>
      </c>
      <c r="F11" s="66">
        <v>490</v>
      </c>
      <c r="G11" s="66">
        <v>371</v>
      </c>
    </row>
    <row r="12" spans="1:7" x14ac:dyDescent="0.25">
      <c r="A12" s="2">
        <v>2</v>
      </c>
      <c r="B12" s="3">
        <v>225</v>
      </c>
      <c r="C12" s="3">
        <v>239</v>
      </c>
      <c r="D12" s="3">
        <v>260</v>
      </c>
      <c r="E12" s="3">
        <v>249</v>
      </c>
      <c r="F12" s="3">
        <v>216</v>
      </c>
      <c r="G12" s="3">
        <v>230</v>
      </c>
    </row>
    <row r="13" spans="1:7" x14ac:dyDescent="0.25">
      <c r="A13" s="48" t="s">
        <v>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48">
        <v>3</v>
      </c>
      <c r="B14" s="3">
        <v>230</v>
      </c>
      <c r="C14" s="3">
        <v>266</v>
      </c>
      <c r="D14" s="3">
        <v>307</v>
      </c>
      <c r="E14" s="3">
        <v>262</v>
      </c>
      <c r="F14" s="3">
        <v>244</v>
      </c>
      <c r="G14" s="3">
        <v>239</v>
      </c>
    </row>
    <row r="15" spans="1:7" x14ac:dyDescent="0.25">
      <c r="A15" s="106" t="s">
        <v>56</v>
      </c>
      <c r="B15" s="51">
        <f t="shared" ref="B15:G15" si="1">SUM(B11:B14)</f>
        <v>1119</v>
      </c>
      <c r="C15" s="51">
        <f t="shared" si="1"/>
        <v>1289</v>
      </c>
      <c r="D15" s="51">
        <f t="shared" si="1"/>
        <v>1251</v>
      </c>
      <c r="E15" s="51">
        <f t="shared" si="1"/>
        <v>1095</v>
      </c>
      <c r="F15" s="51">
        <f t="shared" si="1"/>
        <v>950</v>
      </c>
      <c r="G15" s="51">
        <f t="shared" si="1"/>
        <v>840</v>
      </c>
    </row>
    <row r="16" spans="1:7" ht="16.5" thickBot="1" x14ac:dyDescent="0.3">
      <c r="A16" s="420" t="s">
        <v>162</v>
      </c>
      <c r="B16" s="420"/>
      <c r="C16" s="420"/>
      <c r="D16" s="420"/>
      <c r="E16" s="420"/>
      <c r="F16" s="420"/>
      <c r="G16" s="420"/>
    </row>
    <row r="17" spans="1:7" ht="16.5" thickBot="1" x14ac:dyDescent="0.3">
      <c r="A17" s="96" t="s">
        <v>58</v>
      </c>
      <c r="B17" s="80">
        <v>2009</v>
      </c>
      <c r="C17" s="80">
        <v>2010</v>
      </c>
      <c r="D17" s="80">
        <v>2011</v>
      </c>
      <c r="E17" s="80">
        <v>2012</v>
      </c>
      <c r="F17" s="80">
        <v>2013</v>
      </c>
      <c r="G17" s="97">
        <v>2014</v>
      </c>
    </row>
    <row r="18" spans="1:7" x14ac:dyDescent="0.25">
      <c r="A18" s="126">
        <v>1</v>
      </c>
      <c r="B18" s="77">
        <f t="shared" ref="B18:G18" si="2">+B11+B4</f>
        <v>4658</v>
      </c>
      <c r="C18" s="77">
        <f t="shared" si="2"/>
        <v>4657</v>
      </c>
      <c r="D18" s="77">
        <f t="shared" si="2"/>
        <v>4343</v>
      </c>
      <c r="E18" s="77">
        <f t="shared" si="2"/>
        <v>4034</v>
      </c>
      <c r="F18" s="77">
        <f t="shared" si="2"/>
        <v>3645</v>
      </c>
      <c r="G18" s="77">
        <f t="shared" si="2"/>
        <v>3276</v>
      </c>
    </row>
    <row r="19" spans="1:7" x14ac:dyDescent="0.25">
      <c r="A19" s="126">
        <v>2</v>
      </c>
      <c r="B19" s="77">
        <f t="shared" ref="B19:G19" si="3">+B12+B5</f>
        <v>1358</v>
      </c>
      <c r="C19" s="77">
        <f t="shared" si="3"/>
        <v>1587</v>
      </c>
      <c r="D19" s="77">
        <f t="shared" si="3"/>
        <v>1724</v>
      </c>
      <c r="E19" s="77">
        <f t="shared" si="3"/>
        <v>1624</v>
      </c>
      <c r="F19" s="77">
        <f t="shared" si="3"/>
        <v>1679</v>
      </c>
      <c r="G19" s="77">
        <f t="shared" si="3"/>
        <v>1651</v>
      </c>
    </row>
    <row r="20" spans="1:7" x14ac:dyDescent="0.25">
      <c r="A20" s="106" t="s">
        <v>3</v>
      </c>
      <c r="B20" s="77">
        <f t="shared" ref="B20:G20" si="4">+B13+B6</f>
        <v>1961</v>
      </c>
      <c r="C20" s="77">
        <f t="shared" si="4"/>
        <v>1882</v>
      </c>
      <c r="D20" s="77">
        <f t="shared" si="4"/>
        <v>1993</v>
      </c>
      <c r="E20" s="77">
        <f t="shared" si="4"/>
        <v>2121</v>
      </c>
      <c r="F20" s="77">
        <f t="shared" si="4"/>
        <v>2182</v>
      </c>
      <c r="G20" s="77">
        <f t="shared" si="4"/>
        <v>2300</v>
      </c>
    </row>
    <row r="21" spans="1:7" x14ac:dyDescent="0.25">
      <c r="A21" s="106">
        <v>3</v>
      </c>
      <c r="B21" s="77">
        <f t="shared" ref="B21:G21" si="5">+B14+B7</f>
        <v>496</v>
      </c>
      <c r="C21" s="77">
        <f t="shared" si="5"/>
        <v>586</v>
      </c>
      <c r="D21" s="77">
        <f t="shared" si="5"/>
        <v>668</v>
      </c>
      <c r="E21" s="77">
        <f t="shared" si="5"/>
        <v>652</v>
      </c>
      <c r="F21" s="77">
        <f t="shared" si="5"/>
        <v>632</v>
      </c>
      <c r="G21" s="77">
        <f t="shared" si="5"/>
        <v>584</v>
      </c>
    </row>
    <row r="22" spans="1:7" x14ac:dyDescent="0.25">
      <c r="A22" s="106" t="s">
        <v>56</v>
      </c>
      <c r="B22" s="51">
        <f t="shared" ref="B22:G22" si="6">SUM(B18:B21)</f>
        <v>8473</v>
      </c>
      <c r="C22" s="51">
        <f t="shared" si="6"/>
        <v>8712</v>
      </c>
      <c r="D22" s="51">
        <f t="shared" si="6"/>
        <v>8728</v>
      </c>
      <c r="E22" s="51">
        <f t="shared" si="6"/>
        <v>8431</v>
      </c>
      <c r="F22" s="51">
        <f t="shared" si="6"/>
        <v>8138</v>
      </c>
      <c r="G22" s="51">
        <f t="shared" si="6"/>
        <v>7811</v>
      </c>
    </row>
    <row r="23" spans="1:7" s="61" customFormat="1" x14ac:dyDescent="0.25">
      <c r="A23" s="59"/>
      <c r="B23" s="59"/>
      <c r="C23" s="59"/>
      <c r="D23" s="59"/>
      <c r="E23" s="59"/>
      <c r="F23" s="59"/>
      <c r="G23" s="59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topLeftCell="A25" zoomScale="130" zoomScaleNormal="100" zoomScaleSheetLayoutView="130" workbookViewId="0">
      <selection activeCell="J29" sqref="J29"/>
    </sheetView>
  </sheetViews>
  <sheetFormatPr defaultRowHeight="15.75" x14ac:dyDescent="0.2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 x14ac:dyDescent="0.35">
      <c r="A1" s="423" t="s">
        <v>248</v>
      </c>
      <c r="B1" s="423"/>
      <c r="C1" s="423"/>
      <c r="D1" s="423"/>
      <c r="E1" s="423"/>
      <c r="F1" s="423"/>
      <c r="G1" s="423"/>
    </row>
    <row r="2" spans="1:7" ht="31.5" customHeight="1" x14ac:dyDescent="0.25">
      <c r="A2" s="413" t="s">
        <v>52</v>
      </c>
      <c r="B2" s="411" t="s">
        <v>59</v>
      </c>
      <c r="C2" s="421" t="s">
        <v>54</v>
      </c>
      <c r="D2" s="422"/>
      <c r="E2" s="421" t="s">
        <v>55</v>
      </c>
      <c r="F2" s="422"/>
      <c r="G2" s="426" t="s">
        <v>56</v>
      </c>
    </row>
    <row r="3" spans="1:7" ht="15.75" customHeight="1" x14ac:dyDescent="0.25">
      <c r="A3" s="424"/>
      <c r="B3" s="425"/>
      <c r="C3" s="8" t="s">
        <v>0</v>
      </c>
      <c r="D3" s="8" t="s">
        <v>1</v>
      </c>
      <c r="E3" s="8" t="s">
        <v>0</v>
      </c>
      <c r="F3" s="8" t="s">
        <v>1</v>
      </c>
      <c r="G3" s="427"/>
    </row>
    <row r="4" spans="1:7" x14ac:dyDescent="0.25">
      <c r="A4" s="131" t="s">
        <v>280</v>
      </c>
      <c r="B4" s="52">
        <v>1</v>
      </c>
      <c r="C4" s="3">
        <v>38</v>
      </c>
      <c r="D4" s="3">
        <v>0</v>
      </c>
      <c r="E4" s="3">
        <v>0</v>
      </c>
      <c r="F4" s="3">
        <v>0</v>
      </c>
      <c r="G4" s="63">
        <f>SUM(C4:F4)</f>
        <v>38</v>
      </c>
    </row>
    <row r="5" spans="1:7" x14ac:dyDescent="0.25">
      <c r="A5" s="132"/>
      <c r="B5" s="52">
        <v>2</v>
      </c>
      <c r="C5" s="3">
        <v>8</v>
      </c>
      <c r="D5" s="3">
        <v>1</v>
      </c>
      <c r="E5" s="3">
        <v>0</v>
      </c>
      <c r="F5" s="3">
        <v>0</v>
      </c>
      <c r="G5" s="63">
        <f t="shared" ref="G5:G38" si="0">SUM(C5:F5)</f>
        <v>9</v>
      </c>
    </row>
    <row r="6" spans="1:7" x14ac:dyDescent="0.25">
      <c r="A6" s="132"/>
      <c r="B6" s="52" t="s">
        <v>3</v>
      </c>
      <c r="C6" s="3">
        <v>231</v>
      </c>
      <c r="D6" s="3">
        <v>60</v>
      </c>
      <c r="E6" s="3">
        <v>0</v>
      </c>
      <c r="F6" s="3">
        <v>0</v>
      </c>
      <c r="G6" s="63">
        <f t="shared" si="0"/>
        <v>291</v>
      </c>
    </row>
    <row r="7" spans="1:7" x14ac:dyDescent="0.25">
      <c r="A7" s="132"/>
      <c r="B7" s="52">
        <v>3</v>
      </c>
      <c r="C7" s="3">
        <v>14</v>
      </c>
      <c r="D7" s="3">
        <v>0</v>
      </c>
      <c r="E7" s="3">
        <v>0</v>
      </c>
      <c r="F7" s="3">
        <v>0</v>
      </c>
      <c r="G7" s="63">
        <f t="shared" si="0"/>
        <v>14</v>
      </c>
    </row>
    <row r="8" spans="1:7" x14ac:dyDescent="0.25">
      <c r="A8" s="415" t="s">
        <v>286</v>
      </c>
      <c r="B8" s="416"/>
      <c r="C8" s="51">
        <f>SUM(C4:C7)</f>
        <v>291</v>
      </c>
      <c r="D8" s="51">
        <f>SUM(D4:D7)</f>
        <v>61</v>
      </c>
      <c r="E8" s="51">
        <f>SUM(E4:E7)</f>
        <v>0</v>
      </c>
      <c r="F8" s="51">
        <f>SUM(F4:F7)</f>
        <v>0</v>
      </c>
      <c r="G8" s="166">
        <f t="shared" si="0"/>
        <v>352</v>
      </c>
    </row>
    <row r="9" spans="1:7" x14ac:dyDescent="0.25">
      <c r="A9" s="133" t="s">
        <v>281</v>
      </c>
      <c r="B9" s="52">
        <v>1</v>
      </c>
      <c r="C9" s="3">
        <v>179</v>
      </c>
      <c r="D9" s="3">
        <v>0</v>
      </c>
      <c r="E9" s="3">
        <v>0</v>
      </c>
      <c r="F9" s="3">
        <v>0</v>
      </c>
      <c r="G9" s="63">
        <f t="shared" si="0"/>
        <v>179</v>
      </c>
    </row>
    <row r="10" spans="1:7" x14ac:dyDescent="0.25">
      <c r="A10" s="132"/>
      <c r="B10" s="52">
        <v>2</v>
      </c>
      <c r="C10" s="3">
        <v>144</v>
      </c>
      <c r="D10" s="3">
        <v>1</v>
      </c>
      <c r="E10" s="3">
        <v>0</v>
      </c>
      <c r="F10" s="3">
        <v>0</v>
      </c>
      <c r="G10" s="63">
        <f t="shared" si="0"/>
        <v>145</v>
      </c>
    </row>
    <row r="11" spans="1:7" x14ac:dyDescent="0.25">
      <c r="A11" s="132"/>
      <c r="B11" s="52" t="s">
        <v>3</v>
      </c>
      <c r="C11" s="3">
        <v>0</v>
      </c>
      <c r="D11" s="3">
        <v>0</v>
      </c>
      <c r="E11" s="3">
        <v>0</v>
      </c>
      <c r="F11" s="3">
        <v>0</v>
      </c>
      <c r="G11" s="63">
        <f t="shared" si="0"/>
        <v>0</v>
      </c>
    </row>
    <row r="12" spans="1:7" x14ac:dyDescent="0.25">
      <c r="A12" s="132"/>
      <c r="B12" s="52">
        <v>3</v>
      </c>
      <c r="C12" s="3">
        <v>34</v>
      </c>
      <c r="D12" s="3">
        <v>3</v>
      </c>
      <c r="E12" s="3">
        <v>2</v>
      </c>
      <c r="F12" s="3">
        <v>0</v>
      </c>
      <c r="G12" s="63">
        <f t="shared" si="0"/>
        <v>39</v>
      </c>
    </row>
    <row r="13" spans="1:7" x14ac:dyDescent="0.25">
      <c r="A13" s="415" t="s">
        <v>285</v>
      </c>
      <c r="B13" s="416"/>
      <c r="C13" s="51">
        <f>SUM(C9:C12)</f>
        <v>357</v>
      </c>
      <c r="D13" s="51">
        <f>SUM(D9:D12)</f>
        <v>4</v>
      </c>
      <c r="E13" s="51">
        <f>SUM(E9:E12)</f>
        <v>2</v>
      </c>
      <c r="F13" s="51">
        <f>SUM(F9:F12)</f>
        <v>0</v>
      </c>
      <c r="G13" s="166">
        <f t="shared" si="0"/>
        <v>363</v>
      </c>
    </row>
    <row r="14" spans="1:7" x14ac:dyDescent="0.25">
      <c r="A14" s="133" t="s">
        <v>282</v>
      </c>
      <c r="B14" s="52">
        <v>1</v>
      </c>
      <c r="C14" s="3">
        <v>150</v>
      </c>
      <c r="D14" s="3">
        <v>0</v>
      </c>
      <c r="E14" s="3">
        <v>29</v>
      </c>
      <c r="F14" s="3">
        <v>0</v>
      </c>
      <c r="G14" s="63">
        <f t="shared" si="0"/>
        <v>179</v>
      </c>
    </row>
    <row r="15" spans="1:7" x14ac:dyDescent="0.25">
      <c r="A15" s="132"/>
      <c r="B15" s="52">
        <v>2</v>
      </c>
      <c r="C15" s="3">
        <v>176</v>
      </c>
      <c r="D15" s="3">
        <v>0</v>
      </c>
      <c r="E15" s="3">
        <v>31</v>
      </c>
      <c r="F15" s="3">
        <v>0</v>
      </c>
      <c r="G15" s="63">
        <f t="shared" si="0"/>
        <v>207</v>
      </c>
    </row>
    <row r="16" spans="1:7" x14ac:dyDescent="0.25">
      <c r="A16" s="132"/>
      <c r="B16" s="52" t="s">
        <v>3</v>
      </c>
      <c r="C16" s="3">
        <v>0</v>
      </c>
      <c r="D16" s="3">
        <v>0</v>
      </c>
      <c r="E16" s="3">
        <v>0</v>
      </c>
      <c r="F16" s="3">
        <v>0</v>
      </c>
      <c r="G16" s="63">
        <f t="shared" si="0"/>
        <v>0</v>
      </c>
    </row>
    <row r="17" spans="1:7" x14ac:dyDescent="0.25">
      <c r="A17" s="132"/>
      <c r="B17" s="52">
        <v>3</v>
      </c>
      <c r="C17" s="3">
        <v>14</v>
      </c>
      <c r="D17" s="3">
        <v>0</v>
      </c>
      <c r="E17" s="3">
        <v>15</v>
      </c>
      <c r="F17" s="3">
        <v>0</v>
      </c>
      <c r="G17" s="63">
        <f t="shared" si="0"/>
        <v>29</v>
      </c>
    </row>
    <row r="18" spans="1:7" x14ac:dyDescent="0.25">
      <c r="A18" s="415" t="s">
        <v>287</v>
      </c>
      <c r="B18" s="416"/>
      <c r="C18" s="51">
        <f>SUM(C14:C17)</f>
        <v>340</v>
      </c>
      <c r="D18" s="51">
        <f>SUM(D14:D17)</f>
        <v>0</v>
      </c>
      <c r="E18" s="51">
        <f>SUM(E14:E17)</f>
        <v>75</v>
      </c>
      <c r="F18" s="51">
        <f>SUM(F14:F17)</f>
        <v>0</v>
      </c>
      <c r="G18" s="166">
        <f t="shared" si="0"/>
        <v>415</v>
      </c>
    </row>
    <row r="19" spans="1:7" x14ac:dyDescent="0.25">
      <c r="A19" s="133" t="s">
        <v>283</v>
      </c>
      <c r="B19" s="52">
        <v>1</v>
      </c>
      <c r="C19" s="3">
        <v>122</v>
      </c>
      <c r="D19" s="3">
        <v>0</v>
      </c>
      <c r="E19" s="3">
        <v>23</v>
      </c>
      <c r="F19" s="3">
        <v>0</v>
      </c>
      <c r="G19" s="63">
        <f t="shared" si="0"/>
        <v>145</v>
      </c>
    </row>
    <row r="20" spans="1:7" x14ac:dyDescent="0.25">
      <c r="A20" s="132"/>
      <c r="B20" s="52">
        <v>2</v>
      </c>
      <c r="C20" s="3">
        <v>115</v>
      </c>
      <c r="D20" s="3">
        <v>0</v>
      </c>
      <c r="E20" s="3">
        <v>41</v>
      </c>
      <c r="F20" s="3">
        <v>0</v>
      </c>
      <c r="G20" s="63">
        <f t="shared" si="0"/>
        <v>156</v>
      </c>
    </row>
    <row r="21" spans="1:7" x14ac:dyDescent="0.25">
      <c r="A21" s="132"/>
      <c r="B21" s="52" t="s">
        <v>3</v>
      </c>
      <c r="C21" s="3">
        <v>0</v>
      </c>
      <c r="D21" s="3">
        <v>0</v>
      </c>
      <c r="E21" s="3">
        <v>0</v>
      </c>
      <c r="F21" s="3">
        <v>0</v>
      </c>
      <c r="G21" s="63">
        <f t="shared" si="0"/>
        <v>0</v>
      </c>
    </row>
    <row r="22" spans="1:7" x14ac:dyDescent="0.25">
      <c r="A22" s="132"/>
      <c r="B22" s="52">
        <v>3</v>
      </c>
      <c r="C22" s="3">
        <v>0</v>
      </c>
      <c r="D22" s="3">
        <v>0</v>
      </c>
      <c r="E22" s="3">
        <v>0</v>
      </c>
      <c r="F22" s="3">
        <v>0</v>
      </c>
      <c r="G22" s="63">
        <f t="shared" si="0"/>
        <v>0</v>
      </c>
    </row>
    <row r="23" spans="1:7" x14ac:dyDescent="0.25">
      <c r="A23" s="415" t="s">
        <v>284</v>
      </c>
      <c r="B23" s="416"/>
      <c r="C23" s="51">
        <f>SUM(C19:C22)</f>
        <v>237</v>
      </c>
      <c r="D23" s="51">
        <f>SUM(D19:D22)</f>
        <v>0</v>
      </c>
      <c r="E23" s="51">
        <f>SUM(E19:E22)</f>
        <v>64</v>
      </c>
      <c r="F23" s="3">
        <v>0</v>
      </c>
      <c r="G23" s="166">
        <f t="shared" si="0"/>
        <v>301</v>
      </c>
    </row>
    <row r="24" spans="1:7" x14ac:dyDescent="0.25">
      <c r="A24" s="133" t="s">
        <v>288</v>
      </c>
      <c r="B24" s="52">
        <v>1</v>
      </c>
      <c r="C24" s="3">
        <v>273</v>
      </c>
      <c r="D24" s="3">
        <v>0</v>
      </c>
      <c r="E24" s="3">
        <v>73</v>
      </c>
      <c r="F24" s="3">
        <v>0</v>
      </c>
      <c r="G24" s="63">
        <f t="shared" si="0"/>
        <v>346</v>
      </c>
    </row>
    <row r="25" spans="1:7" x14ac:dyDescent="0.25">
      <c r="A25" s="132"/>
      <c r="B25" s="52">
        <v>2</v>
      </c>
      <c r="C25" s="3">
        <v>215</v>
      </c>
      <c r="D25" s="3">
        <v>1</v>
      </c>
      <c r="E25" s="3">
        <v>61</v>
      </c>
      <c r="F25" s="3">
        <v>0</v>
      </c>
      <c r="G25" s="63">
        <f t="shared" si="0"/>
        <v>277</v>
      </c>
    </row>
    <row r="26" spans="1:7" x14ac:dyDescent="0.25">
      <c r="A26" s="132"/>
      <c r="B26" s="52" t="s">
        <v>3</v>
      </c>
      <c r="C26" s="3">
        <v>0</v>
      </c>
      <c r="D26" s="3">
        <v>0</v>
      </c>
      <c r="E26" s="3">
        <v>0</v>
      </c>
      <c r="F26" s="3">
        <v>0</v>
      </c>
      <c r="G26" s="63">
        <f t="shared" si="0"/>
        <v>0</v>
      </c>
    </row>
    <row r="27" spans="1:7" x14ac:dyDescent="0.25">
      <c r="A27" s="132"/>
      <c r="B27" s="52">
        <v>3</v>
      </c>
      <c r="C27" s="3">
        <v>18</v>
      </c>
      <c r="D27" s="3">
        <v>0</v>
      </c>
      <c r="E27" s="3">
        <v>5</v>
      </c>
      <c r="F27" s="3">
        <v>0</v>
      </c>
      <c r="G27" s="63">
        <f t="shared" si="0"/>
        <v>23</v>
      </c>
    </row>
    <row r="28" spans="1:7" x14ac:dyDescent="0.25">
      <c r="A28" s="415" t="s">
        <v>289</v>
      </c>
      <c r="B28" s="416"/>
      <c r="C28" s="51">
        <f>SUM(C24:C27)</f>
        <v>506</v>
      </c>
      <c r="D28" s="51">
        <f>SUM(D24:D27)</f>
        <v>1</v>
      </c>
      <c r="E28" s="51">
        <f>SUM(E24:E27)</f>
        <v>139</v>
      </c>
      <c r="F28" s="3">
        <v>0</v>
      </c>
      <c r="G28" s="166">
        <f t="shared" si="0"/>
        <v>646</v>
      </c>
    </row>
    <row r="29" spans="1:7" x14ac:dyDescent="0.25">
      <c r="A29" s="133" t="s">
        <v>290</v>
      </c>
      <c r="B29" s="52">
        <v>1</v>
      </c>
      <c r="C29" s="3">
        <v>24</v>
      </c>
      <c r="D29" s="3">
        <v>0</v>
      </c>
      <c r="E29" s="3"/>
      <c r="F29" s="3">
        <v>0</v>
      </c>
      <c r="G29" s="63">
        <f t="shared" si="0"/>
        <v>24</v>
      </c>
    </row>
    <row r="30" spans="1:7" x14ac:dyDescent="0.25">
      <c r="A30" s="134"/>
      <c r="B30" s="52">
        <v>2</v>
      </c>
      <c r="C30" s="3">
        <v>0</v>
      </c>
      <c r="D30" s="3">
        <v>0</v>
      </c>
      <c r="E30" s="3">
        <v>0</v>
      </c>
      <c r="F30" s="3">
        <v>0</v>
      </c>
      <c r="G30" s="63">
        <f t="shared" si="0"/>
        <v>0</v>
      </c>
    </row>
    <row r="31" spans="1:7" x14ac:dyDescent="0.25">
      <c r="A31" s="134"/>
      <c r="B31" s="52" t="s">
        <v>3</v>
      </c>
      <c r="C31" s="3">
        <v>0</v>
      </c>
      <c r="D31" s="3">
        <v>0</v>
      </c>
      <c r="E31" s="3">
        <v>0</v>
      </c>
      <c r="F31" s="3">
        <v>0</v>
      </c>
      <c r="G31" s="63">
        <f t="shared" si="0"/>
        <v>0</v>
      </c>
    </row>
    <row r="32" spans="1:7" x14ac:dyDescent="0.25">
      <c r="A32" s="135"/>
      <c r="B32" s="52">
        <v>3</v>
      </c>
      <c r="C32" s="3">
        <v>0</v>
      </c>
      <c r="D32" s="3">
        <v>0</v>
      </c>
      <c r="E32" s="3">
        <v>0</v>
      </c>
      <c r="F32" s="3">
        <v>0</v>
      </c>
      <c r="G32" s="63">
        <f t="shared" si="0"/>
        <v>0</v>
      </c>
    </row>
    <row r="33" spans="1:7" x14ac:dyDescent="0.25">
      <c r="A33" s="415" t="s">
        <v>291</v>
      </c>
      <c r="B33" s="416"/>
      <c r="C33" s="51">
        <f>SUM(C29:C32)</f>
        <v>24</v>
      </c>
      <c r="D33" s="51">
        <f>SUM(D29:D32)</f>
        <v>0</v>
      </c>
      <c r="E33" s="51">
        <f>SUM(E29:E32)</f>
        <v>0</v>
      </c>
      <c r="F33" s="51">
        <f>SUM(F29:F32)</f>
        <v>0</v>
      </c>
      <c r="G33" s="166">
        <f t="shared" si="0"/>
        <v>24</v>
      </c>
    </row>
    <row r="34" spans="1:7" x14ac:dyDescent="0.25">
      <c r="A34" s="108" t="s">
        <v>164</v>
      </c>
      <c r="B34" s="106">
        <v>1</v>
      </c>
      <c r="C34" s="51">
        <f t="shared" ref="C34:F38" si="1">+C4+C9+C14+C19+C24+C29</f>
        <v>786</v>
      </c>
      <c r="D34" s="51">
        <f t="shared" si="1"/>
        <v>0</v>
      </c>
      <c r="E34" s="51">
        <f t="shared" si="1"/>
        <v>125</v>
      </c>
      <c r="F34" s="51">
        <f t="shared" si="1"/>
        <v>0</v>
      </c>
      <c r="G34" s="166">
        <f t="shared" si="0"/>
        <v>911</v>
      </c>
    </row>
    <row r="35" spans="1:7" x14ac:dyDescent="0.25">
      <c r="A35" s="109"/>
      <c r="B35" s="106">
        <v>2</v>
      </c>
      <c r="C35" s="51">
        <f t="shared" si="1"/>
        <v>658</v>
      </c>
      <c r="D35" s="51">
        <f t="shared" si="1"/>
        <v>3</v>
      </c>
      <c r="E35" s="51">
        <f t="shared" si="1"/>
        <v>133</v>
      </c>
      <c r="F35" s="51">
        <f t="shared" si="1"/>
        <v>0</v>
      </c>
      <c r="G35" s="166">
        <f t="shared" si="0"/>
        <v>794</v>
      </c>
    </row>
    <row r="36" spans="1:7" x14ac:dyDescent="0.25">
      <c r="A36" s="109"/>
      <c r="B36" s="106" t="s">
        <v>3</v>
      </c>
      <c r="C36" s="51">
        <f t="shared" si="1"/>
        <v>231</v>
      </c>
      <c r="D36" s="51">
        <f t="shared" si="1"/>
        <v>60</v>
      </c>
      <c r="E36" s="51">
        <f t="shared" si="1"/>
        <v>0</v>
      </c>
      <c r="F36" s="51">
        <f t="shared" si="1"/>
        <v>0</v>
      </c>
      <c r="G36" s="166">
        <f t="shared" si="0"/>
        <v>291</v>
      </c>
    </row>
    <row r="37" spans="1:7" x14ac:dyDescent="0.25">
      <c r="A37" s="110"/>
      <c r="B37" s="106">
        <v>3</v>
      </c>
      <c r="C37" s="51">
        <f t="shared" si="1"/>
        <v>80</v>
      </c>
      <c r="D37" s="51">
        <f t="shared" si="1"/>
        <v>3</v>
      </c>
      <c r="E37" s="51">
        <f t="shared" si="1"/>
        <v>22</v>
      </c>
      <c r="F37" s="51">
        <f t="shared" si="1"/>
        <v>0</v>
      </c>
      <c r="G37" s="166">
        <f t="shared" si="0"/>
        <v>105</v>
      </c>
    </row>
    <row r="38" spans="1:7" ht="18.75" x14ac:dyDescent="0.3">
      <c r="A38" s="415" t="s">
        <v>163</v>
      </c>
      <c r="B38" s="416"/>
      <c r="C38" s="166">
        <f t="shared" si="1"/>
        <v>1755</v>
      </c>
      <c r="D38" s="166">
        <f t="shared" si="1"/>
        <v>66</v>
      </c>
      <c r="E38" s="166">
        <f t="shared" si="1"/>
        <v>280</v>
      </c>
      <c r="F38" s="166">
        <f t="shared" si="1"/>
        <v>0</v>
      </c>
      <c r="G38" s="167">
        <f t="shared" si="0"/>
        <v>2101</v>
      </c>
    </row>
    <row r="39" spans="1:7" x14ac:dyDescent="0.25">
      <c r="A39" s="20"/>
    </row>
    <row r="40" spans="1:7" x14ac:dyDescent="0.25">
      <c r="A40" t="s">
        <v>57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13" zoomScale="120" zoomScaleNormal="100" zoomScaleSheetLayoutView="120" workbookViewId="0">
      <selection activeCell="E45" sqref="E45"/>
    </sheetView>
  </sheetViews>
  <sheetFormatPr defaultRowHeight="15.75" x14ac:dyDescent="0.25"/>
  <cols>
    <col min="1" max="1" width="27.625" customWidth="1"/>
    <col min="2" max="3" width="10.625" style="1" customWidth="1"/>
    <col min="4" max="4" width="9.5" style="1" customWidth="1"/>
    <col min="5" max="6" width="9.75" style="1" customWidth="1"/>
    <col min="7" max="10" width="11.125" customWidth="1"/>
  </cols>
  <sheetData>
    <row r="1" spans="1:11" ht="46.5" customHeight="1" x14ac:dyDescent="0.3">
      <c r="A1" s="431" t="s">
        <v>249</v>
      </c>
      <c r="B1" s="431"/>
      <c r="C1" s="431"/>
      <c r="D1" s="431"/>
      <c r="E1" s="431"/>
      <c r="F1" s="431"/>
      <c r="G1" s="431"/>
      <c r="H1" s="431"/>
      <c r="I1" s="431"/>
      <c r="J1" s="431"/>
      <c r="K1" t="s">
        <v>700</v>
      </c>
    </row>
    <row r="2" spans="1:11" ht="16.5" thickBot="1" x14ac:dyDescent="0.3">
      <c r="A2" s="428" t="s">
        <v>54</v>
      </c>
      <c r="B2" s="428"/>
      <c r="C2" s="428"/>
      <c r="D2" s="428"/>
      <c r="E2" s="428"/>
      <c r="F2" s="428"/>
      <c r="G2" s="428"/>
      <c r="H2" s="428"/>
      <c r="I2" s="428"/>
      <c r="J2" s="428"/>
      <c r="K2" s="19"/>
    </row>
    <row r="3" spans="1:11" ht="30.75" thickBot="1" x14ac:dyDescent="0.3">
      <c r="A3" s="67" t="s">
        <v>69</v>
      </c>
      <c r="B3" s="73" t="s">
        <v>60</v>
      </c>
      <c r="C3" s="73" t="s">
        <v>61</v>
      </c>
      <c r="D3" s="74" t="s">
        <v>62</v>
      </c>
      <c r="E3" s="74" t="s">
        <v>63</v>
      </c>
      <c r="F3" s="74" t="s">
        <v>64</v>
      </c>
      <c r="G3" s="75" t="s">
        <v>65</v>
      </c>
      <c r="H3" s="75" t="s">
        <v>66</v>
      </c>
      <c r="I3" s="75" t="s">
        <v>67</v>
      </c>
      <c r="J3" s="76" t="s">
        <v>68</v>
      </c>
    </row>
    <row r="4" spans="1:11" ht="30" x14ac:dyDescent="0.25">
      <c r="A4" s="72" t="s">
        <v>20</v>
      </c>
      <c r="B4" s="207"/>
      <c r="C4" s="207"/>
      <c r="D4" s="207"/>
      <c r="E4" s="207"/>
      <c r="F4" s="207"/>
      <c r="G4" s="112">
        <f>IFERROR(C4/B4,0)</f>
        <v>0</v>
      </c>
      <c r="H4" s="112">
        <f>IFERROR(E4/D4,0)</f>
        <v>0</v>
      </c>
      <c r="I4" s="112">
        <f>IFERROR(F4/E4,0)</f>
        <v>0</v>
      </c>
      <c r="J4" s="112">
        <f>IFERROR(F4/B4,0)</f>
        <v>0</v>
      </c>
    </row>
    <row r="5" spans="1:11" x14ac:dyDescent="0.25">
      <c r="A5" s="34" t="s">
        <v>21</v>
      </c>
      <c r="B5" s="35">
        <v>158</v>
      </c>
      <c r="C5" s="35">
        <v>511</v>
      </c>
      <c r="D5" s="35">
        <v>470</v>
      </c>
      <c r="E5" s="35">
        <v>423.5</v>
      </c>
      <c r="F5" s="35">
        <v>218</v>
      </c>
      <c r="G5" s="113">
        <f>IFERROR(C5/B5,0)</f>
        <v>3.2341772151898733</v>
      </c>
      <c r="H5" s="113">
        <f t="shared" ref="H5:H27" si="0">IFERROR(E5/D5,0)</f>
        <v>0.90106382978723409</v>
      </c>
      <c r="I5" s="113">
        <f t="shared" ref="I5:I27" si="1">IFERROR(F5/E5,0)</f>
        <v>0.51475796930342388</v>
      </c>
      <c r="J5" s="113">
        <f t="shared" ref="J5:J27" si="2">IFERROR(F5/B5,0)</f>
        <v>1.379746835443038</v>
      </c>
    </row>
    <row r="6" spans="1:11" x14ac:dyDescent="0.25">
      <c r="A6" s="34" t="s">
        <v>22</v>
      </c>
      <c r="B6" s="35"/>
      <c r="C6" s="35"/>
      <c r="D6" s="35"/>
      <c r="E6" s="35"/>
      <c r="F6" s="35"/>
      <c r="G6" s="113">
        <f t="shared" ref="G6:G31" si="3">IFERROR(C6/B6,0)</f>
        <v>0</v>
      </c>
      <c r="H6" s="113">
        <f t="shared" si="0"/>
        <v>0</v>
      </c>
      <c r="I6" s="113">
        <f t="shared" si="1"/>
        <v>0</v>
      </c>
      <c r="J6" s="113">
        <f t="shared" si="2"/>
        <v>0</v>
      </c>
    </row>
    <row r="7" spans="1:11" x14ac:dyDescent="0.25">
      <c r="A7" s="236" t="s">
        <v>23</v>
      </c>
      <c r="B7" s="208">
        <v>312.5</v>
      </c>
      <c r="C7" s="208">
        <v>731.5</v>
      </c>
      <c r="D7" s="208">
        <v>671</v>
      </c>
      <c r="E7" s="208">
        <v>413</v>
      </c>
      <c r="F7" s="208">
        <v>294</v>
      </c>
      <c r="G7" s="113">
        <f t="shared" si="3"/>
        <v>2.3408000000000002</v>
      </c>
      <c r="H7" s="113">
        <f t="shared" si="0"/>
        <v>0.61549925484351709</v>
      </c>
      <c r="I7" s="113">
        <f t="shared" si="1"/>
        <v>0.71186440677966101</v>
      </c>
      <c r="J7" s="113">
        <f t="shared" si="2"/>
        <v>0.94079999999999997</v>
      </c>
    </row>
    <row r="8" spans="1:11" x14ac:dyDescent="0.25">
      <c r="A8" s="236" t="s">
        <v>24</v>
      </c>
      <c r="B8" s="208">
        <v>30</v>
      </c>
      <c r="C8" s="208">
        <v>101</v>
      </c>
      <c r="D8" s="208">
        <v>86</v>
      </c>
      <c r="E8" s="208">
        <v>43</v>
      </c>
      <c r="F8" s="208">
        <v>32</v>
      </c>
      <c r="G8" s="113">
        <f t="shared" si="3"/>
        <v>3.3666666666666667</v>
      </c>
      <c r="H8" s="113">
        <f t="shared" si="0"/>
        <v>0.5</v>
      </c>
      <c r="I8" s="113">
        <f t="shared" si="1"/>
        <v>0.7441860465116279</v>
      </c>
      <c r="J8" s="113">
        <f t="shared" si="2"/>
        <v>1.0666666666666667</v>
      </c>
    </row>
    <row r="9" spans="1:11" x14ac:dyDescent="0.25">
      <c r="A9" s="236" t="s">
        <v>25</v>
      </c>
      <c r="B9" s="208"/>
      <c r="C9" s="208"/>
      <c r="D9" s="208"/>
      <c r="E9" s="208"/>
      <c r="F9" s="208"/>
      <c r="G9" s="113">
        <f t="shared" si="3"/>
        <v>0</v>
      </c>
      <c r="H9" s="113">
        <f t="shared" si="0"/>
        <v>0</v>
      </c>
      <c r="I9" s="113">
        <f t="shared" si="1"/>
        <v>0</v>
      </c>
      <c r="J9" s="113">
        <f t="shared" si="2"/>
        <v>0</v>
      </c>
    </row>
    <row r="10" spans="1:11" x14ac:dyDescent="0.25">
      <c r="A10" s="236" t="s">
        <v>26</v>
      </c>
      <c r="B10" s="208">
        <v>150</v>
      </c>
      <c r="C10" s="208">
        <v>309</v>
      </c>
      <c r="D10" s="208">
        <v>276</v>
      </c>
      <c r="E10" s="208">
        <v>185</v>
      </c>
      <c r="F10" s="208">
        <v>137</v>
      </c>
      <c r="G10" s="113">
        <f t="shared" si="3"/>
        <v>2.06</v>
      </c>
      <c r="H10" s="113">
        <f t="shared" si="0"/>
        <v>0.67028985507246375</v>
      </c>
      <c r="I10" s="113">
        <f t="shared" si="1"/>
        <v>0.74054054054054053</v>
      </c>
      <c r="J10" s="113">
        <f t="shared" si="2"/>
        <v>0.91333333333333333</v>
      </c>
    </row>
    <row r="11" spans="1:11" x14ac:dyDescent="0.25">
      <c r="A11" s="236" t="s">
        <v>27</v>
      </c>
      <c r="B11" s="208">
        <v>265</v>
      </c>
      <c r="C11" s="208">
        <v>490</v>
      </c>
      <c r="D11" s="208">
        <v>469.5</v>
      </c>
      <c r="E11" s="208">
        <v>304</v>
      </c>
      <c r="F11" s="208">
        <v>144</v>
      </c>
      <c r="G11" s="113">
        <f t="shared" si="3"/>
        <v>1.8490566037735849</v>
      </c>
      <c r="H11" s="113">
        <f t="shared" si="0"/>
        <v>0.64749733759318429</v>
      </c>
      <c r="I11" s="113">
        <f t="shared" si="1"/>
        <v>0.47368421052631576</v>
      </c>
      <c r="J11" s="113">
        <f t="shared" si="2"/>
        <v>0.54339622641509433</v>
      </c>
    </row>
    <row r="12" spans="1:11" x14ac:dyDescent="0.25">
      <c r="A12" s="236" t="s">
        <v>28</v>
      </c>
      <c r="B12" s="208">
        <v>85</v>
      </c>
      <c r="C12" s="208">
        <v>534</v>
      </c>
      <c r="D12" s="208">
        <v>511.5</v>
      </c>
      <c r="E12" s="208">
        <v>197.5</v>
      </c>
      <c r="F12" s="208">
        <v>84</v>
      </c>
      <c r="G12" s="113">
        <f t="shared" si="3"/>
        <v>6.2823529411764705</v>
      </c>
      <c r="H12" s="113">
        <f t="shared" si="0"/>
        <v>0.38611925708699901</v>
      </c>
      <c r="I12" s="113">
        <f t="shared" si="1"/>
        <v>0.42531645569620252</v>
      </c>
      <c r="J12" s="113">
        <f t="shared" si="2"/>
        <v>0.9882352941176471</v>
      </c>
    </row>
    <row r="13" spans="1:11" x14ac:dyDescent="0.25">
      <c r="A13" s="34" t="s">
        <v>29</v>
      </c>
      <c r="B13" s="36">
        <v>30</v>
      </c>
      <c r="C13" s="36">
        <v>31</v>
      </c>
      <c r="D13" s="35">
        <v>31</v>
      </c>
      <c r="E13" s="35">
        <v>21</v>
      </c>
      <c r="F13" s="35">
        <v>12</v>
      </c>
      <c r="G13" s="113">
        <f t="shared" si="3"/>
        <v>1.0333333333333334</v>
      </c>
      <c r="H13" s="113">
        <f t="shared" si="0"/>
        <v>0.67741935483870963</v>
      </c>
      <c r="I13" s="113">
        <f t="shared" si="1"/>
        <v>0.5714285714285714</v>
      </c>
      <c r="J13" s="113">
        <f t="shared" si="2"/>
        <v>0.4</v>
      </c>
    </row>
    <row r="14" spans="1:11" x14ac:dyDescent="0.25">
      <c r="A14" s="34" t="s">
        <v>30</v>
      </c>
      <c r="B14" s="35"/>
      <c r="C14" s="35"/>
      <c r="D14" s="35"/>
      <c r="E14" s="35"/>
      <c r="F14" s="35"/>
      <c r="G14" s="113">
        <f t="shared" si="3"/>
        <v>0</v>
      </c>
      <c r="H14" s="113">
        <f t="shared" si="0"/>
        <v>0</v>
      </c>
      <c r="I14" s="113">
        <f t="shared" si="1"/>
        <v>0</v>
      </c>
      <c r="J14" s="113">
        <f t="shared" si="2"/>
        <v>0</v>
      </c>
    </row>
    <row r="15" spans="1:11" ht="30" x14ac:dyDescent="0.25">
      <c r="A15" s="34" t="s">
        <v>31</v>
      </c>
      <c r="B15" s="35"/>
      <c r="C15" s="35"/>
      <c r="D15" s="35"/>
      <c r="E15" s="35"/>
      <c r="F15" s="35"/>
      <c r="G15" s="113">
        <f t="shared" si="3"/>
        <v>0</v>
      </c>
      <c r="H15" s="113">
        <f t="shared" si="0"/>
        <v>0</v>
      </c>
      <c r="I15" s="113">
        <f t="shared" si="1"/>
        <v>0</v>
      </c>
      <c r="J15" s="113">
        <f t="shared" si="2"/>
        <v>0</v>
      </c>
    </row>
    <row r="16" spans="1:11" x14ac:dyDescent="0.25">
      <c r="A16" s="34" t="s">
        <v>32</v>
      </c>
      <c r="B16" s="35"/>
      <c r="C16" s="35"/>
      <c r="D16" s="35"/>
      <c r="E16" s="35"/>
      <c r="F16" s="35"/>
      <c r="G16" s="113">
        <f t="shared" si="3"/>
        <v>0</v>
      </c>
      <c r="H16" s="113">
        <f t="shared" si="0"/>
        <v>0</v>
      </c>
      <c r="I16" s="113">
        <f t="shared" si="1"/>
        <v>0</v>
      </c>
      <c r="J16" s="113">
        <f t="shared" si="2"/>
        <v>0</v>
      </c>
    </row>
    <row r="17" spans="1:10" x14ac:dyDescent="0.25">
      <c r="A17" s="34" t="s">
        <v>33</v>
      </c>
      <c r="B17" s="35"/>
      <c r="C17" s="35"/>
      <c r="D17" s="35"/>
      <c r="E17" s="35"/>
      <c r="F17" s="35"/>
      <c r="G17" s="113">
        <f t="shared" si="3"/>
        <v>0</v>
      </c>
      <c r="H17" s="113">
        <f t="shared" si="0"/>
        <v>0</v>
      </c>
      <c r="I17" s="113">
        <f t="shared" si="1"/>
        <v>0</v>
      </c>
      <c r="J17" s="113">
        <f t="shared" si="2"/>
        <v>0</v>
      </c>
    </row>
    <row r="18" spans="1:10" x14ac:dyDescent="0.25">
      <c r="A18" s="34" t="s">
        <v>34</v>
      </c>
      <c r="B18" s="35"/>
      <c r="C18" s="35"/>
      <c r="D18" s="35"/>
      <c r="E18" s="35"/>
      <c r="F18" s="35"/>
      <c r="G18" s="113">
        <f t="shared" si="3"/>
        <v>0</v>
      </c>
      <c r="H18" s="113">
        <f t="shared" si="0"/>
        <v>0</v>
      </c>
      <c r="I18" s="113">
        <f t="shared" si="1"/>
        <v>0</v>
      </c>
      <c r="J18" s="113">
        <f t="shared" si="2"/>
        <v>0</v>
      </c>
    </row>
    <row r="19" spans="1:10" x14ac:dyDescent="0.25">
      <c r="A19" s="34" t="s">
        <v>35</v>
      </c>
      <c r="B19" s="35"/>
      <c r="C19" s="35"/>
      <c r="D19" s="35"/>
      <c r="E19" s="35"/>
      <c r="F19" s="35"/>
      <c r="G19" s="113">
        <f t="shared" si="3"/>
        <v>0</v>
      </c>
      <c r="H19" s="113">
        <f t="shared" si="0"/>
        <v>0</v>
      </c>
      <c r="I19" s="113">
        <f t="shared" si="1"/>
        <v>0</v>
      </c>
      <c r="J19" s="113">
        <f t="shared" si="2"/>
        <v>0</v>
      </c>
    </row>
    <row r="20" spans="1:10" x14ac:dyDescent="0.25">
      <c r="A20" s="34" t="s">
        <v>36</v>
      </c>
      <c r="B20" s="208">
        <v>500</v>
      </c>
      <c r="C20" s="35">
        <v>1617</v>
      </c>
      <c r="D20" s="35">
        <v>1451</v>
      </c>
      <c r="E20" s="35">
        <v>635</v>
      </c>
      <c r="F20" s="35">
        <v>499</v>
      </c>
      <c r="G20" s="113">
        <f t="shared" si="3"/>
        <v>3.234</v>
      </c>
      <c r="H20" s="113">
        <f t="shared" si="0"/>
        <v>0.43762922122674019</v>
      </c>
      <c r="I20" s="113">
        <f t="shared" si="1"/>
        <v>0.78582677165354331</v>
      </c>
      <c r="J20" s="113">
        <f t="shared" si="2"/>
        <v>0.998</v>
      </c>
    </row>
    <row r="21" spans="1:10" x14ac:dyDescent="0.25">
      <c r="A21" s="34" t="s">
        <v>37</v>
      </c>
      <c r="B21" s="208">
        <v>70</v>
      </c>
      <c r="C21" s="35">
        <v>515</v>
      </c>
      <c r="D21" s="35">
        <v>429</v>
      </c>
      <c r="E21" s="35">
        <v>116</v>
      </c>
      <c r="F21" s="35">
        <v>66</v>
      </c>
      <c r="G21" s="113">
        <f t="shared" si="3"/>
        <v>7.3571428571428568</v>
      </c>
      <c r="H21" s="113">
        <f t="shared" si="0"/>
        <v>0.2703962703962704</v>
      </c>
      <c r="I21" s="113">
        <f t="shared" si="1"/>
        <v>0.56896551724137934</v>
      </c>
      <c r="J21" s="113">
        <f t="shared" si="2"/>
        <v>0.94285714285714284</v>
      </c>
    </row>
    <row r="22" spans="1:10" x14ac:dyDescent="0.25">
      <c r="A22" s="34" t="s">
        <v>38</v>
      </c>
      <c r="B22" s="35"/>
      <c r="C22" s="35"/>
      <c r="D22" s="35"/>
      <c r="E22" s="35"/>
      <c r="F22" s="35"/>
      <c r="G22" s="113">
        <f t="shared" si="3"/>
        <v>0</v>
      </c>
      <c r="H22" s="113">
        <f t="shared" si="0"/>
        <v>0</v>
      </c>
      <c r="I22" s="113">
        <f t="shared" si="1"/>
        <v>0</v>
      </c>
      <c r="J22" s="113">
        <f t="shared" si="2"/>
        <v>0</v>
      </c>
    </row>
    <row r="23" spans="1:10" x14ac:dyDescent="0.25">
      <c r="A23" s="34" t="s">
        <v>39</v>
      </c>
      <c r="B23" s="35">
        <v>30</v>
      </c>
      <c r="C23" s="35">
        <v>164</v>
      </c>
      <c r="D23" s="35">
        <v>111</v>
      </c>
      <c r="E23" s="35">
        <v>38</v>
      </c>
      <c r="F23" s="35">
        <v>26</v>
      </c>
      <c r="G23" s="113">
        <f t="shared" si="3"/>
        <v>5.4666666666666668</v>
      </c>
      <c r="H23" s="113">
        <f t="shared" si="0"/>
        <v>0.34234234234234234</v>
      </c>
      <c r="I23" s="113">
        <f t="shared" si="1"/>
        <v>0.68421052631578949</v>
      </c>
      <c r="J23" s="113">
        <f t="shared" si="2"/>
        <v>0.8666666666666667</v>
      </c>
    </row>
    <row r="24" spans="1:10" x14ac:dyDescent="0.25">
      <c r="A24" s="34" t="s">
        <v>40</v>
      </c>
      <c r="B24" s="35">
        <v>70</v>
      </c>
      <c r="C24" s="35">
        <v>111</v>
      </c>
      <c r="D24" s="35">
        <v>101</v>
      </c>
      <c r="E24" s="35">
        <v>89</v>
      </c>
      <c r="F24" s="35">
        <v>78</v>
      </c>
      <c r="G24" s="113">
        <f t="shared" si="3"/>
        <v>1.5857142857142856</v>
      </c>
      <c r="H24" s="113">
        <f t="shared" si="0"/>
        <v>0.88118811881188119</v>
      </c>
      <c r="I24" s="113">
        <f t="shared" si="1"/>
        <v>0.8764044943820225</v>
      </c>
      <c r="J24" s="113">
        <f t="shared" si="2"/>
        <v>1.1142857142857143</v>
      </c>
    </row>
    <row r="25" spans="1:10" x14ac:dyDescent="0.25">
      <c r="A25" s="34" t="s">
        <v>41</v>
      </c>
      <c r="B25" s="35"/>
      <c r="C25" s="35"/>
      <c r="D25" s="35"/>
      <c r="E25" s="35"/>
      <c r="F25" s="35"/>
      <c r="G25" s="113">
        <f t="shared" si="3"/>
        <v>0</v>
      </c>
      <c r="H25" s="113">
        <f t="shared" si="0"/>
        <v>0</v>
      </c>
      <c r="I25" s="113">
        <f t="shared" si="1"/>
        <v>0</v>
      </c>
      <c r="J25" s="113">
        <f t="shared" si="2"/>
        <v>0</v>
      </c>
    </row>
    <row r="26" spans="1:10" x14ac:dyDescent="0.25">
      <c r="A26" s="34" t="s">
        <v>42</v>
      </c>
      <c r="B26" s="35"/>
      <c r="C26" s="35"/>
      <c r="D26" s="35"/>
      <c r="E26" s="35"/>
      <c r="F26" s="35"/>
      <c r="G26" s="113">
        <f t="shared" si="3"/>
        <v>0</v>
      </c>
      <c r="H26" s="113">
        <f t="shared" si="0"/>
        <v>0</v>
      </c>
      <c r="I26" s="113">
        <f t="shared" si="1"/>
        <v>0</v>
      </c>
      <c r="J26" s="113">
        <f t="shared" si="2"/>
        <v>0</v>
      </c>
    </row>
    <row r="27" spans="1:10" x14ac:dyDescent="0.25">
      <c r="A27" s="34" t="s">
        <v>43</v>
      </c>
      <c r="B27" s="35"/>
      <c r="C27" s="35"/>
      <c r="D27" s="35"/>
      <c r="E27" s="35"/>
      <c r="F27" s="35"/>
      <c r="G27" s="113">
        <f t="shared" si="3"/>
        <v>0</v>
      </c>
      <c r="H27" s="113">
        <f t="shared" si="0"/>
        <v>0</v>
      </c>
      <c r="I27" s="113">
        <f t="shared" si="1"/>
        <v>0</v>
      </c>
      <c r="J27" s="113">
        <f t="shared" si="2"/>
        <v>0</v>
      </c>
    </row>
    <row r="28" spans="1:10" x14ac:dyDescent="0.25">
      <c r="A28" s="34" t="s">
        <v>44</v>
      </c>
      <c r="B28" s="35"/>
      <c r="C28" s="35"/>
      <c r="D28" s="35"/>
      <c r="E28" s="35"/>
      <c r="F28" s="35"/>
      <c r="G28" s="113">
        <f t="shared" si="3"/>
        <v>0</v>
      </c>
      <c r="H28" s="113">
        <f t="shared" ref="H28:I31" si="4">IFERROR(E28/D28,0)</f>
        <v>0</v>
      </c>
      <c r="I28" s="113">
        <f t="shared" si="4"/>
        <v>0</v>
      </c>
      <c r="J28" s="113">
        <f>IFERROR(F28/B28,0)</f>
        <v>0</v>
      </c>
    </row>
    <row r="29" spans="1:10" x14ac:dyDescent="0.25">
      <c r="A29" s="34" t="s">
        <v>45</v>
      </c>
      <c r="B29" s="35">
        <v>135</v>
      </c>
      <c r="C29" s="35">
        <v>133.5</v>
      </c>
      <c r="D29" s="35">
        <v>122</v>
      </c>
      <c r="E29" s="35">
        <v>73.5</v>
      </c>
      <c r="F29" s="35">
        <v>33</v>
      </c>
      <c r="G29" s="113">
        <f t="shared" si="3"/>
        <v>0.98888888888888893</v>
      </c>
      <c r="H29" s="113">
        <f t="shared" si="4"/>
        <v>0.60245901639344257</v>
      </c>
      <c r="I29" s="113">
        <f t="shared" si="4"/>
        <v>0.44897959183673469</v>
      </c>
      <c r="J29" s="113">
        <f>IFERROR(F29/B29,0)</f>
        <v>0.24444444444444444</v>
      </c>
    </row>
    <row r="30" spans="1:10" ht="30" x14ac:dyDescent="0.25">
      <c r="A30" s="36" t="s">
        <v>46</v>
      </c>
      <c r="B30" s="35">
        <v>145</v>
      </c>
      <c r="C30" s="35">
        <v>148.5</v>
      </c>
      <c r="D30" s="35">
        <v>118.5</v>
      </c>
      <c r="E30" s="35">
        <v>70.5</v>
      </c>
      <c r="F30" s="35">
        <v>40</v>
      </c>
      <c r="G30" s="113">
        <f t="shared" si="3"/>
        <v>1.0241379310344827</v>
      </c>
      <c r="H30" s="113">
        <f t="shared" si="4"/>
        <v>0.59493670886075944</v>
      </c>
      <c r="I30" s="113">
        <f t="shared" si="4"/>
        <v>0.56737588652482274</v>
      </c>
      <c r="J30" s="113">
        <f>IFERROR(F30/B30,0)</f>
        <v>0.27586206896551724</v>
      </c>
    </row>
    <row r="31" spans="1:10" x14ac:dyDescent="0.25">
      <c r="A31" s="111" t="s">
        <v>56</v>
      </c>
      <c r="B31" s="209">
        <f>+SUM(B4:B30)</f>
        <v>1980.5</v>
      </c>
      <c r="C31" s="209">
        <f>+SUM(C4:C30)</f>
        <v>5396.5</v>
      </c>
      <c r="D31" s="209">
        <f>+SUM(D4:D30)</f>
        <v>4847.5</v>
      </c>
      <c r="E31" s="209">
        <f>+SUM(E4:E30)</f>
        <v>2609</v>
      </c>
      <c r="F31" s="209">
        <f>+SUM(F4:F30)</f>
        <v>1663</v>
      </c>
      <c r="G31" s="113">
        <f t="shared" si="3"/>
        <v>2.7248169654127747</v>
      </c>
      <c r="H31" s="113">
        <f t="shared" si="4"/>
        <v>0.53821557503867978</v>
      </c>
      <c r="I31" s="113">
        <f t="shared" si="4"/>
        <v>0.63740896895362209</v>
      </c>
      <c r="J31" s="113">
        <f>IFERROR(F31/B31,0)</f>
        <v>0.83968694774046959</v>
      </c>
    </row>
    <row r="32" spans="1:10" x14ac:dyDescent="0.25">
      <c r="A32" s="37"/>
      <c r="B32" s="37"/>
      <c r="C32" s="37"/>
      <c r="D32" s="37"/>
      <c r="E32" s="37"/>
      <c r="F32" s="37"/>
      <c r="G32" s="38"/>
      <c r="H32" s="38"/>
      <c r="J32" s="38"/>
    </row>
    <row r="33" spans="1:10" ht="16.5" thickBot="1" x14ac:dyDescent="0.3">
      <c r="A33" s="429" t="s">
        <v>55</v>
      </c>
      <c r="B33" s="430"/>
      <c r="C33" s="430"/>
      <c r="D33" s="430"/>
      <c r="E33" s="430"/>
      <c r="F33" s="430"/>
      <c r="G33" s="430"/>
      <c r="H33" s="430"/>
      <c r="I33" s="430"/>
      <c r="J33" s="430"/>
    </row>
    <row r="34" spans="1:10" ht="32.25" thickBot="1" x14ac:dyDescent="0.3">
      <c r="A34" s="67" t="s">
        <v>69</v>
      </c>
      <c r="B34" s="68" t="s">
        <v>60</v>
      </c>
      <c r="C34" s="68" t="s">
        <v>61</v>
      </c>
      <c r="D34" s="69" t="s">
        <v>62</v>
      </c>
      <c r="E34" s="69" t="s">
        <v>63</v>
      </c>
      <c r="F34" s="69" t="s">
        <v>64</v>
      </c>
      <c r="G34" s="70" t="s">
        <v>65</v>
      </c>
      <c r="H34" s="70" t="s">
        <v>66</v>
      </c>
      <c r="I34" s="70" t="s">
        <v>67</v>
      </c>
      <c r="J34" s="71" t="s">
        <v>68</v>
      </c>
    </row>
    <row r="35" spans="1:10" ht="31.5" x14ac:dyDescent="0.25">
      <c r="A35" s="65" t="s">
        <v>20</v>
      </c>
      <c r="B35" s="15"/>
      <c r="C35" s="15"/>
      <c r="D35" s="15"/>
      <c r="E35" s="15"/>
      <c r="F35" s="15"/>
      <c r="G35" s="112">
        <f>IFERROR(C35/B35,0)</f>
        <v>0</v>
      </c>
      <c r="H35" s="112">
        <f>IFERROR(E35/D35,0)</f>
        <v>0</v>
      </c>
      <c r="I35" s="112">
        <f>IFERROR(F35/E35,0)</f>
        <v>0</v>
      </c>
      <c r="J35" s="112">
        <f>IFERROR(F35/B35,0)</f>
        <v>0</v>
      </c>
    </row>
    <row r="36" spans="1:10" x14ac:dyDescent="0.25">
      <c r="A36" s="23" t="s">
        <v>21</v>
      </c>
      <c r="B36" s="52">
        <v>35</v>
      </c>
      <c r="C36" s="52">
        <v>31</v>
      </c>
      <c r="D36" s="52">
        <v>30</v>
      </c>
      <c r="E36" s="52">
        <v>30</v>
      </c>
      <c r="F36" s="52">
        <v>20</v>
      </c>
      <c r="G36" s="113">
        <f t="shared" ref="G36:G50" si="5">IFERROR(C36/B36,0)</f>
        <v>0.88571428571428568</v>
      </c>
      <c r="H36" s="113">
        <f t="shared" ref="H36:H50" si="6">IFERROR(E36/D36,0)</f>
        <v>1</v>
      </c>
      <c r="I36" s="113">
        <f t="shared" ref="I36:I50" si="7">IFERROR(F36/E36,0)</f>
        <v>0.66666666666666663</v>
      </c>
      <c r="J36" s="113">
        <f t="shared" ref="J36:J50" si="8">IFERROR(F36/B36,0)</f>
        <v>0.5714285714285714</v>
      </c>
    </row>
    <row r="37" spans="1:10" x14ac:dyDescent="0.25">
      <c r="A37" s="23" t="s">
        <v>22</v>
      </c>
      <c r="B37" s="52"/>
      <c r="C37" s="52"/>
      <c r="D37" s="52"/>
      <c r="E37" s="52"/>
      <c r="F37" s="52"/>
      <c r="G37" s="113">
        <f t="shared" si="5"/>
        <v>0</v>
      </c>
      <c r="H37" s="113">
        <f t="shared" si="6"/>
        <v>0</v>
      </c>
      <c r="I37" s="113">
        <f t="shared" si="7"/>
        <v>0</v>
      </c>
      <c r="J37" s="113">
        <f t="shared" si="8"/>
        <v>0</v>
      </c>
    </row>
    <row r="38" spans="1:10" x14ac:dyDescent="0.25">
      <c r="A38" s="184" t="s">
        <v>23</v>
      </c>
      <c r="B38" s="237">
        <v>80</v>
      </c>
      <c r="C38" s="237">
        <v>51</v>
      </c>
      <c r="D38" s="237">
        <v>45</v>
      </c>
      <c r="E38" s="237">
        <v>45</v>
      </c>
      <c r="F38" s="237">
        <v>37</v>
      </c>
      <c r="G38" s="113">
        <f t="shared" si="5"/>
        <v>0.63749999999999996</v>
      </c>
      <c r="H38" s="113">
        <f t="shared" si="6"/>
        <v>1</v>
      </c>
      <c r="I38" s="113">
        <f t="shared" si="7"/>
        <v>0.82222222222222219</v>
      </c>
      <c r="J38" s="113">
        <f t="shared" si="8"/>
        <v>0.46250000000000002</v>
      </c>
    </row>
    <row r="39" spans="1:10" x14ac:dyDescent="0.25">
      <c r="A39" s="23" t="s">
        <v>24</v>
      </c>
      <c r="B39" s="52">
        <v>15</v>
      </c>
      <c r="C39" s="52">
        <v>20</v>
      </c>
      <c r="D39" s="52">
        <v>17</v>
      </c>
      <c r="E39" s="52">
        <v>17</v>
      </c>
      <c r="F39" s="52">
        <v>16</v>
      </c>
      <c r="G39" s="113">
        <f t="shared" si="5"/>
        <v>1.3333333333333333</v>
      </c>
      <c r="H39" s="113">
        <f t="shared" si="6"/>
        <v>1</v>
      </c>
      <c r="I39" s="113">
        <f t="shared" si="7"/>
        <v>0.94117647058823528</v>
      </c>
      <c r="J39" s="113">
        <f t="shared" si="8"/>
        <v>1.0666666666666667</v>
      </c>
    </row>
    <row r="40" spans="1:10" ht="19.5" customHeight="1" x14ac:dyDescent="0.25">
      <c r="A40" s="23" t="s">
        <v>25</v>
      </c>
      <c r="B40" s="52"/>
      <c r="C40" s="52"/>
      <c r="D40" s="52"/>
      <c r="E40" s="52"/>
      <c r="F40" s="52"/>
      <c r="G40" s="113">
        <f t="shared" si="5"/>
        <v>0</v>
      </c>
      <c r="H40" s="113">
        <f t="shared" si="6"/>
        <v>0</v>
      </c>
      <c r="I40" s="113">
        <f t="shared" si="7"/>
        <v>0</v>
      </c>
      <c r="J40" s="113">
        <f t="shared" si="8"/>
        <v>0</v>
      </c>
    </row>
    <row r="41" spans="1:10" ht="18" customHeight="1" x14ac:dyDescent="0.25">
      <c r="A41" s="23" t="s">
        <v>26</v>
      </c>
      <c r="B41" s="52">
        <v>50</v>
      </c>
      <c r="C41" s="52">
        <v>104</v>
      </c>
      <c r="D41" s="52">
        <v>74</v>
      </c>
      <c r="E41" s="52">
        <v>69</v>
      </c>
      <c r="F41" s="52">
        <v>58</v>
      </c>
      <c r="G41" s="113">
        <f t="shared" si="5"/>
        <v>2.08</v>
      </c>
      <c r="H41" s="113">
        <f t="shared" si="6"/>
        <v>0.93243243243243246</v>
      </c>
      <c r="I41" s="113">
        <f t="shared" si="7"/>
        <v>0.84057971014492749</v>
      </c>
      <c r="J41" s="113">
        <f t="shared" si="8"/>
        <v>1.1599999999999999</v>
      </c>
    </row>
    <row r="42" spans="1:10" ht="17.25" customHeight="1" x14ac:dyDescent="0.25">
      <c r="A42" s="23" t="s">
        <v>27</v>
      </c>
      <c r="B42" s="52"/>
      <c r="C42" s="52"/>
      <c r="D42" s="52"/>
      <c r="E42" s="52"/>
      <c r="F42" s="52"/>
      <c r="G42" s="113">
        <f t="shared" si="5"/>
        <v>0</v>
      </c>
      <c r="H42" s="113">
        <f t="shared" si="6"/>
        <v>0</v>
      </c>
      <c r="I42" s="113">
        <f t="shared" si="7"/>
        <v>0</v>
      </c>
      <c r="J42" s="113">
        <f t="shared" si="8"/>
        <v>0</v>
      </c>
    </row>
    <row r="43" spans="1:10" ht="17.25" customHeight="1" x14ac:dyDescent="0.25">
      <c r="A43" s="23" t="s">
        <v>28</v>
      </c>
      <c r="B43" s="52"/>
      <c r="C43" s="52"/>
      <c r="D43" s="52"/>
      <c r="E43" s="52"/>
      <c r="F43" s="52"/>
      <c r="G43" s="113">
        <f t="shared" si="5"/>
        <v>0</v>
      </c>
      <c r="H43" s="113">
        <f t="shared" si="6"/>
        <v>0</v>
      </c>
      <c r="I43" s="113">
        <f t="shared" si="7"/>
        <v>0</v>
      </c>
      <c r="J43" s="113">
        <f t="shared" si="8"/>
        <v>0</v>
      </c>
    </row>
    <row r="44" spans="1:10" ht="31.5" x14ac:dyDescent="0.25">
      <c r="A44" s="23" t="s">
        <v>29</v>
      </c>
      <c r="B44" s="46"/>
      <c r="C44" s="46"/>
      <c r="D44" s="52"/>
      <c r="E44" s="52"/>
      <c r="F44" s="52"/>
      <c r="G44" s="113">
        <f t="shared" si="5"/>
        <v>0</v>
      </c>
      <c r="H44" s="113">
        <f t="shared" si="6"/>
        <v>0</v>
      </c>
      <c r="I44" s="113">
        <f t="shared" si="7"/>
        <v>0</v>
      </c>
      <c r="J44" s="113">
        <f t="shared" si="8"/>
        <v>0</v>
      </c>
    </row>
    <row r="45" spans="1:10" x14ac:dyDescent="0.25">
      <c r="A45" s="23" t="s">
        <v>30</v>
      </c>
      <c r="B45" s="52"/>
      <c r="C45" s="52"/>
      <c r="D45" s="52"/>
      <c r="E45" s="52"/>
      <c r="F45" s="52"/>
      <c r="G45" s="113">
        <f t="shared" si="5"/>
        <v>0</v>
      </c>
      <c r="H45" s="113">
        <f t="shared" si="6"/>
        <v>0</v>
      </c>
      <c r="I45" s="113">
        <f t="shared" si="7"/>
        <v>0</v>
      </c>
      <c r="J45" s="113">
        <f t="shared" si="8"/>
        <v>0</v>
      </c>
    </row>
    <row r="46" spans="1:10" ht="31.5" x14ac:dyDescent="0.25">
      <c r="A46" s="23" t="s">
        <v>31</v>
      </c>
      <c r="B46" s="52"/>
      <c r="C46" s="52"/>
      <c r="D46" s="52"/>
      <c r="E46" s="52"/>
      <c r="F46" s="52"/>
      <c r="G46" s="113">
        <f t="shared" si="5"/>
        <v>0</v>
      </c>
      <c r="H46" s="113">
        <f t="shared" si="6"/>
        <v>0</v>
      </c>
      <c r="I46" s="113">
        <f t="shared" si="7"/>
        <v>0</v>
      </c>
      <c r="J46" s="113">
        <f t="shared" si="8"/>
        <v>0</v>
      </c>
    </row>
    <row r="47" spans="1:10" x14ac:dyDescent="0.25">
      <c r="A47" s="23" t="s">
        <v>32</v>
      </c>
      <c r="B47" s="52"/>
      <c r="C47" s="52"/>
      <c r="D47" s="52"/>
      <c r="E47" s="52"/>
      <c r="F47" s="52"/>
      <c r="G47" s="113">
        <f t="shared" si="5"/>
        <v>0</v>
      </c>
      <c r="H47" s="113">
        <f t="shared" si="6"/>
        <v>0</v>
      </c>
      <c r="I47" s="113">
        <f t="shared" si="7"/>
        <v>0</v>
      </c>
      <c r="J47" s="113">
        <f t="shared" si="8"/>
        <v>0</v>
      </c>
    </row>
    <row r="48" spans="1:10" x14ac:dyDescent="0.25">
      <c r="A48" s="23" t="s">
        <v>33</v>
      </c>
      <c r="B48" s="52"/>
      <c r="C48" s="52"/>
      <c r="D48" s="52"/>
      <c r="E48" s="52"/>
      <c r="F48" s="52"/>
      <c r="G48" s="113">
        <f t="shared" si="5"/>
        <v>0</v>
      </c>
      <c r="H48" s="113">
        <f t="shared" si="6"/>
        <v>0</v>
      </c>
      <c r="I48" s="113">
        <f t="shared" si="7"/>
        <v>0</v>
      </c>
      <c r="J48" s="113">
        <f t="shared" si="8"/>
        <v>0</v>
      </c>
    </row>
    <row r="49" spans="1:10" ht="18.75" customHeight="1" x14ac:dyDescent="0.25">
      <c r="A49" s="23" t="s">
        <v>34</v>
      </c>
      <c r="B49" s="52"/>
      <c r="C49" s="52"/>
      <c r="D49" s="52"/>
      <c r="E49" s="52"/>
      <c r="F49" s="52"/>
      <c r="G49" s="113">
        <f t="shared" si="5"/>
        <v>0</v>
      </c>
      <c r="H49" s="113">
        <f t="shared" si="6"/>
        <v>0</v>
      </c>
      <c r="I49" s="113">
        <f t="shared" si="7"/>
        <v>0</v>
      </c>
      <c r="J49" s="113">
        <f t="shared" si="8"/>
        <v>0</v>
      </c>
    </row>
    <row r="50" spans="1:10" ht="17.25" customHeight="1" x14ac:dyDescent="0.25">
      <c r="A50" s="23" t="s">
        <v>35</v>
      </c>
      <c r="B50" s="52"/>
      <c r="C50" s="52"/>
      <c r="D50" s="52"/>
      <c r="E50" s="52"/>
      <c r="F50" s="52"/>
      <c r="G50" s="113">
        <f t="shared" si="5"/>
        <v>0</v>
      </c>
      <c r="H50" s="113">
        <f t="shared" si="6"/>
        <v>0</v>
      </c>
      <c r="I50" s="113">
        <f t="shared" si="7"/>
        <v>0</v>
      </c>
      <c r="J50" s="113">
        <f t="shared" si="8"/>
        <v>0</v>
      </c>
    </row>
    <row r="51" spans="1:10" ht="18" customHeight="1" x14ac:dyDescent="0.25">
      <c r="A51" s="23" t="s">
        <v>36</v>
      </c>
      <c r="B51" s="52"/>
      <c r="C51" s="52"/>
      <c r="D51" s="52"/>
      <c r="E51" s="52"/>
      <c r="F51" s="52"/>
      <c r="G51" s="113">
        <f>IFERROR(C51/B51,0)</f>
        <v>0</v>
      </c>
      <c r="H51" s="113">
        <f>IFERROR(E51/D51,0)</f>
        <v>0</v>
      </c>
      <c r="I51" s="113">
        <f>IFERROR(F51/E51,0)</f>
        <v>0</v>
      </c>
      <c r="J51" s="113">
        <f>IFERROR(F51/B51,0)</f>
        <v>0</v>
      </c>
    </row>
    <row r="52" spans="1:10" ht="16.5" customHeight="1" x14ac:dyDescent="0.25">
      <c r="A52" s="23" t="s">
        <v>37</v>
      </c>
      <c r="B52" s="52"/>
      <c r="C52" s="52"/>
      <c r="D52" s="52"/>
      <c r="E52" s="52"/>
      <c r="F52" s="52"/>
      <c r="G52" s="113">
        <f t="shared" ref="G52:G62" si="9">IFERROR(C52/B52,0)</f>
        <v>0</v>
      </c>
      <c r="H52" s="113">
        <f t="shared" ref="H52:H62" si="10">IFERROR(E52/D52,0)</f>
        <v>0</v>
      </c>
      <c r="I52" s="113">
        <f t="shared" ref="I52:I62" si="11">IFERROR(F52/E52,0)</f>
        <v>0</v>
      </c>
      <c r="J52" s="113">
        <f t="shared" ref="J52:J62" si="12">IFERROR(F52/B52,0)</f>
        <v>0</v>
      </c>
    </row>
    <row r="53" spans="1:10" x14ac:dyDescent="0.25">
      <c r="A53" s="23" t="s">
        <v>38</v>
      </c>
      <c r="B53" s="52"/>
      <c r="C53" s="52"/>
      <c r="D53" s="52"/>
      <c r="E53" s="52"/>
      <c r="F53" s="52"/>
      <c r="G53" s="113">
        <f t="shared" si="9"/>
        <v>0</v>
      </c>
      <c r="H53" s="113">
        <f t="shared" si="10"/>
        <v>0</v>
      </c>
      <c r="I53" s="113">
        <f t="shared" si="11"/>
        <v>0</v>
      </c>
      <c r="J53" s="113">
        <f t="shared" si="12"/>
        <v>0</v>
      </c>
    </row>
    <row r="54" spans="1:10" ht="19.5" customHeight="1" x14ac:dyDescent="0.25">
      <c r="A54" s="23" t="s">
        <v>39</v>
      </c>
      <c r="B54" s="52"/>
      <c r="C54" s="52"/>
      <c r="D54" s="52"/>
      <c r="E54" s="52"/>
      <c r="F54" s="52"/>
      <c r="G54" s="113">
        <f t="shared" si="9"/>
        <v>0</v>
      </c>
      <c r="H54" s="113">
        <f t="shared" si="10"/>
        <v>0</v>
      </c>
      <c r="I54" s="113">
        <f t="shared" si="11"/>
        <v>0</v>
      </c>
      <c r="J54" s="113">
        <f t="shared" si="12"/>
        <v>0</v>
      </c>
    </row>
    <row r="55" spans="1:10" ht="18.75" customHeight="1" x14ac:dyDescent="0.25">
      <c r="A55" s="23" t="s">
        <v>40</v>
      </c>
      <c r="B55" s="52"/>
      <c r="C55" s="52"/>
      <c r="D55" s="52"/>
      <c r="E55" s="52"/>
      <c r="F55" s="52"/>
      <c r="G55" s="113">
        <f t="shared" si="9"/>
        <v>0</v>
      </c>
      <c r="H55" s="113">
        <f t="shared" si="10"/>
        <v>0</v>
      </c>
      <c r="I55" s="113">
        <f t="shared" si="11"/>
        <v>0</v>
      </c>
      <c r="J55" s="113">
        <f t="shared" si="12"/>
        <v>0</v>
      </c>
    </row>
    <row r="56" spans="1:10" ht="17.25" customHeight="1" x14ac:dyDescent="0.25">
      <c r="A56" s="23" t="s">
        <v>41</v>
      </c>
      <c r="B56" s="52"/>
      <c r="C56" s="52"/>
      <c r="D56" s="52"/>
      <c r="E56" s="52"/>
      <c r="F56" s="52"/>
      <c r="G56" s="113">
        <f t="shared" si="9"/>
        <v>0</v>
      </c>
      <c r="H56" s="113">
        <f t="shared" si="10"/>
        <v>0</v>
      </c>
      <c r="I56" s="113">
        <f t="shared" si="11"/>
        <v>0</v>
      </c>
      <c r="J56" s="113">
        <f t="shared" si="12"/>
        <v>0</v>
      </c>
    </row>
    <row r="57" spans="1:10" ht="16.5" customHeight="1" x14ac:dyDescent="0.25">
      <c r="A57" s="23" t="s">
        <v>42</v>
      </c>
      <c r="B57" s="52"/>
      <c r="C57" s="52"/>
      <c r="D57" s="52"/>
      <c r="E57" s="52"/>
      <c r="F57" s="52"/>
      <c r="G57" s="113">
        <f t="shared" si="9"/>
        <v>0</v>
      </c>
      <c r="H57" s="113">
        <f t="shared" si="10"/>
        <v>0</v>
      </c>
      <c r="I57" s="113">
        <f t="shared" si="11"/>
        <v>0</v>
      </c>
      <c r="J57" s="113">
        <f t="shared" si="12"/>
        <v>0</v>
      </c>
    </row>
    <row r="58" spans="1:10" ht="17.25" customHeight="1" x14ac:dyDescent="0.25">
      <c r="A58" s="23" t="s">
        <v>43</v>
      </c>
      <c r="B58" s="52"/>
      <c r="C58" s="52"/>
      <c r="D58" s="52"/>
      <c r="E58" s="52"/>
      <c r="F58" s="52"/>
      <c r="G58" s="113">
        <f t="shared" si="9"/>
        <v>0</v>
      </c>
      <c r="H58" s="113">
        <f t="shared" si="10"/>
        <v>0</v>
      </c>
      <c r="I58" s="113">
        <f t="shared" si="11"/>
        <v>0</v>
      </c>
      <c r="J58" s="113">
        <f t="shared" si="12"/>
        <v>0</v>
      </c>
    </row>
    <row r="59" spans="1:10" x14ac:dyDescent="0.25">
      <c r="A59" s="23" t="s">
        <v>44</v>
      </c>
      <c r="B59" s="52"/>
      <c r="C59" s="52"/>
      <c r="D59" s="52"/>
      <c r="E59" s="52"/>
      <c r="F59" s="52"/>
      <c r="G59" s="113">
        <f t="shared" si="9"/>
        <v>0</v>
      </c>
      <c r="H59" s="113">
        <f t="shared" si="10"/>
        <v>0</v>
      </c>
      <c r="I59" s="113">
        <f t="shared" si="11"/>
        <v>0</v>
      </c>
      <c r="J59" s="113">
        <f t="shared" si="12"/>
        <v>0</v>
      </c>
    </row>
    <row r="60" spans="1:10" x14ac:dyDescent="0.25">
      <c r="A60" s="23" t="s">
        <v>45</v>
      </c>
      <c r="B60" s="52"/>
      <c r="C60" s="52"/>
      <c r="D60" s="52"/>
      <c r="E60" s="52"/>
      <c r="F60" s="52"/>
      <c r="G60" s="113">
        <f t="shared" si="9"/>
        <v>0</v>
      </c>
      <c r="H60" s="113">
        <f t="shared" si="10"/>
        <v>0</v>
      </c>
      <c r="I60" s="113">
        <f t="shared" si="11"/>
        <v>0</v>
      </c>
      <c r="J60" s="113">
        <f t="shared" si="12"/>
        <v>0</v>
      </c>
    </row>
    <row r="61" spans="1:10" ht="31.5" x14ac:dyDescent="0.25">
      <c r="A61" s="32" t="s">
        <v>46</v>
      </c>
      <c r="B61" s="52">
        <v>20</v>
      </c>
      <c r="C61" s="52">
        <v>19</v>
      </c>
      <c r="D61" s="52">
        <v>17</v>
      </c>
      <c r="E61" s="52">
        <v>8</v>
      </c>
      <c r="F61" s="52">
        <v>6</v>
      </c>
      <c r="G61" s="113">
        <f t="shared" si="9"/>
        <v>0.95</v>
      </c>
      <c r="H61" s="113">
        <f t="shared" si="10"/>
        <v>0.47058823529411764</v>
      </c>
      <c r="I61" s="113">
        <f t="shared" si="11"/>
        <v>0.75</v>
      </c>
      <c r="J61" s="113">
        <f t="shared" si="12"/>
        <v>0.3</v>
      </c>
    </row>
    <row r="62" spans="1:10" ht="17.25" customHeight="1" x14ac:dyDescent="0.25">
      <c r="A62" s="111" t="s">
        <v>56</v>
      </c>
      <c r="B62" s="209">
        <f>+SUM(B35:B61)</f>
        <v>200</v>
      </c>
      <c r="C62" s="209">
        <f>+SUM(C35:C61)</f>
        <v>225</v>
      </c>
      <c r="D62" s="209">
        <f>+SUM(D35:D61)</f>
        <v>183</v>
      </c>
      <c r="E62" s="209">
        <f>+SUM(E35:E61)</f>
        <v>169</v>
      </c>
      <c r="F62" s="209">
        <f>+SUM(F35:F61)</f>
        <v>137</v>
      </c>
      <c r="G62" s="113">
        <f t="shared" si="9"/>
        <v>1.125</v>
      </c>
      <c r="H62" s="113">
        <f t="shared" si="10"/>
        <v>0.92349726775956287</v>
      </c>
      <c r="I62" s="113">
        <f t="shared" si="11"/>
        <v>0.81065088757396453</v>
      </c>
      <c r="J62" s="113">
        <f t="shared" si="12"/>
        <v>0.68500000000000005</v>
      </c>
    </row>
    <row r="64" spans="1:10" ht="16.5" thickBot="1" x14ac:dyDescent="0.3">
      <c r="A64" s="99" t="s">
        <v>130</v>
      </c>
      <c r="B64" s="8"/>
      <c r="C64" s="8"/>
      <c r="D64" s="8"/>
      <c r="E64" s="8"/>
    </row>
    <row r="65" spans="1:9" ht="63.75" thickBot="1" x14ac:dyDescent="0.3">
      <c r="A65" s="78" t="s">
        <v>69</v>
      </c>
      <c r="B65" s="79" t="s">
        <v>61</v>
      </c>
      <c r="C65" s="80" t="s">
        <v>62</v>
      </c>
      <c r="D65" s="80" t="s">
        <v>63</v>
      </c>
      <c r="E65" s="80" t="s">
        <v>64</v>
      </c>
      <c r="F65" s="81" t="s">
        <v>146</v>
      </c>
      <c r="G65" s="81" t="s">
        <v>147</v>
      </c>
      <c r="H65" s="81" t="s">
        <v>148</v>
      </c>
      <c r="I65" s="82" t="s">
        <v>149</v>
      </c>
    </row>
    <row r="66" spans="1:9" ht="31.5" x14ac:dyDescent="0.25">
      <c r="A66" s="65" t="s">
        <v>20</v>
      </c>
      <c r="B66" s="15"/>
      <c r="C66" s="15"/>
      <c r="D66" s="15"/>
      <c r="E66" s="15"/>
      <c r="F66" s="211">
        <f>+IFERROR(B66/(C4+C35),0)*100</f>
        <v>0</v>
      </c>
      <c r="G66" s="114">
        <f>+IFERROR(C66/(D4+D35),0)*100</f>
        <v>0</v>
      </c>
      <c r="H66" s="114">
        <f>+IFERROR(D66/(E4+E35),0)*100</f>
        <v>0</v>
      </c>
      <c r="I66" s="114">
        <f>+IFERROR(E66/(F4+F35),0)*100</f>
        <v>0</v>
      </c>
    </row>
    <row r="67" spans="1:9" x14ac:dyDescent="0.25">
      <c r="A67" s="23" t="s">
        <v>21</v>
      </c>
      <c r="B67" s="52"/>
      <c r="C67" s="52"/>
      <c r="D67" s="52"/>
      <c r="E67" s="52"/>
      <c r="F67" s="212">
        <f t="shared" ref="F67:F76" si="13">+IFERROR(B67/(C5+C36),0)*100</f>
        <v>0</v>
      </c>
      <c r="G67" s="115">
        <f t="shared" ref="G67:G76" si="14">+IFERROR(C67/(D5+D36),0)*100</f>
        <v>0</v>
      </c>
      <c r="H67" s="115">
        <f t="shared" ref="H67:H77" si="15">+IFERROR(D67/(E5+E36),0)*100</f>
        <v>0</v>
      </c>
      <c r="I67" s="115">
        <f t="shared" ref="I67:I77" si="16">+IFERROR(E67/(F5+F36),0)*100</f>
        <v>0</v>
      </c>
    </row>
    <row r="68" spans="1:9" x14ac:dyDescent="0.25">
      <c r="A68" s="23" t="s">
        <v>22</v>
      </c>
      <c r="B68" s="52"/>
      <c r="C68" s="52"/>
      <c r="D68" s="52"/>
      <c r="E68" s="52"/>
      <c r="F68" s="212">
        <f t="shared" si="13"/>
        <v>0</v>
      </c>
      <c r="G68" s="115">
        <f t="shared" si="14"/>
        <v>0</v>
      </c>
      <c r="H68" s="115">
        <f t="shared" si="15"/>
        <v>0</v>
      </c>
      <c r="I68" s="115">
        <f t="shared" si="16"/>
        <v>0</v>
      </c>
    </row>
    <row r="69" spans="1:9" x14ac:dyDescent="0.25">
      <c r="A69" s="23" t="s">
        <v>23</v>
      </c>
      <c r="B69" s="52"/>
      <c r="C69" s="52"/>
      <c r="D69" s="52"/>
      <c r="E69" s="52"/>
      <c r="F69" s="212">
        <f t="shared" si="13"/>
        <v>0</v>
      </c>
      <c r="G69" s="115">
        <f t="shared" si="14"/>
        <v>0</v>
      </c>
      <c r="H69" s="115">
        <f t="shared" si="15"/>
        <v>0</v>
      </c>
      <c r="I69" s="115">
        <f t="shared" si="16"/>
        <v>0</v>
      </c>
    </row>
    <row r="70" spans="1:9" x14ac:dyDescent="0.25">
      <c r="A70" s="23" t="s">
        <v>24</v>
      </c>
      <c r="B70" s="52"/>
      <c r="C70" s="52"/>
      <c r="D70" s="52"/>
      <c r="E70" s="52"/>
      <c r="F70" s="212">
        <f t="shared" si="13"/>
        <v>0</v>
      </c>
      <c r="G70" s="115">
        <f t="shared" si="14"/>
        <v>0</v>
      </c>
      <c r="H70" s="115">
        <f t="shared" si="15"/>
        <v>0</v>
      </c>
      <c r="I70" s="115">
        <f t="shared" si="16"/>
        <v>0</v>
      </c>
    </row>
    <row r="71" spans="1:9" x14ac:dyDescent="0.25">
      <c r="A71" s="23" t="s">
        <v>25</v>
      </c>
      <c r="B71" s="52"/>
      <c r="C71" s="52"/>
      <c r="D71" s="52"/>
      <c r="E71" s="52"/>
      <c r="F71" s="212">
        <f t="shared" si="13"/>
        <v>0</v>
      </c>
      <c r="G71" s="115">
        <f t="shared" si="14"/>
        <v>0</v>
      </c>
      <c r="H71" s="115">
        <f t="shared" si="15"/>
        <v>0</v>
      </c>
      <c r="I71" s="115">
        <f t="shared" si="16"/>
        <v>0</v>
      </c>
    </row>
    <row r="72" spans="1:9" x14ac:dyDescent="0.25">
      <c r="A72" s="23" t="s">
        <v>26</v>
      </c>
      <c r="B72" s="52"/>
      <c r="C72" s="52"/>
      <c r="D72" s="52"/>
      <c r="E72" s="52"/>
      <c r="F72" s="212">
        <f t="shared" si="13"/>
        <v>0</v>
      </c>
      <c r="G72" s="115">
        <f t="shared" si="14"/>
        <v>0</v>
      </c>
      <c r="H72" s="115">
        <f t="shared" si="15"/>
        <v>0</v>
      </c>
      <c r="I72" s="115">
        <f t="shared" si="16"/>
        <v>0</v>
      </c>
    </row>
    <row r="73" spans="1:9" x14ac:dyDescent="0.25">
      <c r="A73" s="23" t="s">
        <v>27</v>
      </c>
      <c r="B73" s="52">
        <v>1</v>
      </c>
      <c r="C73" s="52">
        <v>1</v>
      </c>
      <c r="D73" s="52">
        <v>1</v>
      </c>
      <c r="E73" s="52">
        <v>1</v>
      </c>
      <c r="F73" s="212">
        <f t="shared" si="13"/>
        <v>0.20408163265306123</v>
      </c>
      <c r="G73" s="115">
        <f t="shared" si="14"/>
        <v>0.21299254526091588</v>
      </c>
      <c r="H73" s="115">
        <f t="shared" si="15"/>
        <v>0.3289473684210526</v>
      </c>
      <c r="I73" s="115">
        <f t="shared" si="16"/>
        <v>0.69444444444444442</v>
      </c>
    </row>
    <row r="74" spans="1:9" x14ac:dyDescent="0.25">
      <c r="A74" s="23" t="s">
        <v>28</v>
      </c>
      <c r="B74" s="52">
        <v>1</v>
      </c>
      <c r="C74" s="52">
        <v>1</v>
      </c>
      <c r="D74" s="52">
        <v>1</v>
      </c>
      <c r="E74" s="52">
        <v>1</v>
      </c>
      <c r="F74" s="212">
        <f t="shared" si="13"/>
        <v>0.18726591760299627</v>
      </c>
      <c r="G74" s="115">
        <f t="shared" si="14"/>
        <v>0.19550342130987292</v>
      </c>
      <c r="H74" s="115">
        <f t="shared" si="15"/>
        <v>0.50632911392405067</v>
      </c>
      <c r="I74" s="115">
        <f t="shared" si="16"/>
        <v>1.1904761904761905</v>
      </c>
    </row>
    <row r="75" spans="1:9" ht="31.5" x14ac:dyDescent="0.25">
      <c r="A75" s="23" t="s">
        <v>29</v>
      </c>
      <c r="B75" s="52"/>
      <c r="C75" s="52"/>
      <c r="D75" s="52"/>
      <c r="E75" s="52"/>
      <c r="F75" s="212">
        <f t="shared" si="13"/>
        <v>0</v>
      </c>
      <c r="G75" s="115">
        <f t="shared" si="14"/>
        <v>0</v>
      </c>
      <c r="H75" s="115">
        <f t="shared" si="15"/>
        <v>0</v>
      </c>
      <c r="I75" s="115">
        <f t="shared" si="16"/>
        <v>0</v>
      </c>
    </row>
    <row r="76" spans="1:9" x14ac:dyDescent="0.25">
      <c r="A76" s="23" t="s">
        <v>30</v>
      </c>
      <c r="B76" s="52"/>
      <c r="C76" s="52"/>
      <c r="D76" s="52"/>
      <c r="E76" s="52"/>
      <c r="F76" s="212">
        <f t="shared" si="13"/>
        <v>0</v>
      </c>
      <c r="G76" s="115">
        <f t="shared" si="14"/>
        <v>0</v>
      </c>
      <c r="H76" s="115">
        <f t="shared" si="15"/>
        <v>0</v>
      </c>
      <c r="I76" s="115">
        <f t="shared" si="16"/>
        <v>0</v>
      </c>
    </row>
    <row r="77" spans="1:9" ht="31.5" x14ac:dyDescent="0.25">
      <c r="A77" s="23" t="s">
        <v>31</v>
      </c>
      <c r="B77" s="52"/>
      <c r="C77" s="52"/>
      <c r="D77" s="52"/>
      <c r="E77" s="52"/>
      <c r="F77" s="212">
        <f t="shared" ref="F77:G87" si="17">+IFERROR(B77/(C15+C46),0)*100</f>
        <v>0</v>
      </c>
      <c r="G77" s="115">
        <f t="shared" si="17"/>
        <v>0</v>
      </c>
      <c r="H77" s="115">
        <f t="shared" si="15"/>
        <v>0</v>
      </c>
      <c r="I77" s="115">
        <f t="shared" si="16"/>
        <v>0</v>
      </c>
    </row>
    <row r="78" spans="1:9" x14ac:dyDescent="0.25">
      <c r="A78" s="23" t="s">
        <v>32</v>
      </c>
      <c r="B78" s="52"/>
      <c r="C78" s="52"/>
      <c r="D78" s="52"/>
      <c r="E78" s="52"/>
      <c r="F78" s="212">
        <f t="shared" si="17"/>
        <v>0</v>
      </c>
      <c r="G78" s="115">
        <f t="shared" si="17"/>
        <v>0</v>
      </c>
      <c r="H78" s="115">
        <f t="shared" ref="H78:H93" si="18">+IFERROR(D78/(E16+E47),0)*100</f>
        <v>0</v>
      </c>
      <c r="I78" s="115">
        <f t="shared" ref="I78:I93" si="19">+IFERROR(E78/(F16+F47),0)*100</f>
        <v>0</v>
      </c>
    </row>
    <row r="79" spans="1:9" x14ac:dyDescent="0.25">
      <c r="A79" s="23" t="s">
        <v>33</v>
      </c>
      <c r="B79" s="52"/>
      <c r="C79" s="52"/>
      <c r="D79" s="52"/>
      <c r="E79" s="52"/>
      <c r="F79" s="212">
        <f t="shared" si="17"/>
        <v>0</v>
      </c>
      <c r="G79" s="115">
        <f t="shared" si="17"/>
        <v>0</v>
      </c>
      <c r="H79" s="115">
        <f t="shared" si="18"/>
        <v>0</v>
      </c>
      <c r="I79" s="115">
        <f t="shared" si="19"/>
        <v>0</v>
      </c>
    </row>
    <row r="80" spans="1:9" x14ac:dyDescent="0.25">
      <c r="A80" s="23" t="s">
        <v>34</v>
      </c>
      <c r="B80" s="52"/>
      <c r="C80" s="52"/>
      <c r="D80" s="52"/>
      <c r="E80" s="52"/>
      <c r="F80" s="212">
        <f t="shared" si="17"/>
        <v>0</v>
      </c>
      <c r="G80" s="115">
        <f t="shared" si="17"/>
        <v>0</v>
      </c>
      <c r="H80" s="115">
        <f t="shared" si="18"/>
        <v>0</v>
      </c>
      <c r="I80" s="115">
        <f t="shared" si="19"/>
        <v>0</v>
      </c>
    </row>
    <row r="81" spans="1:9" x14ac:dyDescent="0.25">
      <c r="A81" s="23" t="s">
        <v>35</v>
      </c>
      <c r="B81" s="52"/>
      <c r="C81" s="52"/>
      <c r="D81" s="52"/>
      <c r="E81" s="52"/>
      <c r="F81" s="212">
        <f t="shared" si="17"/>
        <v>0</v>
      </c>
      <c r="G81" s="115">
        <f t="shared" si="17"/>
        <v>0</v>
      </c>
      <c r="H81" s="115">
        <f t="shared" si="18"/>
        <v>0</v>
      </c>
      <c r="I81" s="115">
        <f t="shared" si="19"/>
        <v>0</v>
      </c>
    </row>
    <row r="82" spans="1:9" x14ac:dyDescent="0.25">
      <c r="A82" s="23" t="s">
        <v>36</v>
      </c>
      <c r="B82" s="52">
        <v>502</v>
      </c>
      <c r="C82" s="52">
        <v>463</v>
      </c>
      <c r="D82" s="52">
        <v>375</v>
      </c>
      <c r="E82" s="52">
        <v>295</v>
      </c>
      <c r="F82" s="212">
        <f t="shared" si="17"/>
        <v>31.045145330859619</v>
      </c>
      <c r="G82" s="115">
        <f t="shared" si="17"/>
        <v>31.909028256374917</v>
      </c>
      <c r="H82" s="115">
        <f t="shared" si="18"/>
        <v>59.055118110236215</v>
      </c>
      <c r="I82" s="115">
        <f t="shared" si="19"/>
        <v>59.118236472945895</v>
      </c>
    </row>
    <row r="83" spans="1:9" x14ac:dyDescent="0.25">
      <c r="A83" s="23" t="s">
        <v>37</v>
      </c>
      <c r="B83" s="52">
        <v>66</v>
      </c>
      <c r="C83" s="52">
        <v>61</v>
      </c>
      <c r="D83" s="52">
        <v>54</v>
      </c>
      <c r="E83" s="52">
        <v>34</v>
      </c>
      <c r="F83" s="212">
        <f t="shared" si="17"/>
        <v>12.815533980582524</v>
      </c>
      <c r="G83" s="115">
        <f t="shared" si="17"/>
        <v>14.219114219114218</v>
      </c>
      <c r="H83" s="115">
        <f t="shared" si="18"/>
        <v>46.551724137931032</v>
      </c>
      <c r="I83" s="115">
        <f t="shared" si="19"/>
        <v>51.515151515151516</v>
      </c>
    </row>
    <row r="84" spans="1:9" x14ac:dyDescent="0.25">
      <c r="A84" s="23" t="s">
        <v>38</v>
      </c>
      <c r="B84" s="52"/>
      <c r="C84" s="52"/>
      <c r="D84" s="52"/>
      <c r="E84" s="52"/>
      <c r="F84" s="212">
        <f t="shared" si="17"/>
        <v>0</v>
      </c>
      <c r="G84" s="115">
        <f t="shared" si="17"/>
        <v>0</v>
      </c>
      <c r="H84" s="115">
        <f t="shared" si="18"/>
        <v>0</v>
      </c>
      <c r="I84" s="115">
        <f t="shared" si="19"/>
        <v>0</v>
      </c>
    </row>
    <row r="85" spans="1:9" x14ac:dyDescent="0.25">
      <c r="A85" s="23" t="s">
        <v>39</v>
      </c>
      <c r="B85" s="52">
        <v>0</v>
      </c>
      <c r="C85" s="52">
        <v>0</v>
      </c>
      <c r="D85" s="52">
        <v>0</v>
      </c>
      <c r="E85" s="52">
        <v>0</v>
      </c>
      <c r="F85" s="212">
        <f t="shared" si="17"/>
        <v>0</v>
      </c>
      <c r="G85" s="115">
        <f t="shared" si="17"/>
        <v>0</v>
      </c>
      <c r="H85" s="115">
        <f t="shared" si="18"/>
        <v>0</v>
      </c>
      <c r="I85" s="115">
        <f t="shared" si="19"/>
        <v>0</v>
      </c>
    </row>
    <row r="86" spans="1:9" x14ac:dyDescent="0.25">
      <c r="A86" s="23" t="s">
        <v>40</v>
      </c>
      <c r="B86" s="52">
        <v>7</v>
      </c>
      <c r="C86" s="52">
        <v>6</v>
      </c>
      <c r="D86" s="52">
        <v>6</v>
      </c>
      <c r="E86" s="52">
        <v>6</v>
      </c>
      <c r="F86" s="212">
        <f t="shared" si="17"/>
        <v>6.3063063063063058</v>
      </c>
      <c r="G86" s="115">
        <f t="shared" si="17"/>
        <v>5.9405940594059405</v>
      </c>
      <c r="H86" s="115">
        <f t="shared" si="18"/>
        <v>6.7415730337078648</v>
      </c>
      <c r="I86" s="115">
        <f t="shared" si="19"/>
        <v>7.6923076923076925</v>
      </c>
    </row>
    <row r="87" spans="1:9" x14ac:dyDescent="0.25">
      <c r="A87" s="23" t="s">
        <v>41</v>
      </c>
      <c r="B87" s="52"/>
      <c r="C87" s="52"/>
      <c r="D87" s="52"/>
      <c r="E87" s="52"/>
      <c r="F87" s="212">
        <f t="shared" si="17"/>
        <v>0</v>
      </c>
      <c r="G87" s="115">
        <f t="shared" si="17"/>
        <v>0</v>
      </c>
      <c r="H87" s="115">
        <f t="shared" si="18"/>
        <v>0</v>
      </c>
      <c r="I87" s="115">
        <f t="shared" si="19"/>
        <v>0</v>
      </c>
    </row>
    <row r="88" spans="1:9" x14ac:dyDescent="0.25">
      <c r="A88" s="23" t="s">
        <v>42</v>
      </c>
      <c r="B88" s="52"/>
      <c r="C88" s="52"/>
      <c r="D88" s="52"/>
      <c r="E88" s="52"/>
      <c r="F88" s="212">
        <f t="shared" ref="F88:G92" si="20">+IFERROR(B88/(C26+C57),0)*100</f>
        <v>0</v>
      </c>
      <c r="G88" s="115">
        <f t="shared" si="20"/>
        <v>0</v>
      </c>
      <c r="H88" s="115">
        <f t="shared" si="18"/>
        <v>0</v>
      </c>
      <c r="I88" s="115">
        <f t="shared" si="19"/>
        <v>0</v>
      </c>
    </row>
    <row r="89" spans="1:9" x14ac:dyDescent="0.25">
      <c r="A89" s="23" t="s">
        <v>43</v>
      </c>
      <c r="B89" s="52"/>
      <c r="C89" s="52"/>
      <c r="D89" s="52"/>
      <c r="E89" s="52"/>
      <c r="F89" s="212">
        <f t="shared" si="20"/>
        <v>0</v>
      </c>
      <c r="G89" s="115">
        <f t="shared" si="20"/>
        <v>0</v>
      </c>
      <c r="H89" s="115">
        <f t="shared" si="18"/>
        <v>0</v>
      </c>
      <c r="I89" s="115">
        <f t="shared" si="19"/>
        <v>0</v>
      </c>
    </row>
    <row r="90" spans="1:9" x14ac:dyDescent="0.25">
      <c r="A90" s="23" t="s">
        <v>44</v>
      </c>
      <c r="B90" s="52"/>
      <c r="C90" s="52"/>
      <c r="D90" s="52"/>
      <c r="E90" s="52"/>
      <c r="F90" s="212">
        <f t="shared" si="20"/>
        <v>0</v>
      </c>
      <c r="G90" s="115">
        <f t="shared" si="20"/>
        <v>0</v>
      </c>
      <c r="H90" s="115">
        <f t="shared" si="18"/>
        <v>0</v>
      </c>
      <c r="I90" s="115">
        <f t="shared" si="19"/>
        <v>0</v>
      </c>
    </row>
    <row r="91" spans="1:9" x14ac:dyDescent="0.25">
      <c r="A91" s="23" t="s">
        <v>45</v>
      </c>
      <c r="B91" s="52"/>
      <c r="C91" s="52"/>
      <c r="D91" s="52"/>
      <c r="E91" s="52"/>
      <c r="F91" s="212">
        <f t="shared" si="20"/>
        <v>0</v>
      </c>
      <c r="G91" s="115">
        <f t="shared" si="20"/>
        <v>0</v>
      </c>
      <c r="H91" s="115">
        <f t="shared" si="18"/>
        <v>0</v>
      </c>
      <c r="I91" s="115">
        <f t="shared" si="19"/>
        <v>0</v>
      </c>
    </row>
    <row r="92" spans="1:9" ht="31.5" x14ac:dyDescent="0.25">
      <c r="A92" s="46" t="s">
        <v>46</v>
      </c>
      <c r="B92" s="52"/>
      <c r="C92" s="52"/>
      <c r="D92" s="52"/>
      <c r="E92" s="52"/>
      <c r="F92" s="212">
        <f t="shared" si="20"/>
        <v>0</v>
      </c>
      <c r="G92" s="115">
        <f t="shared" si="20"/>
        <v>0</v>
      </c>
      <c r="H92" s="115">
        <f t="shared" si="18"/>
        <v>0</v>
      </c>
      <c r="I92" s="115">
        <f t="shared" si="19"/>
        <v>0</v>
      </c>
    </row>
    <row r="93" spans="1:9" x14ac:dyDescent="0.25">
      <c r="A93" s="111" t="s">
        <v>56</v>
      </c>
      <c r="B93" s="209">
        <f>+SUM(B66:B92)</f>
        <v>577</v>
      </c>
      <c r="C93" s="209">
        <f>+SUM(C66:C92)</f>
        <v>532</v>
      </c>
      <c r="D93" s="209">
        <f>+SUM(D66:D92)</f>
        <v>437</v>
      </c>
      <c r="E93" s="209">
        <f>+SUM(E66:E92)</f>
        <v>337</v>
      </c>
      <c r="F93" s="212">
        <f>+IFERROR(B93/(C31+C62),0)*100</f>
        <v>10.264164368940675</v>
      </c>
      <c r="G93" s="115">
        <f>+IFERROR(C93/(D31+D62),0)*100</f>
        <v>10.575489513964815</v>
      </c>
      <c r="H93" s="115">
        <f t="shared" si="18"/>
        <v>15.730741540676746</v>
      </c>
      <c r="I93" s="115">
        <f t="shared" si="19"/>
        <v>18.722222222222225</v>
      </c>
    </row>
    <row r="94" spans="1:9" x14ac:dyDescent="0.25">
      <c r="A94" s="27"/>
      <c r="B94" s="41"/>
      <c r="C94" s="41"/>
      <c r="D94" s="41"/>
      <c r="I94" s="9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view="pageBreakPreview" topLeftCell="A94" zoomScaleNormal="100" zoomScaleSheetLayoutView="100" workbookViewId="0">
      <selection activeCell="P13" sqref="P13"/>
    </sheetView>
  </sheetViews>
  <sheetFormatPr defaultRowHeight="15.75" x14ac:dyDescent="0.25"/>
  <cols>
    <col min="1" max="1" width="24.125" customWidth="1"/>
    <col min="2" max="6" width="10.625" style="14" customWidth="1"/>
    <col min="7" max="10" width="10.625" customWidth="1"/>
  </cols>
  <sheetData>
    <row r="1" spans="1:12" s="230" customFormat="1" ht="20.25" x14ac:dyDescent="0.3">
      <c r="A1" s="435" t="s">
        <v>250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2" ht="16.5" thickBot="1" x14ac:dyDescent="0.3">
      <c r="A2" s="429" t="s">
        <v>54</v>
      </c>
      <c r="B2" s="429"/>
      <c r="C2" s="429"/>
      <c r="D2" s="429"/>
      <c r="E2" s="429"/>
      <c r="F2" s="429"/>
      <c r="G2" s="429"/>
      <c r="H2" s="429"/>
      <c r="I2" s="429"/>
      <c r="J2" s="429"/>
      <c r="K2" s="230"/>
      <c r="L2" s="230"/>
    </row>
    <row r="3" spans="1:12" ht="32.25" thickBot="1" x14ac:dyDescent="0.3">
      <c r="A3" s="67" t="s">
        <v>69</v>
      </c>
      <c r="B3" s="220" t="s">
        <v>60</v>
      </c>
      <c r="C3" s="220" t="s">
        <v>61</v>
      </c>
      <c r="D3" s="221" t="s">
        <v>62</v>
      </c>
      <c r="E3" s="221" t="s">
        <v>63</v>
      </c>
      <c r="F3" s="221" t="s">
        <v>64</v>
      </c>
      <c r="G3" s="70" t="s">
        <v>65</v>
      </c>
      <c r="H3" s="70" t="s">
        <v>66</v>
      </c>
      <c r="I3" s="70" t="s">
        <v>67</v>
      </c>
      <c r="J3" s="71" t="s">
        <v>68</v>
      </c>
      <c r="K3" s="253"/>
      <c r="L3" s="230"/>
    </row>
    <row r="4" spans="1:12" s="230" customFormat="1" ht="31.5" x14ac:dyDescent="0.25">
      <c r="A4" s="232" t="s">
        <v>20</v>
      </c>
      <c r="B4" s="233">
        <v>260</v>
      </c>
      <c r="C4" s="233">
        <v>128</v>
      </c>
      <c r="D4" s="233">
        <v>121</v>
      </c>
      <c r="E4" s="233">
        <v>93</v>
      </c>
      <c r="F4" s="233">
        <v>88</v>
      </c>
      <c r="G4" s="112">
        <f>IFERROR(C4/B4,0)</f>
        <v>0.49230769230769234</v>
      </c>
      <c r="H4" s="112">
        <f>IFERROR(E4/D4,0)</f>
        <v>0.76859504132231404</v>
      </c>
      <c r="I4" s="112">
        <f>IFERROR(F4/E4,0)</f>
        <v>0.94623655913978499</v>
      </c>
      <c r="J4" s="112">
        <f>IFERROR(F4/B4,0)</f>
        <v>0.33846153846153848</v>
      </c>
    </row>
    <row r="5" spans="1:12" s="230" customFormat="1" x14ac:dyDescent="0.25">
      <c r="A5" s="184" t="s">
        <v>21</v>
      </c>
      <c r="B5" s="228">
        <v>92</v>
      </c>
      <c r="C5" s="228">
        <v>73</v>
      </c>
      <c r="D5" s="228">
        <v>73</v>
      </c>
      <c r="E5" s="228">
        <v>60</v>
      </c>
      <c r="F5" s="228">
        <v>55</v>
      </c>
      <c r="G5" s="113">
        <f t="shared" ref="G5:G27" si="0">IFERROR(C5/B5,0)</f>
        <v>0.79347826086956519</v>
      </c>
      <c r="H5" s="113">
        <f t="shared" ref="H5:H27" si="1">IFERROR(E5/D5,0)</f>
        <v>0.82191780821917804</v>
      </c>
      <c r="I5" s="113">
        <f t="shared" ref="I5:I27" si="2">IFERROR(F5/E5,0)</f>
        <v>0.91666666666666663</v>
      </c>
      <c r="J5" s="113">
        <f t="shared" ref="J5:J27" si="3">IFERROR(F5/B5,0)</f>
        <v>0.59782608695652173</v>
      </c>
    </row>
    <row r="6" spans="1:12" s="230" customFormat="1" x14ac:dyDescent="0.25">
      <c r="A6" s="184" t="s">
        <v>22</v>
      </c>
      <c r="B6" s="228"/>
      <c r="C6" s="228"/>
      <c r="D6" s="228"/>
      <c r="E6" s="228"/>
      <c r="F6" s="228"/>
      <c r="G6" s="113">
        <f t="shared" si="0"/>
        <v>0</v>
      </c>
      <c r="H6" s="113">
        <f t="shared" si="1"/>
        <v>0</v>
      </c>
      <c r="I6" s="113">
        <f t="shared" si="2"/>
        <v>0</v>
      </c>
      <c r="J6" s="113">
        <f t="shared" si="3"/>
        <v>0</v>
      </c>
    </row>
    <row r="7" spans="1:12" s="230" customFormat="1" ht="31.5" x14ac:dyDescent="0.25">
      <c r="A7" s="184" t="s">
        <v>23</v>
      </c>
      <c r="B7" s="228">
        <v>264</v>
      </c>
      <c r="C7" s="228">
        <v>279</v>
      </c>
      <c r="D7" s="228">
        <v>254</v>
      </c>
      <c r="E7" s="228">
        <v>238</v>
      </c>
      <c r="F7" s="228">
        <v>223</v>
      </c>
      <c r="G7" s="113">
        <f t="shared" si="0"/>
        <v>1.0568181818181819</v>
      </c>
      <c r="H7" s="113">
        <f t="shared" si="1"/>
        <v>0.93700787401574803</v>
      </c>
      <c r="I7" s="113">
        <f t="shared" si="2"/>
        <v>0.93697478991596639</v>
      </c>
      <c r="J7" s="113">
        <f t="shared" si="3"/>
        <v>0.84469696969696972</v>
      </c>
    </row>
    <row r="8" spans="1:12" s="230" customFormat="1" x14ac:dyDescent="0.25">
      <c r="A8" s="184" t="s">
        <v>24</v>
      </c>
      <c r="B8" s="228">
        <v>15</v>
      </c>
      <c r="C8" s="228">
        <v>32</v>
      </c>
      <c r="D8" s="228">
        <v>32</v>
      </c>
      <c r="E8" s="228">
        <v>28</v>
      </c>
      <c r="F8" s="228">
        <v>23</v>
      </c>
      <c r="G8" s="113">
        <f t="shared" si="0"/>
        <v>2.1333333333333333</v>
      </c>
      <c r="H8" s="113">
        <f t="shared" si="1"/>
        <v>0.875</v>
      </c>
      <c r="I8" s="113">
        <f t="shared" si="2"/>
        <v>0.8214285714285714</v>
      </c>
      <c r="J8" s="113">
        <f t="shared" si="3"/>
        <v>1.5333333333333334</v>
      </c>
    </row>
    <row r="9" spans="1:12" s="230" customFormat="1" x14ac:dyDescent="0.25">
      <c r="A9" s="184" t="s">
        <v>25</v>
      </c>
      <c r="B9" s="228"/>
      <c r="C9" s="228"/>
      <c r="D9" s="228"/>
      <c r="E9" s="228"/>
      <c r="F9" s="228"/>
      <c r="G9" s="113">
        <f t="shared" si="0"/>
        <v>0</v>
      </c>
      <c r="H9" s="113">
        <f t="shared" si="1"/>
        <v>0</v>
      </c>
      <c r="I9" s="113">
        <f t="shared" si="2"/>
        <v>0</v>
      </c>
      <c r="J9" s="113">
        <f t="shared" si="3"/>
        <v>0</v>
      </c>
    </row>
    <row r="10" spans="1:12" s="230" customFormat="1" ht="24" customHeight="1" x14ac:dyDescent="0.25">
      <c r="A10" s="184" t="s">
        <v>26</v>
      </c>
      <c r="B10" s="228">
        <v>200</v>
      </c>
      <c r="C10" s="228">
        <v>164</v>
      </c>
      <c r="D10" s="228"/>
      <c r="E10" s="228">
        <v>160</v>
      </c>
      <c r="F10" s="228">
        <v>159</v>
      </c>
      <c r="G10" s="113">
        <f t="shared" si="0"/>
        <v>0.82</v>
      </c>
      <c r="H10" s="113">
        <f t="shared" si="1"/>
        <v>0</v>
      </c>
      <c r="I10" s="113">
        <f t="shared" si="2"/>
        <v>0.99375000000000002</v>
      </c>
      <c r="J10" s="113">
        <f t="shared" si="3"/>
        <v>0.79500000000000004</v>
      </c>
    </row>
    <row r="11" spans="1:12" s="230" customFormat="1" x14ac:dyDescent="0.25">
      <c r="A11" s="184" t="s">
        <v>27</v>
      </c>
      <c r="B11" s="228">
        <v>110</v>
      </c>
      <c r="C11" s="228">
        <v>127</v>
      </c>
      <c r="D11" s="228">
        <v>125</v>
      </c>
      <c r="E11" s="228">
        <v>90</v>
      </c>
      <c r="F11" s="228">
        <v>81</v>
      </c>
      <c r="G11" s="113">
        <f t="shared" si="0"/>
        <v>1.1545454545454545</v>
      </c>
      <c r="H11" s="113">
        <f t="shared" si="1"/>
        <v>0.72</v>
      </c>
      <c r="I11" s="113">
        <f t="shared" si="2"/>
        <v>0.9</v>
      </c>
      <c r="J11" s="113">
        <f t="shared" si="3"/>
        <v>0.73636363636363633</v>
      </c>
    </row>
    <row r="12" spans="1:12" s="230" customFormat="1" x14ac:dyDescent="0.25">
      <c r="A12" s="184" t="s">
        <v>28</v>
      </c>
      <c r="B12" s="228">
        <v>50</v>
      </c>
      <c r="C12" s="228">
        <v>41</v>
      </c>
      <c r="D12" s="228">
        <v>40</v>
      </c>
      <c r="E12" s="228">
        <v>24</v>
      </c>
      <c r="F12" s="228">
        <v>23</v>
      </c>
      <c r="G12" s="113">
        <f t="shared" si="0"/>
        <v>0.82</v>
      </c>
      <c r="H12" s="113">
        <f t="shared" si="1"/>
        <v>0.6</v>
      </c>
      <c r="I12" s="113">
        <f t="shared" si="2"/>
        <v>0.95833333333333337</v>
      </c>
      <c r="J12" s="113">
        <f t="shared" si="3"/>
        <v>0.46</v>
      </c>
    </row>
    <row r="13" spans="1:12" ht="31.5" x14ac:dyDescent="0.25">
      <c r="A13" s="23" t="s">
        <v>29</v>
      </c>
      <c r="B13" s="222">
        <v>20</v>
      </c>
      <c r="C13" s="222">
        <v>15</v>
      </c>
      <c r="D13" s="17">
        <v>15</v>
      </c>
      <c r="E13" s="17">
        <v>12</v>
      </c>
      <c r="F13" s="17">
        <v>12</v>
      </c>
      <c r="G13" s="113">
        <f t="shared" si="0"/>
        <v>0.75</v>
      </c>
      <c r="H13" s="113">
        <f t="shared" si="1"/>
        <v>0.8</v>
      </c>
      <c r="I13" s="113">
        <f t="shared" si="2"/>
        <v>1</v>
      </c>
      <c r="J13" s="113">
        <f t="shared" si="3"/>
        <v>0.6</v>
      </c>
    </row>
    <row r="14" spans="1:12" x14ac:dyDescent="0.25">
      <c r="A14" s="23" t="s">
        <v>30</v>
      </c>
      <c r="B14" s="17"/>
      <c r="C14" s="17"/>
      <c r="D14" s="17"/>
      <c r="E14" s="17"/>
      <c r="F14" s="17"/>
      <c r="G14" s="113">
        <f t="shared" si="0"/>
        <v>0</v>
      </c>
      <c r="H14" s="113">
        <f t="shared" si="1"/>
        <v>0</v>
      </c>
      <c r="I14" s="113">
        <f t="shared" si="2"/>
        <v>0</v>
      </c>
      <c r="J14" s="113">
        <f t="shared" si="3"/>
        <v>0</v>
      </c>
    </row>
    <row r="15" spans="1:12" ht="47.25" x14ac:dyDescent="0.25">
      <c r="A15" s="23" t="s">
        <v>31</v>
      </c>
      <c r="B15" s="17"/>
      <c r="C15" s="17"/>
      <c r="D15" s="17"/>
      <c r="E15" s="17"/>
      <c r="F15" s="17"/>
      <c r="G15" s="113">
        <f t="shared" si="0"/>
        <v>0</v>
      </c>
      <c r="H15" s="113">
        <f t="shared" si="1"/>
        <v>0</v>
      </c>
      <c r="I15" s="113">
        <f t="shared" si="2"/>
        <v>0</v>
      </c>
      <c r="J15" s="113">
        <f t="shared" si="3"/>
        <v>0</v>
      </c>
    </row>
    <row r="16" spans="1:12" x14ac:dyDescent="0.25">
      <c r="A16" s="23" t="s">
        <v>32</v>
      </c>
      <c r="B16" s="17"/>
      <c r="C16" s="17"/>
      <c r="D16" s="17"/>
      <c r="E16" s="17"/>
      <c r="F16" s="17"/>
      <c r="G16" s="113">
        <f t="shared" si="0"/>
        <v>0</v>
      </c>
      <c r="H16" s="113">
        <f t="shared" si="1"/>
        <v>0</v>
      </c>
      <c r="I16" s="113">
        <f t="shared" si="2"/>
        <v>0</v>
      </c>
      <c r="J16" s="113">
        <f t="shared" si="3"/>
        <v>0</v>
      </c>
    </row>
    <row r="17" spans="1:11" x14ac:dyDescent="0.25">
      <c r="A17" s="23" t="s">
        <v>33</v>
      </c>
      <c r="B17" s="17"/>
      <c r="C17" s="17"/>
      <c r="D17" s="17"/>
      <c r="E17" s="17"/>
      <c r="F17" s="17"/>
      <c r="G17" s="113">
        <f t="shared" si="0"/>
        <v>0</v>
      </c>
      <c r="H17" s="113">
        <f t="shared" si="1"/>
        <v>0</v>
      </c>
      <c r="I17" s="113">
        <f t="shared" si="2"/>
        <v>0</v>
      </c>
      <c r="J17" s="113">
        <f t="shared" si="3"/>
        <v>0</v>
      </c>
    </row>
    <row r="18" spans="1:11" x14ac:dyDescent="0.25">
      <c r="A18" s="23" t="s">
        <v>34</v>
      </c>
      <c r="B18" s="17"/>
      <c r="C18" s="17"/>
      <c r="D18" s="17"/>
      <c r="E18" s="17"/>
      <c r="F18" s="17"/>
      <c r="G18" s="113">
        <f t="shared" si="0"/>
        <v>0</v>
      </c>
      <c r="H18" s="113">
        <f t="shared" si="1"/>
        <v>0</v>
      </c>
      <c r="I18" s="113">
        <f t="shared" si="2"/>
        <v>0</v>
      </c>
      <c r="J18" s="113">
        <f t="shared" si="3"/>
        <v>0</v>
      </c>
    </row>
    <row r="19" spans="1:11" x14ac:dyDescent="0.25">
      <c r="A19" s="23" t="s">
        <v>35</v>
      </c>
      <c r="B19" s="17"/>
      <c r="C19" s="17"/>
      <c r="D19" s="17"/>
      <c r="E19" s="17"/>
      <c r="F19" s="17"/>
      <c r="G19" s="113">
        <f t="shared" si="0"/>
        <v>0</v>
      </c>
      <c r="H19" s="113">
        <f t="shared" si="1"/>
        <v>0</v>
      </c>
      <c r="I19" s="113">
        <f t="shared" si="2"/>
        <v>0</v>
      </c>
      <c r="J19" s="113">
        <f t="shared" si="3"/>
        <v>0</v>
      </c>
    </row>
    <row r="20" spans="1:11" x14ac:dyDescent="0.25">
      <c r="A20" s="23" t="s">
        <v>36</v>
      </c>
      <c r="B20" s="17"/>
      <c r="C20" s="17"/>
      <c r="D20" s="17"/>
      <c r="E20" s="17"/>
      <c r="F20" s="17"/>
      <c r="G20" s="113">
        <f t="shared" si="0"/>
        <v>0</v>
      </c>
      <c r="H20" s="113">
        <f t="shared" si="1"/>
        <v>0</v>
      </c>
      <c r="I20" s="113">
        <f t="shared" si="2"/>
        <v>0</v>
      </c>
      <c r="J20" s="113">
        <f t="shared" si="3"/>
        <v>0</v>
      </c>
    </row>
    <row r="21" spans="1:11" x14ac:dyDescent="0.25">
      <c r="A21" s="23" t="s">
        <v>37</v>
      </c>
      <c r="B21" s="17"/>
      <c r="C21" s="17"/>
      <c r="D21" s="17"/>
      <c r="E21" s="17"/>
      <c r="F21" s="17"/>
      <c r="G21" s="113">
        <f t="shared" si="0"/>
        <v>0</v>
      </c>
      <c r="H21" s="113">
        <f t="shared" si="1"/>
        <v>0</v>
      </c>
      <c r="I21" s="113">
        <f t="shared" si="2"/>
        <v>0</v>
      </c>
      <c r="J21" s="113">
        <f t="shared" si="3"/>
        <v>0</v>
      </c>
    </row>
    <row r="22" spans="1:11" x14ac:dyDescent="0.25">
      <c r="A22" s="23" t="s">
        <v>38</v>
      </c>
      <c r="B22" s="17"/>
      <c r="C22" s="17"/>
      <c r="D22" s="17"/>
      <c r="E22" s="17"/>
      <c r="F22" s="17"/>
      <c r="G22" s="113">
        <f t="shared" si="0"/>
        <v>0</v>
      </c>
      <c r="H22" s="113">
        <f t="shared" si="1"/>
        <v>0</v>
      </c>
      <c r="I22" s="113">
        <f t="shared" si="2"/>
        <v>0</v>
      </c>
      <c r="J22" s="113">
        <f t="shared" si="3"/>
        <v>0</v>
      </c>
      <c r="K22" s="9"/>
    </row>
    <row r="23" spans="1:11" x14ac:dyDescent="0.25">
      <c r="A23" s="23" t="s">
        <v>39</v>
      </c>
      <c r="B23" s="17"/>
      <c r="C23" s="17"/>
      <c r="D23" s="17"/>
      <c r="E23" s="17"/>
      <c r="F23" s="17"/>
      <c r="G23" s="113">
        <f t="shared" si="0"/>
        <v>0</v>
      </c>
      <c r="H23" s="113">
        <f t="shared" si="1"/>
        <v>0</v>
      </c>
      <c r="I23" s="113">
        <f t="shared" si="2"/>
        <v>0</v>
      </c>
      <c r="J23" s="113">
        <f t="shared" si="3"/>
        <v>0</v>
      </c>
      <c r="K23" s="9"/>
    </row>
    <row r="24" spans="1:11" x14ac:dyDescent="0.25">
      <c r="A24" s="23" t="s">
        <v>40</v>
      </c>
      <c r="B24" s="17"/>
      <c r="C24" s="17"/>
      <c r="D24" s="17"/>
      <c r="E24" s="17"/>
      <c r="F24" s="17"/>
      <c r="G24" s="113">
        <f t="shared" si="0"/>
        <v>0</v>
      </c>
      <c r="H24" s="113">
        <f t="shared" si="1"/>
        <v>0</v>
      </c>
      <c r="I24" s="113">
        <f t="shared" si="2"/>
        <v>0</v>
      </c>
      <c r="J24" s="113">
        <f t="shared" si="3"/>
        <v>0</v>
      </c>
      <c r="K24" s="9"/>
    </row>
    <row r="25" spans="1:11" x14ac:dyDescent="0.25">
      <c r="A25" s="23" t="s">
        <v>41</v>
      </c>
      <c r="B25" s="17"/>
      <c r="C25" s="17"/>
      <c r="D25" s="17"/>
      <c r="E25" s="17"/>
      <c r="F25" s="17"/>
      <c r="G25" s="113">
        <f t="shared" si="0"/>
        <v>0</v>
      </c>
      <c r="H25" s="113">
        <f t="shared" si="1"/>
        <v>0</v>
      </c>
      <c r="I25" s="113">
        <f t="shared" si="2"/>
        <v>0</v>
      </c>
      <c r="J25" s="113">
        <f t="shared" si="3"/>
        <v>0</v>
      </c>
      <c r="K25" s="9"/>
    </row>
    <row r="26" spans="1:11" x14ac:dyDescent="0.25">
      <c r="A26" s="23" t="s">
        <v>42</v>
      </c>
      <c r="B26" s="17"/>
      <c r="C26" s="17"/>
      <c r="D26" s="17"/>
      <c r="E26" s="17"/>
      <c r="F26" s="17"/>
      <c r="G26" s="113">
        <f t="shared" si="0"/>
        <v>0</v>
      </c>
      <c r="H26" s="113">
        <f t="shared" si="1"/>
        <v>0</v>
      </c>
      <c r="I26" s="113">
        <f t="shared" si="2"/>
        <v>0</v>
      </c>
      <c r="J26" s="113">
        <f t="shared" si="3"/>
        <v>0</v>
      </c>
      <c r="K26" s="9"/>
    </row>
    <row r="27" spans="1:11" x14ac:dyDescent="0.25">
      <c r="A27" s="23" t="s">
        <v>43</v>
      </c>
      <c r="B27" s="17"/>
      <c r="C27" s="17"/>
      <c r="D27" s="17"/>
      <c r="E27" s="17"/>
      <c r="F27" s="17"/>
      <c r="G27" s="113">
        <f t="shared" si="0"/>
        <v>0</v>
      </c>
      <c r="H27" s="113">
        <f t="shared" si="1"/>
        <v>0</v>
      </c>
      <c r="I27" s="113">
        <f t="shared" si="2"/>
        <v>0</v>
      </c>
      <c r="J27" s="113">
        <f t="shared" si="3"/>
        <v>0</v>
      </c>
      <c r="K27" s="9"/>
    </row>
    <row r="28" spans="1:11" x14ac:dyDescent="0.25">
      <c r="A28" s="23" t="s">
        <v>44</v>
      </c>
      <c r="B28" s="17"/>
      <c r="C28" s="17"/>
      <c r="D28" s="17"/>
      <c r="E28" s="17"/>
      <c r="F28" s="17"/>
      <c r="G28" s="113">
        <f>IFERROR(C28/B28,0)</f>
        <v>0</v>
      </c>
      <c r="H28" s="113">
        <f t="shared" ref="H28:I31" si="4">IFERROR(E28/D28,0)</f>
        <v>0</v>
      </c>
      <c r="I28" s="113">
        <f t="shared" si="4"/>
        <v>0</v>
      </c>
      <c r="J28" s="113">
        <f>IFERROR(F28/B28,0)</f>
        <v>0</v>
      </c>
      <c r="K28" s="9"/>
    </row>
    <row r="29" spans="1:11" s="230" customFormat="1" x14ac:dyDescent="0.25">
      <c r="A29" s="184" t="s">
        <v>45</v>
      </c>
      <c r="B29" s="228">
        <v>40</v>
      </c>
      <c r="C29" s="228">
        <v>20</v>
      </c>
      <c r="D29" s="228">
        <v>18</v>
      </c>
      <c r="E29" s="228">
        <v>5</v>
      </c>
      <c r="F29" s="228">
        <v>5</v>
      </c>
      <c r="G29" s="113">
        <f>IFERROR(C29/B29,0)</f>
        <v>0.5</v>
      </c>
      <c r="H29" s="113">
        <f t="shared" si="4"/>
        <v>0.27777777777777779</v>
      </c>
      <c r="I29" s="113">
        <f t="shared" si="4"/>
        <v>1</v>
      </c>
      <c r="J29" s="113">
        <f>IFERROR(F29/B29,0)</f>
        <v>0.125</v>
      </c>
      <c r="K29" s="229"/>
    </row>
    <row r="30" spans="1:11" s="230" customFormat="1" ht="31.5" x14ac:dyDescent="0.25">
      <c r="A30" s="231" t="s">
        <v>46</v>
      </c>
      <c r="B30" s="228">
        <v>36</v>
      </c>
      <c r="C30" s="228">
        <v>10.5</v>
      </c>
      <c r="D30" s="228">
        <v>10.5</v>
      </c>
      <c r="E30" s="228">
        <v>10.5</v>
      </c>
      <c r="F30" s="228">
        <v>9.5</v>
      </c>
      <c r="G30" s="113">
        <f>IFERROR(C30/B30,0)</f>
        <v>0.29166666666666669</v>
      </c>
      <c r="H30" s="113">
        <f t="shared" si="4"/>
        <v>1</v>
      </c>
      <c r="I30" s="113">
        <f t="shared" si="4"/>
        <v>0.90476190476190477</v>
      </c>
      <c r="J30" s="113">
        <f>IFERROR(F30/B30,0)</f>
        <v>0.2638888888888889</v>
      </c>
    </row>
    <row r="31" spans="1:11" x14ac:dyDescent="0.25">
      <c r="A31" s="111" t="s">
        <v>56</v>
      </c>
      <c r="B31" s="120">
        <f>SUM(B4:B30)</f>
        <v>1087</v>
      </c>
      <c r="C31" s="120">
        <f>SUM(C4:C30)</f>
        <v>889.5</v>
      </c>
      <c r="D31" s="120">
        <f>SUM(D4:D30)</f>
        <v>688.5</v>
      </c>
      <c r="E31" s="120">
        <f>SUM(E4:E30)</f>
        <v>720.5</v>
      </c>
      <c r="F31" s="120">
        <f>SUM(F4:F30)</f>
        <v>678.5</v>
      </c>
      <c r="G31" s="113">
        <f>IFERROR(C31/B31,0)</f>
        <v>0.81830726770929163</v>
      </c>
      <c r="H31" s="113">
        <f t="shared" si="4"/>
        <v>1.046477850399419</v>
      </c>
      <c r="I31" s="113">
        <f t="shared" si="4"/>
        <v>0.9417071478140181</v>
      </c>
      <c r="J31" s="113">
        <f>IFERROR(F31/B31,0)</f>
        <v>0.62419503219871209</v>
      </c>
    </row>
    <row r="32" spans="1:11" x14ac:dyDescent="0.25">
      <c r="A32" s="13"/>
      <c r="B32" s="19"/>
      <c r="C32" s="19"/>
      <c r="D32" s="19"/>
      <c r="E32" s="19"/>
      <c r="F32" s="19"/>
      <c r="G32" s="9"/>
      <c r="H32" s="9"/>
      <c r="J32" s="9"/>
    </row>
    <row r="33" spans="1:10" ht="16.5" thickBot="1" x14ac:dyDescent="0.3">
      <c r="A33" s="429" t="s">
        <v>55</v>
      </c>
      <c r="B33" s="430"/>
      <c r="C33" s="430"/>
      <c r="D33" s="430"/>
      <c r="E33" s="430"/>
      <c r="F33" s="430"/>
      <c r="G33" s="430"/>
      <c r="H33" s="430"/>
      <c r="I33" s="430"/>
      <c r="J33" s="430"/>
    </row>
    <row r="34" spans="1:10" ht="32.25" thickBot="1" x14ac:dyDescent="0.3">
      <c r="A34" s="67" t="s">
        <v>69</v>
      </c>
      <c r="B34" s="220" t="s">
        <v>60</v>
      </c>
      <c r="C34" s="220" t="s">
        <v>61</v>
      </c>
      <c r="D34" s="221" t="s">
        <v>62</v>
      </c>
      <c r="E34" s="221" t="s">
        <v>63</v>
      </c>
      <c r="F34" s="221" t="s">
        <v>64</v>
      </c>
      <c r="G34" s="83" t="s">
        <v>65</v>
      </c>
      <c r="H34" s="83" t="s">
        <v>66</v>
      </c>
      <c r="I34" s="83" t="s">
        <v>67</v>
      </c>
      <c r="J34" s="84" t="s">
        <v>68</v>
      </c>
    </row>
    <row r="35" spans="1:10" ht="31.5" x14ac:dyDescent="0.25">
      <c r="A35" s="65" t="s">
        <v>20</v>
      </c>
      <c r="B35" s="89"/>
      <c r="C35" s="89"/>
      <c r="D35" s="89"/>
      <c r="E35" s="89"/>
      <c r="F35" s="89"/>
      <c r="G35" s="112">
        <f>IFERROR(C35/B35,0)</f>
        <v>0</v>
      </c>
      <c r="H35" s="112">
        <f>IFERROR(E35/D35,0)</f>
        <v>0</v>
      </c>
      <c r="I35" s="112">
        <f>IFERROR(F35/E35,0)</f>
        <v>0</v>
      </c>
      <c r="J35" s="112">
        <f>IFERROR(F35/B35,0)</f>
        <v>0</v>
      </c>
    </row>
    <row r="36" spans="1:10" x14ac:dyDescent="0.25">
      <c r="A36" s="23" t="s">
        <v>21</v>
      </c>
      <c r="B36" s="17">
        <v>10</v>
      </c>
      <c r="C36" s="17">
        <v>10</v>
      </c>
      <c r="D36" s="17">
        <v>8</v>
      </c>
      <c r="E36" s="17">
        <v>8</v>
      </c>
      <c r="F36" s="17">
        <v>8</v>
      </c>
      <c r="G36" s="113">
        <f t="shared" ref="G36:G47" si="5">IFERROR(C36/B36,0)</f>
        <v>1</v>
      </c>
      <c r="H36" s="113">
        <f t="shared" ref="H36:H47" si="6">IFERROR(E36/D36,0)</f>
        <v>1</v>
      </c>
      <c r="I36" s="113">
        <f t="shared" ref="I36:I47" si="7">IFERROR(F36/E36,0)</f>
        <v>1</v>
      </c>
      <c r="J36" s="113">
        <f t="shared" ref="J36:J47" si="8">IFERROR(F36/B36,0)</f>
        <v>0.8</v>
      </c>
    </row>
    <row r="37" spans="1:10" x14ac:dyDescent="0.25">
      <c r="A37" s="23" t="s">
        <v>22</v>
      </c>
      <c r="B37" s="17"/>
      <c r="C37" s="17"/>
      <c r="D37" s="17"/>
      <c r="E37" s="17"/>
      <c r="F37" s="17"/>
      <c r="G37" s="113">
        <f t="shared" si="5"/>
        <v>0</v>
      </c>
      <c r="H37" s="113">
        <f t="shared" si="6"/>
        <v>0</v>
      </c>
      <c r="I37" s="113">
        <f t="shared" si="7"/>
        <v>0</v>
      </c>
      <c r="J37" s="113">
        <f t="shared" si="8"/>
        <v>0</v>
      </c>
    </row>
    <row r="38" spans="1:10" ht="31.5" x14ac:dyDescent="0.25">
      <c r="A38" s="184" t="s">
        <v>23</v>
      </c>
      <c r="B38" s="228">
        <v>92</v>
      </c>
      <c r="C38" s="228">
        <v>87</v>
      </c>
      <c r="D38" s="228">
        <v>80</v>
      </c>
      <c r="E38" s="228">
        <v>75</v>
      </c>
      <c r="F38" s="228">
        <v>61</v>
      </c>
      <c r="G38" s="113">
        <f t="shared" si="5"/>
        <v>0.94565217391304346</v>
      </c>
      <c r="H38" s="113">
        <f t="shared" si="6"/>
        <v>0.9375</v>
      </c>
      <c r="I38" s="113">
        <f t="shared" si="7"/>
        <v>0.81333333333333335</v>
      </c>
      <c r="J38" s="113">
        <f t="shared" si="8"/>
        <v>0.66304347826086951</v>
      </c>
    </row>
    <row r="39" spans="1:10" x14ac:dyDescent="0.25">
      <c r="A39" s="23" t="s">
        <v>24</v>
      </c>
      <c r="B39" s="17">
        <v>15</v>
      </c>
      <c r="C39" s="17">
        <v>21</v>
      </c>
      <c r="D39" s="17">
        <v>21</v>
      </c>
      <c r="E39" s="17">
        <v>17</v>
      </c>
      <c r="F39" s="17">
        <v>14</v>
      </c>
      <c r="G39" s="113">
        <f t="shared" si="5"/>
        <v>1.4</v>
      </c>
      <c r="H39" s="113">
        <f t="shared" si="6"/>
        <v>0.80952380952380953</v>
      </c>
      <c r="I39" s="113">
        <f t="shared" si="7"/>
        <v>0.82352941176470584</v>
      </c>
      <c r="J39" s="113">
        <f t="shared" si="8"/>
        <v>0.93333333333333335</v>
      </c>
    </row>
    <row r="40" spans="1:10" x14ac:dyDescent="0.25">
      <c r="A40" s="23" t="s">
        <v>25</v>
      </c>
      <c r="B40" s="17"/>
      <c r="C40" s="17"/>
      <c r="D40" s="17"/>
      <c r="E40" s="17"/>
      <c r="F40" s="17"/>
      <c r="G40" s="113">
        <f t="shared" si="5"/>
        <v>0</v>
      </c>
      <c r="H40" s="113">
        <f t="shared" si="6"/>
        <v>0</v>
      </c>
      <c r="I40" s="113">
        <f t="shared" si="7"/>
        <v>0</v>
      </c>
      <c r="J40" s="113">
        <f t="shared" si="8"/>
        <v>0</v>
      </c>
    </row>
    <row r="41" spans="1:10" x14ac:dyDescent="0.25">
      <c r="A41" s="23" t="s">
        <v>26</v>
      </c>
      <c r="B41" s="17">
        <v>60</v>
      </c>
      <c r="C41" s="17">
        <v>36</v>
      </c>
      <c r="D41" s="17"/>
      <c r="E41" s="17">
        <v>31</v>
      </c>
      <c r="F41" s="17">
        <v>31</v>
      </c>
      <c r="G41" s="113">
        <f t="shared" si="5"/>
        <v>0.6</v>
      </c>
      <c r="H41" s="113">
        <f t="shared" si="6"/>
        <v>0</v>
      </c>
      <c r="I41" s="113">
        <f t="shared" si="7"/>
        <v>1</v>
      </c>
      <c r="J41" s="113">
        <f t="shared" si="8"/>
        <v>0.51666666666666672</v>
      </c>
    </row>
    <row r="42" spans="1:10" x14ac:dyDescent="0.25">
      <c r="A42" s="23" t="s">
        <v>27</v>
      </c>
      <c r="B42" s="17"/>
      <c r="C42" s="17"/>
      <c r="D42" s="17"/>
      <c r="E42" s="17"/>
      <c r="F42" s="17"/>
      <c r="G42" s="113">
        <f t="shared" si="5"/>
        <v>0</v>
      </c>
      <c r="H42" s="113">
        <f t="shared" si="6"/>
        <v>0</v>
      </c>
      <c r="I42" s="113">
        <f t="shared" si="7"/>
        <v>0</v>
      </c>
      <c r="J42" s="113">
        <f t="shared" si="8"/>
        <v>0</v>
      </c>
    </row>
    <row r="43" spans="1:10" x14ac:dyDescent="0.25">
      <c r="A43" s="23" t="s">
        <v>28</v>
      </c>
      <c r="B43" s="17"/>
      <c r="C43" s="17"/>
      <c r="D43" s="17"/>
      <c r="E43" s="17"/>
      <c r="F43" s="17"/>
      <c r="G43" s="113">
        <f t="shared" si="5"/>
        <v>0</v>
      </c>
      <c r="H43" s="113">
        <f t="shared" si="6"/>
        <v>0</v>
      </c>
      <c r="I43" s="113">
        <f t="shared" si="7"/>
        <v>0</v>
      </c>
      <c r="J43" s="113">
        <f t="shared" si="8"/>
        <v>0</v>
      </c>
    </row>
    <row r="44" spans="1:10" ht="31.5" x14ac:dyDescent="0.25">
      <c r="A44" s="23" t="s">
        <v>29</v>
      </c>
      <c r="B44" s="222"/>
      <c r="C44" s="222"/>
      <c r="D44" s="17"/>
      <c r="E44" s="17"/>
      <c r="F44" s="17"/>
      <c r="G44" s="113">
        <f t="shared" si="5"/>
        <v>0</v>
      </c>
      <c r="H44" s="113">
        <f t="shared" si="6"/>
        <v>0</v>
      </c>
      <c r="I44" s="113">
        <f t="shared" si="7"/>
        <v>0</v>
      </c>
      <c r="J44" s="113">
        <f t="shared" si="8"/>
        <v>0</v>
      </c>
    </row>
    <row r="45" spans="1:10" x14ac:dyDescent="0.25">
      <c r="A45" s="23" t="s">
        <v>30</v>
      </c>
      <c r="B45" s="17"/>
      <c r="C45" s="17"/>
      <c r="D45" s="17"/>
      <c r="E45" s="17"/>
      <c r="F45" s="17"/>
      <c r="G45" s="113">
        <f t="shared" si="5"/>
        <v>0</v>
      </c>
      <c r="H45" s="113">
        <f t="shared" si="6"/>
        <v>0</v>
      </c>
      <c r="I45" s="113">
        <f t="shared" si="7"/>
        <v>0</v>
      </c>
      <c r="J45" s="113">
        <f t="shared" si="8"/>
        <v>0</v>
      </c>
    </row>
    <row r="46" spans="1:10" ht="47.25" x14ac:dyDescent="0.25">
      <c r="A46" s="23" t="s">
        <v>31</v>
      </c>
      <c r="B46" s="17"/>
      <c r="C46" s="17"/>
      <c r="D46" s="17"/>
      <c r="E46" s="17"/>
      <c r="F46" s="17"/>
      <c r="G46" s="113">
        <f t="shared" si="5"/>
        <v>0</v>
      </c>
      <c r="H46" s="113">
        <f t="shared" si="6"/>
        <v>0</v>
      </c>
      <c r="I46" s="113">
        <f t="shared" si="7"/>
        <v>0</v>
      </c>
      <c r="J46" s="113">
        <f t="shared" si="8"/>
        <v>0</v>
      </c>
    </row>
    <row r="47" spans="1:10" x14ac:dyDescent="0.25">
      <c r="A47" s="23" t="s">
        <v>32</v>
      </c>
      <c r="B47" s="17"/>
      <c r="C47" s="17"/>
      <c r="D47" s="17"/>
      <c r="E47" s="17"/>
      <c r="F47" s="17"/>
      <c r="G47" s="113">
        <f t="shared" si="5"/>
        <v>0</v>
      </c>
      <c r="H47" s="113">
        <f t="shared" si="6"/>
        <v>0</v>
      </c>
      <c r="I47" s="113">
        <f t="shared" si="7"/>
        <v>0</v>
      </c>
      <c r="J47" s="113">
        <f t="shared" si="8"/>
        <v>0</v>
      </c>
    </row>
    <row r="48" spans="1:10" x14ac:dyDescent="0.25">
      <c r="A48" s="23" t="s">
        <v>33</v>
      </c>
      <c r="B48" s="17"/>
      <c r="C48" s="17"/>
      <c r="D48" s="17"/>
      <c r="E48" s="17"/>
      <c r="F48" s="17"/>
      <c r="G48" s="113">
        <f t="shared" ref="G48:G60" si="9">IFERROR(C48/B48,0)</f>
        <v>0</v>
      </c>
      <c r="H48" s="113">
        <f t="shared" ref="H48:H60" si="10">IFERROR(E48/D48,0)</f>
        <v>0</v>
      </c>
      <c r="I48" s="113">
        <f t="shared" ref="I48:I60" si="11">IFERROR(F48/E48,0)</f>
        <v>0</v>
      </c>
      <c r="J48" s="113">
        <f t="shared" ref="J48:J60" si="12">IFERROR(F48/B48,0)</f>
        <v>0</v>
      </c>
    </row>
    <row r="49" spans="1:10" x14ac:dyDescent="0.25">
      <c r="A49" s="23" t="s">
        <v>34</v>
      </c>
      <c r="B49" s="17"/>
      <c r="C49" s="17"/>
      <c r="D49" s="17"/>
      <c r="E49" s="17"/>
      <c r="F49" s="17"/>
      <c r="G49" s="113">
        <f t="shared" si="9"/>
        <v>0</v>
      </c>
      <c r="H49" s="113">
        <f t="shared" si="10"/>
        <v>0</v>
      </c>
      <c r="I49" s="113">
        <f t="shared" si="11"/>
        <v>0</v>
      </c>
      <c r="J49" s="113">
        <f t="shared" si="12"/>
        <v>0</v>
      </c>
    </row>
    <row r="50" spans="1:10" x14ac:dyDescent="0.25">
      <c r="A50" s="23" t="s">
        <v>35</v>
      </c>
      <c r="B50" s="17"/>
      <c r="C50" s="17"/>
      <c r="D50" s="17"/>
      <c r="E50" s="17"/>
      <c r="F50" s="17"/>
      <c r="G50" s="113">
        <f t="shared" si="9"/>
        <v>0</v>
      </c>
      <c r="H50" s="113">
        <f t="shared" si="10"/>
        <v>0</v>
      </c>
      <c r="I50" s="113">
        <f t="shared" si="11"/>
        <v>0</v>
      </c>
      <c r="J50" s="113">
        <f t="shared" si="12"/>
        <v>0</v>
      </c>
    </row>
    <row r="51" spans="1:10" x14ac:dyDescent="0.25">
      <c r="A51" s="23" t="s">
        <v>36</v>
      </c>
      <c r="B51" s="17"/>
      <c r="C51" s="17"/>
      <c r="D51" s="17"/>
      <c r="E51" s="17"/>
      <c r="F51" s="17"/>
      <c r="G51" s="113">
        <f t="shared" si="9"/>
        <v>0</v>
      </c>
      <c r="H51" s="113">
        <f t="shared" si="10"/>
        <v>0</v>
      </c>
      <c r="I51" s="113">
        <f t="shared" si="11"/>
        <v>0</v>
      </c>
      <c r="J51" s="113">
        <f t="shared" si="12"/>
        <v>0</v>
      </c>
    </row>
    <row r="52" spans="1:10" x14ac:dyDescent="0.25">
      <c r="A52" s="23" t="s">
        <v>37</v>
      </c>
      <c r="B52" s="17"/>
      <c r="C52" s="17"/>
      <c r="D52" s="17"/>
      <c r="E52" s="17"/>
      <c r="F52" s="17"/>
      <c r="G52" s="113">
        <f t="shared" si="9"/>
        <v>0</v>
      </c>
      <c r="H52" s="113">
        <f t="shared" si="10"/>
        <v>0</v>
      </c>
      <c r="I52" s="113">
        <f t="shared" si="11"/>
        <v>0</v>
      </c>
      <c r="J52" s="113">
        <f t="shared" si="12"/>
        <v>0</v>
      </c>
    </row>
    <row r="53" spans="1:10" x14ac:dyDescent="0.25">
      <c r="A53" s="23" t="s">
        <v>38</v>
      </c>
      <c r="B53" s="17"/>
      <c r="C53" s="17"/>
      <c r="D53" s="17"/>
      <c r="E53" s="17"/>
      <c r="F53" s="17"/>
      <c r="G53" s="113">
        <f t="shared" si="9"/>
        <v>0</v>
      </c>
      <c r="H53" s="113">
        <f t="shared" si="10"/>
        <v>0</v>
      </c>
      <c r="I53" s="113">
        <f t="shared" si="11"/>
        <v>0</v>
      </c>
      <c r="J53" s="113">
        <f t="shared" si="12"/>
        <v>0</v>
      </c>
    </row>
    <row r="54" spans="1:10" x14ac:dyDescent="0.25">
      <c r="A54" s="23" t="s">
        <v>39</v>
      </c>
      <c r="B54" s="17"/>
      <c r="C54" s="17"/>
      <c r="D54" s="17"/>
      <c r="E54" s="17"/>
      <c r="F54" s="17"/>
      <c r="G54" s="113">
        <f t="shared" si="9"/>
        <v>0</v>
      </c>
      <c r="H54" s="113">
        <f t="shared" si="10"/>
        <v>0</v>
      </c>
      <c r="I54" s="113">
        <f t="shared" si="11"/>
        <v>0</v>
      </c>
      <c r="J54" s="113">
        <f t="shared" si="12"/>
        <v>0</v>
      </c>
    </row>
    <row r="55" spans="1:10" x14ac:dyDescent="0.25">
      <c r="A55" s="23" t="s">
        <v>40</v>
      </c>
      <c r="B55" s="17"/>
      <c r="C55" s="17"/>
      <c r="D55" s="17"/>
      <c r="E55" s="17"/>
      <c r="F55" s="17"/>
      <c r="G55" s="113">
        <f t="shared" si="9"/>
        <v>0</v>
      </c>
      <c r="H55" s="113">
        <f t="shared" si="10"/>
        <v>0</v>
      </c>
      <c r="I55" s="113">
        <f t="shared" si="11"/>
        <v>0</v>
      </c>
      <c r="J55" s="113">
        <f t="shared" si="12"/>
        <v>0</v>
      </c>
    </row>
    <row r="56" spans="1:10" x14ac:dyDescent="0.25">
      <c r="A56" s="23" t="s">
        <v>41</v>
      </c>
      <c r="B56" s="17"/>
      <c r="C56" s="17"/>
      <c r="D56" s="17"/>
      <c r="E56" s="17"/>
      <c r="F56" s="17"/>
      <c r="G56" s="113">
        <f t="shared" si="9"/>
        <v>0</v>
      </c>
      <c r="H56" s="113">
        <f t="shared" si="10"/>
        <v>0</v>
      </c>
      <c r="I56" s="113">
        <f t="shared" si="11"/>
        <v>0</v>
      </c>
      <c r="J56" s="113">
        <f t="shared" si="12"/>
        <v>0</v>
      </c>
    </row>
    <row r="57" spans="1:10" x14ac:dyDescent="0.25">
      <c r="A57" s="23" t="s">
        <v>42</v>
      </c>
      <c r="B57" s="17"/>
      <c r="C57" s="17"/>
      <c r="D57" s="17"/>
      <c r="E57" s="17"/>
      <c r="F57" s="17"/>
      <c r="G57" s="113">
        <f t="shared" si="9"/>
        <v>0</v>
      </c>
      <c r="H57" s="113">
        <f t="shared" si="10"/>
        <v>0</v>
      </c>
      <c r="I57" s="113">
        <f t="shared" si="11"/>
        <v>0</v>
      </c>
      <c r="J57" s="113">
        <f t="shared" si="12"/>
        <v>0</v>
      </c>
    </row>
    <row r="58" spans="1:10" x14ac:dyDescent="0.25">
      <c r="A58" s="23" t="s">
        <v>43</v>
      </c>
      <c r="B58" s="17"/>
      <c r="C58" s="17"/>
      <c r="D58" s="17"/>
      <c r="E58" s="17"/>
      <c r="F58" s="17"/>
      <c r="G58" s="113">
        <f t="shared" si="9"/>
        <v>0</v>
      </c>
      <c r="H58" s="113">
        <f t="shared" si="10"/>
        <v>0</v>
      </c>
      <c r="I58" s="113">
        <f t="shared" si="11"/>
        <v>0</v>
      </c>
      <c r="J58" s="113">
        <f t="shared" si="12"/>
        <v>0</v>
      </c>
    </row>
    <row r="59" spans="1:10" x14ac:dyDescent="0.25">
      <c r="A59" s="23" t="s">
        <v>44</v>
      </c>
      <c r="B59" s="17"/>
      <c r="C59" s="17"/>
      <c r="D59" s="17"/>
      <c r="E59" s="17"/>
      <c r="F59" s="17"/>
      <c r="G59" s="113">
        <f t="shared" si="9"/>
        <v>0</v>
      </c>
      <c r="H59" s="113">
        <f t="shared" si="10"/>
        <v>0</v>
      </c>
      <c r="I59" s="113">
        <f t="shared" si="11"/>
        <v>0</v>
      </c>
      <c r="J59" s="113">
        <f t="shared" si="12"/>
        <v>0</v>
      </c>
    </row>
    <row r="60" spans="1:10" x14ac:dyDescent="0.25">
      <c r="A60" s="23" t="s">
        <v>45</v>
      </c>
      <c r="B60" s="17"/>
      <c r="C60" s="17"/>
      <c r="D60" s="17"/>
      <c r="E60" s="17"/>
      <c r="F60" s="17"/>
      <c r="G60" s="113">
        <f t="shared" si="9"/>
        <v>0</v>
      </c>
      <c r="H60" s="113">
        <f t="shared" si="10"/>
        <v>0</v>
      </c>
      <c r="I60" s="113">
        <f t="shared" si="11"/>
        <v>0</v>
      </c>
      <c r="J60" s="113">
        <f t="shared" si="12"/>
        <v>0</v>
      </c>
    </row>
    <row r="61" spans="1:10" ht="31.5" x14ac:dyDescent="0.25">
      <c r="A61" s="32" t="s">
        <v>46</v>
      </c>
      <c r="B61" s="17"/>
      <c r="C61" s="17"/>
      <c r="D61" s="17"/>
      <c r="E61" s="17"/>
      <c r="F61" s="17"/>
      <c r="G61" s="113">
        <f>IFERROR(C61/B61,0)</f>
        <v>0</v>
      </c>
      <c r="H61" s="113">
        <f>IFERROR(E61/D61,0)</f>
        <v>0</v>
      </c>
      <c r="I61" s="113">
        <f>IFERROR(F61/E61,0)</f>
        <v>0</v>
      </c>
      <c r="J61" s="113">
        <f>IFERROR(F61/B61,0)</f>
        <v>0</v>
      </c>
    </row>
    <row r="62" spans="1:10" x14ac:dyDescent="0.25">
      <c r="A62" s="111" t="s">
        <v>56</v>
      </c>
      <c r="B62" s="120">
        <f>SUM(B35:B61)</f>
        <v>177</v>
      </c>
      <c r="C62" s="120">
        <f>SUM(C35:C61)</f>
        <v>154</v>
      </c>
      <c r="D62" s="120">
        <f>SUM(D35:D61)</f>
        <v>109</v>
      </c>
      <c r="E62" s="120">
        <f>SUM(E35:E61)</f>
        <v>131</v>
      </c>
      <c r="F62" s="120">
        <f>SUM(F35:F61)</f>
        <v>114</v>
      </c>
      <c r="G62" s="113">
        <f>IFERROR(C62/B62,0)</f>
        <v>0.87005649717514122</v>
      </c>
      <c r="H62" s="113">
        <f>IFERROR(E62/D62,0)</f>
        <v>1.201834862385321</v>
      </c>
      <c r="I62" s="113">
        <f>IFERROR(F62/E62,0)</f>
        <v>0.87022900763358779</v>
      </c>
      <c r="J62" s="113">
        <f>IFERROR(F62/B62,0)</f>
        <v>0.64406779661016944</v>
      </c>
    </row>
    <row r="63" spans="1:10" x14ac:dyDescent="0.25">
      <c r="J63" s="9"/>
    </row>
    <row r="64" spans="1:10" ht="16.5" thickBot="1" x14ac:dyDescent="0.3">
      <c r="A64" s="432" t="s">
        <v>126</v>
      </c>
      <c r="B64" s="433"/>
      <c r="C64" s="433"/>
      <c r="D64" s="433"/>
      <c r="E64" s="434"/>
    </row>
    <row r="65" spans="1:9" ht="63.75" thickBot="1" x14ac:dyDescent="0.3">
      <c r="A65" s="78" t="s">
        <v>69</v>
      </c>
      <c r="B65" s="223" t="s">
        <v>61</v>
      </c>
      <c r="C65" s="224" t="s">
        <v>62</v>
      </c>
      <c r="D65" s="224" t="s">
        <v>63</v>
      </c>
      <c r="E65" s="224" t="s">
        <v>64</v>
      </c>
      <c r="F65" s="225" t="s">
        <v>146</v>
      </c>
      <c r="G65" s="81" t="s">
        <v>147</v>
      </c>
      <c r="H65" s="81" t="s">
        <v>148</v>
      </c>
      <c r="I65" s="82" t="s">
        <v>149</v>
      </c>
    </row>
    <row r="66" spans="1:9" ht="31.5" x14ac:dyDescent="0.25">
      <c r="A66" s="65" t="s">
        <v>20</v>
      </c>
      <c r="B66" s="89">
        <v>123</v>
      </c>
      <c r="C66" s="89">
        <v>122</v>
      </c>
      <c r="D66" s="89">
        <v>94</v>
      </c>
      <c r="E66" s="89">
        <v>88</v>
      </c>
      <c r="F66" s="226">
        <f>+IFERROR(B66/(C4+C35),0)*100</f>
        <v>96.09375</v>
      </c>
      <c r="G66" s="114">
        <f>+IFERROR(C66/(D4+D35),0)*100</f>
        <v>100.82644628099173</v>
      </c>
      <c r="H66" s="114">
        <f>+IFERROR(D66/(E4+E35),0)*100</f>
        <v>101.0752688172043</v>
      </c>
      <c r="I66" s="114">
        <f>+IFERROR(E66/(F4+F35),0)*100</f>
        <v>100</v>
      </c>
    </row>
    <row r="67" spans="1:9" x14ac:dyDescent="0.25">
      <c r="A67" s="23" t="s">
        <v>21</v>
      </c>
      <c r="B67" s="17">
        <v>71</v>
      </c>
      <c r="C67" s="17">
        <v>71</v>
      </c>
      <c r="D67" s="17">
        <v>57</v>
      </c>
      <c r="E67" s="17">
        <v>52</v>
      </c>
      <c r="F67" s="122">
        <f t="shared" ref="F67:F76" si="13">+IFERROR(B67/(C5+C36),0)*100</f>
        <v>85.542168674698786</v>
      </c>
      <c r="G67" s="115">
        <f t="shared" ref="G67:G76" si="14">+IFERROR(C67/(D5+D36),0)*100</f>
        <v>87.654320987654316</v>
      </c>
      <c r="H67" s="115">
        <f t="shared" ref="H67:H77" si="15">+IFERROR(D67/(E5+E36),0)*100</f>
        <v>83.82352941176471</v>
      </c>
      <c r="I67" s="115">
        <f t="shared" ref="I67:I77" si="16">+IFERROR(E67/(F5+F36),0)*100</f>
        <v>82.539682539682531</v>
      </c>
    </row>
    <row r="68" spans="1:9" x14ac:dyDescent="0.25">
      <c r="A68" s="23" t="s">
        <v>22</v>
      </c>
      <c r="B68" s="17"/>
      <c r="C68" s="17"/>
      <c r="D68" s="17"/>
      <c r="E68" s="17"/>
      <c r="F68" s="122">
        <f t="shared" si="13"/>
        <v>0</v>
      </c>
      <c r="G68" s="115">
        <f t="shared" si="14"/>
        <v>0</v>
      </c>
      <c r="H68" s="115">
        <f t="shared" si="15"/>
        <v>0</v>
      </c>
      <c r="I68" s="115">
        <f t="shared" si="16"/>
        <v>0</v>
      </c>
    </row>
    <row r="69" spans="1:9" ht="31.5" x14ac:dyDescent="0.25">
      <c r="A69" s="23" t="s">
        <v>23</v>
      </c>
      <c r="B69" s="17">
        <v>305</v>
      </c>
      <c r="C69" s="17">
        <v>288</v>
      </c>
      <c r="D69" s="17">
        <v>278</v>
      </c>
      <c r="E69" s="17">
        <v>250</v>
      </c>
      <c r="F69" s="122">
        <f t="shared" si="13"/>
        <v>83.333333333333343</v>
      </c>
      <c r="G69" s="115">
        <f t="shared" si="14"/>
        <v>86.227544910179645</v>
      </c>
      <c r="H69" s="115">
        <f t="shared" si="15"/>
        <v>88.817891373801913</v>
      </c>
      <c r="I69" s="115">
        <f t="shared" si="16"/>
        <v>88.028169014084511</v>
      </c>
    </row>
    <row r="70" spans="1:9" x14ac:dyDescent="0.25">
      <c r="A70" s="23" t="s">
        <v>24</v>
      </c>
      <c r="B70" s="17">
        <v>41</v>
      </c>
      <c r="C70" s="17">
        <v>41</v>
      </c>
      <c r="D70" s="17">
        <v>25</v>
      </c>
      <c r="E70" s="17">
        <v>25</v>
      </c>
      <c r="F70" s="122">
        <f t="shared" si="13"/>
        <v>77.358490566037744</v>
      </c>
      <c r="G70" s="115">
        <f t="shared" si="14"/>
        <v>77.358490566037744</v>
      </c>
      <c r="H70" s="115">
        <f t="shared" si="15"/>
        <v>55.555555555555557</v>
      </c>
      <c r="I70" s="115">
        <f t="shared" si="16"/>
        <v>67.567567567567565</v>
      </c>
    </row>
    <row r="71" spans="1:9" x14ac:dyDescent="0.25">
      <c r="A71" s="23" t="s">
        <v>25</v>
      </c>
      <c r="B71" s="17"/>
      <c r="C71" s="17"/>
      <c r="D71" s="17"/>
      <c r="E71" s="17"/>
      <c r="F71" s="122">
        <f t="shared" si="13"/>
        <v>0</v>
      </c>
      <c r="G71" s="115">
        <f t="shared" si="14"/>
        <v>0</v>
      </c>
      <c r="H71" s="115">
        <f t="shared" si="15"/>
        <v>0</v>
      </c>
      <c r="I71" s="115">
        <f t="shared" si="16"/>
        <v>0</v>
      </c>
    </row>
    <row r="72" spans="1:9" x14ac:dyDescent="0.25">
      <c r="A72" s="23" t="s">
        <v>26</v>
      </c>
      <c r="B72" s="17">
        <v>193</v>
      </c>
      <c r="C72" s="17"/>
      <c r="D72" s="17">
        <v>184</v>
      </c>
      <c r="E72" s="17">
        <v>184</v>
      </c>
      <c r="F72" s="122">
        <f t="shared" si="13"/>
        <v>96.5</v>
      </c>
      <c r="G72" s="115">
        <f t="shared" si="14"/>
        <v>0</v>
      </c>
      <c r="H72" s="115">
        <f t="shared" si="15"/>
        <v>96.33507853403141</v>
      </c>
      <c r="I72" s="115">
        <f t="shared" si="16"/>
        <v>96.84210526315789</v>
      </c>
    </row>
    <row r="73" spans="1:9" x14ac:dyDescent="0.25">
      <c r="A73" s="23" t="s">
        <v>27</v>
      </c>
      <c r="B73" s="17">
        <v>87</v>
      </c>
      <c r="C73" s="17">
        <v>87</v>
      </c>
      <c r="D73" s="17">
        <v>82</v>
      </c>
      <c r="E73" s="17">
        <v>71</v>
      </c>
      <c r="F73" s="122">
        <f t="shared" si="13"/>
        <v>68.503937007874015</v>
      </c>
      <c r="G73" s="115">
        <f t="shared" si="14"/>
        <v>69.599999999999994</v>
      </c>
      <c r="H73" s="115">
        <f t="shared" si="15"/>
        <v>91.111111111111114</v>
      </c>
      <c r="I73" s="115">
        <f t="shared" si="16"/>
        <v>87.654320987654316</v>
      </c>
    </row>
    <row r="74" spans="1:9" x14ac:dyDescent="0.25">
      <c r="A74" s="23" t="s">
        <v>28</v>
      </c>
      <c r="B74" s="222">
        <v>21</v>
      </c>
      <c r="C74" s="17">
        <v>21</v>
      </c>
      <c r="D74" s="17">
        <v>21</v>
      </c>
      <c r="E74" s="17">
        <v>21</v>
      </c>
      <c r="F74" s="122">
        <f t="shared" si="13"/>
        <v>51.219512195121951</v>
      </c>
      <c r="G74" s="115">
        <f t="shared" si="14"/>
        <v>52.5</v>
      </c>
      <c r="H74" s="115">
        <f t="shared" si="15"/>
        <v>87.5</v>
      </c>
      <c r="I74" s="115">
        <f t="shared" si="16"/>
        <v>91.304347826086953</v>
      </c>
    </row>
    <row r="75" spans="1:9" ht="31.5" x14ac:dyDescent="0.25">
      <c r="A75" s="23" t="s">
        <v>29</v>
      </c>
      <c r="B75" s="17">
        <v>13</v>
      </c>
      <c r="C75" s="17">
        <v>12</v>
      </c>
      <c r="D75" s="17">
        <v>11</v>
      </c>
      <c r="E75" s="17">
        <v>11</v>
      </c>
      <c r="F75" s="122">
        <f t="shared" si="13"/>
        <v>86.666666666666671</v>
      </c>
      <c r="G75" s="115">
        <f t="shared" si="14"/>
        <v>80</v>
      </c>
      <c r="H75" s="115">
        <f t="shared" si="15"/>
        <v>91.666666666666657</v>
      </c>
      <c r="I75" s="115">
        <f t="shared" si="16"/>
        <v>91.666666666666657</v>
      </c>
    </row>
    <row r="76" spans="1:9" x14ac:dyDescent="0.25">
      <c r="A76" s="23" t="s">
        <v>30</v>
      </c>
      <c r="B76" s="17"/>
      <c r="C76" s="17"/>
      <c r="D76" s="17"/>
      <c r="E76" s="17"/>
      <c r="F76" s="122">
        <f t="shared" si="13"/>
        <v>0</v>
      </c>
      <c r="G76" s="115">
        <f t="shared" si="14"/>
        <v>0</v>
      </c>
      <c r="H76" s="115">
        <f t="shared" si="15"/>
        <v>0</v>
      </c>
      <c r="I76" s="115">
        <f t="shared" si="16"/>
        <v>0</v>
      </c>
    </row>
    <row r="77" spans="1:9" ht="47.25" x14ac:dyDescent="0.25">
      <c r="A77" s="23" t="s">
        <v>31</v>
      </c>
      <c r="B77" s="17"/>
      <c r="C77" s="17"/>
      <c r="D77" s="17"/>
      <c r="E77" s="17"/>
      <c r="F77" s="122">
        <f t="shared" ref="F77:G87" si="17">+IFERROR(B77/(C15+C46),0)*100</f>
        <v>0</v>
      </c>
      <c r="G77" s="115">
        <f t="shared" si="17"/>
        <v>0</v>
      </c>
      <c r="H77" s="115">
        <f t="shared" si="15"/>
        <v>0</v>
      </c>
      <c r="I77" s="115">
        <f t="shared" si="16"/>
        <v>0</v>
      </c>
    </row>
    <row r="78" spans="1:9" x14ac:dyDescent="0.25">
      <c r="A78" s="23" t="s">
        <v>32</v>
      </c>
      <c r="B78" s="17"/>
      <c r="C78" s="17"/>
      <c r="D78" s="17"/>
      <c r="E78" s="17"/>
      <c r="F78" s="122">
        <f t="shared" si="17"/>
        <v>0</v>
      </c>
      <c r="G78" s="115">
        <f t="shared" si="17"/>
        <v>0</v>
      </c>
      <c r="H78" s="115">
        <f t="shared" ref="H78:H93" si="18">+IFERROR(D78/(E16+E47),0)*100</f>
        <v>0</v>
      </c>
      <c r="I78" s="115">
        <f t="shared" ref="I78:I93" si="19">+IFERROR(E78/(F16+F47),0)*100</f>
        <v>0</v>
      </c>
    </row>
    <row r="79" spans="1:9" x14ac:dyDescent="0.25">
      <c r="A79" s="23" t="s">
        <v>33</v>
      </c>
      <c r="B79" s="17"/>
      <c r="C79" s="17"/>
      <c r="D79" s="17"/>
      <c r="E79" s="17"/>
      <c r="F79" s="122">
        <f t="shared" si="17"/>
        <v>0</v>
      </c>
      <c r="G79" s="115">
        <f t="shared" si="17"/>
        <v>0</v>
      </c>
      <c r="H79" s="115">
        <f t="shared" si="18"/>
        <v>0</v>
      </c>
      <c r="I79" s="115">
        <f t="shared" si="19"/>
        <v>0</v>
      </c>
    </row>
    <row r="80" spans="1:9" x14ac:dyDescent="0.25">
      <c r="A80" s="23" t="s">
        <v>34</v>
      </c>
      <c r="B80" s="17"/>
      <c r="C80" s="17"/>
      <c r="D80" s="17"/>
      <c r="E80" s="17"/>
      <c r="F80" s="122">
        <f t="shared" si="17"/>
        <v>0</v>
      </c>
      <c r="G80" s="115">
        <f t="shared" si="17"/>
        <v>0</v>
      </c>
      <c r="H80" s="115">
        <f t="shared" si="18"/>
        <v>0</v>
      </c>
      <c r="I80" s="115">
        <f t="shared" si="19"/>
        <v>0</v>
      </c>
    </row>
    <row r="81" spans="1:9" x14ac:dyDescent="0.25">
      <c r="A81" s="23" t="s">
        <v>35</v>
      </c>
      <c r="B81" s="17"/>
      <c r="C81" s="17"/>
      <c r="D81" s="17"/>
      <c r="E81" s="17"/>
      <c r="F81" s="122">
        <f t="shared" si="17"/>
        <v>0</v>
      </c>
      <c r="G81" s="115">
        <f t="shared" si="17"/>
        <v>0</v>
      </c>
      <c r="H81" s="115">
        <f t="shared" si="18"/>
        <v>0</v>
      </c>
      <c r="I81" s="115">
        <f t="shared" si="19"/>
        <v>0</v>
      </c>
    </row>
    <row r="82" spans="1:9" x14ac:dyDescent="0.25">
      <c r="A82" s="23" t="s">
        <v>36</v>
      </c>
      <c r="B82" s="17"/>
      <c r="C82" s="17"/>
      <c r="D82" s="17"/>
      <c r="E82" s="17"/>
      <c r="F82" s="122">
        <f t="shared" si="17"/>
        <v>0</v>
      </c>
      <c r="G82" s="115">
        <f t="shared" si="17"/>
        <v>0</v>
      </c>
      <c r="H82" s="115">
        <f t="shared" si="18"/>
        <v>0</v>
      </c>
      <c r="I82" s="115">
        <f t="shared" si="19"/>
        <v>0</v>
      </c>
    </row>
    <row r="83" spans="1:9" x14ac:dyDescent="0.25">
      <c r="A83" s="23" t="s">
        <v>37</v>
      </c>
      <c r="B83" s="17"/>
      <c r="C83" s="17"/>
      <c r="D83" s="17"/>
      <c r="E83" s="17"/>
      <c r="F83" s="122">
        <f t="shared" si="17"/>
        <v>0</v>
      </c>
      <c r="G83" s="115">
        <f t="shared" si="17"/>
        <v>0</v>
      </c>
      <c r="H83" s="115">
        <f t="shared" si="18"/>
        <v>0</v>
      </c>
      <c r="I83" s="115">
        <f t="shared" si="19"/>
        <v>0</v>
      </c>
    </row>
    <row r="84" spans="1:9" x14ac:dyDescent="0.25">
      <c r="A84" s="23" t="s">
        <v>38</v>
      </c>
      <c r="B84" s="17"/>
      <c r="C84" s="17"/>
      <c r="D84" s="17"/>
      <c r="E84" s="17"/>
      <c r="F84" s="122">
        <f t="shared" si="17"/>
        <v>0</v>
      </c>
      <c r="G84" s="115">
        <f t="shared" si="17"/>
        <v>0</v>
      </c>
      <c r="H84" s="115">
        <f t="shared" si="18"/>
        <v>0</v>
      </c>
      <c r="I84" s="115">
        <f t="shared" si="19"/>
        <v>0</v>
      </c>
    </row>
    <row r="85" spans="1:9" x14ac:dyDescent="0.25">
      <c r="A85" s="23" t="s">
        <v>39</v>
      </c>
      <c r="B85" s="17"/>
      <c r="C85" s="17"/>
      <c r="D85" s="17"/>
      <c r="E85" s="17"/>
      <c r="F85" s="122">
        <f t="shared" si="17"/>
        <v>0</v>
      </c>
      <c r="G85" s="115">
        <f t="shared" si="17"/>
        <v>0</v>
      </c>
      <c r="H85" s="115">
        <f t="shared" si="18"/>
        <v>0</v>
      </c>
      <c r="I85" s="115">
        <f t="shared" si="19"/>
        <v>0</v>
      </c>
    </row>
    <row r="86" spans="1:9" x14ac:dyDescent="0.25">
      <c r="A86" s="23" t="s">
        <v>40</v>
      </c>
      <c r="B86" s="17"/>
      <c r="C86" s="17"/>
      <c r="D86" s="17"/>
      <c r="E86" s="17"/>
      <c r="F86" s="122">
        <f t="shared" si="17"/>
        <v>0</v>
      </c>
      <c r="G86" s="115">
        <f t="shared" si="17"/>
        <v>0</v>
      </c>
      <c r="H86" s="115">
        <f t="shared" si="18"/>
        <v>0</v>
      </c>
      <c r="I86" s="115">
        <f t="shared" si="19"/>
        <v>0</v>
      </c>
    </row>
    <row r="87" spans="1:9" x14ac:dyDescent="0.25">
      <c r="A87" s="23" t="s">
        <v>41</v>
      </c>
      <c r="B87" s="17"/>
      <c r="C87" s="17"/>
      <c r="D87" s="17"/>
      <c r="E87" s="17"/>
      <c r="F87" s="122">
        <f t="shared" si="17"/>
        <v>0</v>
      </c>
      <c r="G87" s="115">
        <f t="shared" si="17"/>
        <v>0</v>
      </c>
      <c r="H87" s="115">
        <f t="shared" si="18"/>
        <v>0</v>
      </c>
      <c r="I87" s="115">
        <f t="shared" si="19"/>
        <v>0</v>
      </c>
    </row>
    <row r="88" spans="1:9" x14ac:dyDescent="0.25">
      <c r="A88" s="23" t="s">
        <v>42</v>
      </c>
      <c r="B88" s="17"/>
      <c r="C88" s="17"/>
      <c r="D88" s="17"/>
      <c r="E88" s="17"/>
      <c r="F88" s="122">
        <f t="shared" ref="F88:G93" si="20">+IFERROR(B88/(C26+C57),0)*100</f>
        <v>0</v>
      </c>
      <c r="G88" s="115">
        <f t="shared" si="20"/>
        <v>0</v>
      </c>
      <c r="H88" s="115">
        <f t="shared" si="18"/>
        <v>0</v>
      </c>
      <c r="I88" s="115">
        <f t="shared" si="19"/>
        <v>0</v>
      </c>
    </row>
    <row r="89" spans="1:9" x14ac:dyDescent="0.25">
      <c r="A89" s="23" t="s">
        <v>43</v>
      </c>
      <c r="B89" s="17"/>
      <c r="C89" s="17"/>
      <c r="D89" s="17"/>
      <c r="E89" s="17"/>
      <c r="F89" s="122">
        <f t="shared" si="20"/>
        <v>0</v>
      </c>
      <c r="G89" s="115">
        <f t="shared" si="20"/>
        <v>0</v>
      </c>
      <c r="H89" s="115">
        <f t="shared" si="18"/>
        <v>0</v>
      </c>
      <c r="I89" s="115">
        <f t="shared" si="19"/>
        <v>0</v>
      </c>
    </row>
    <row r="90" spans="1:9" x14ac:dyDescent="0.25">
      <c r="A90" s="23" t="s">
        <v>44</v>
      </c>
      <c r="B90" s="17"/>
      <c r="C90" s="17"/>
      <c r="D90" s="17"/>
      <c r="E90" s="17"/>
      <c r="F90" s="122">
        <f t="shared" si="20"/>
        <v>0</v>
      </c>
      <c r="G90" s="115">
        <f t="shared" si="20"/>
        <v>0</v>
      </c>
      <c r="H90" s="115">
        <f t="shared" si="18"/>
        <v>0</v>
      </c>
      <c r="I90" s="115">
        <f t="shared" si="19"/>
        <v>0</v>
      </c>
    </row>
    <row r="91" spans="1:9" x14ac:dyDescent="0.25">
      <c r="A91" s="23" t="s">
        <v>45</v>
      </c>
      <c r="B91" s="17">
        <v>10</v>
      </c>
      <c r="C91" s="17">
        <v>10</v>
      </c>
      <c r="D91" s="17">
        <v>10</v>
      </c>
      <c r="E91" s="17">
        <v>10</v>
      </c>
      <c r="F91" s="122">
        <f t="shared" si="20"/>
        <v>50</v>
      </c>
      <c r="G91" s="115">
        <f t="shared" si="20"/>
        <v>55.555555555555557</v>
      </c>
      <c r="H91" s="115">
        <f t="shared" si="18"/>
        <v>200</v>
      </c>
      <c r="I91" s="115">
        <f t="shared" si="19"/>
        <v>200</v>
      </c>
    </row>
    <row r="92" spans="1:9" ht="31.5" x14ac:dyDescent="0.25">
      <c r="A92" s="32" t="s">
        <v>46</v>
      </c>
      <c r="B92" s="17">
        <v>11</v>
      </c>
      <c r="C92" s="17">
        <v>10</v>
      </c>
      <c r="D92" s="17">
        <v>10</v>
      </c>
      <c r="E92" s="17">
        <v>10</v>
      </c>
      <c r="F92" s="122">
        <f t="shared" si="20"/>
        <v>104.76190476190477</v>
      </c>
      <c r="G92" s="115">
        <f t="shared" si="20"/>
        <v>95.238095238095227</v>
      </c>
      <c r="H92" s="115">
        <f t="shared" si="18"/>
        <v>95.238095238095227</v>
      </c>
      <c r="I92" s="115">
        <f t="shared" si="19"/>
        <v>105.26315789473684</v>
      </c>
    </row>
    <row r="93" spans="1:9" x14ac:dyDescent="0.25">
      <c r="A93" s="111" t="s">
        <v>56</v>
      </c>
      <c r="B93" s="120">
        <f>SUM(B66:B92)</f>
        <v>875</v>
      </c>
      <c r="C93" s="120">
        <f>SUM(C66:C92)</f>
        <v>662</v>
      </c>
      <c r="D93" s="120">
        <f>SUM(D66:D92)</f>
        <v>772</v>
      </c>
      <c r="E93" s="120">
        <f>SUM(E66:E92)</f>
        <v>722</v>
      </c>
      <c r="F93" s="122">
        <f t="shared" si="20"/>
        <v>83.852419741255389</v>
      </c>
      <c r="G93" s="115">
        <f t="shared" si="20"/>
        <v>83.009404388714742</v>
      </c>
      <c r="H93" s="115">
        <f t="shared" si="18"/>
        <v>90.6635349383441</v>
      </c>
      <c r="I93" s="115">
        <f t="shared" si="19"/>
        <v>91.104100946372242</v>
      </c>
    </row>
    <row r="94" spans="1:9" x14ac:dyDescent="0.25">
      <c r="A94" s="27"/>
      <c r="B94" s="19"/>
      <c r="C94" s="19"/>
      <c r="E94" s="19"/>
      <c r="I94" s="9"/>
    </row>
    <row r="95" spans="1:9" ht="16.5" thickBot="1" x14ac:dyDescent="0.3">
      <c r="A95" s="99" t="s">
        <v>127</v>
      </c>
      <c r="B95" s="227"/>
      <c r="C95" s="227"/>
      <c r="D95" s="227"/>
      <c r="E95" s="227"/>
    </row>
    <row r="96" spans="1:9" ht="63.75" thickBot="1" x14ac:dyDescent="0.3">
      <c r="A96" s="78" t="s">
        <v>69</v>
      </c>
      <c r="B96" s="223" t="s">
        <v>61</v>
      </c>
      <c r="C96" s="224" t="s">
        <v>62</v>
      </c>
      <c r="D96" s="224" t="s">
        <v>63</v>
      </c>
      <c r="E96" s="224" t="s">
        <v>64</v>
      </c>
      <c r="F96" s="225" t="s">
        <v>146</v>
      </c>
      <c r="G96" s="81" t="s">
        <v>147</v>
      </c>
      <c r="H96" s="81" t="s">
        <v>148</v>
      </c>
      <c r="I96" s="82" t="s">
        <v>149</v>
      </c>
    </row>
    <row r="97" spans="1:9" ht="31.5" x14ac:dyDescent="0.25">
      <c r="A97" s="65" t="s">
        <v>20</v>
      </c>
      <c r="B97" s="89"/>
      <c r="C97" s="89"/>
      <c r="D97" s="89"/>
      <c r="E97" s="89"/>
      <c r="F97" s="226">
        <f>+IFERROR(B97/(C4+C35),0)*100</f>
        <v>0</v>
      </c>
      <c r="G97" s="114">
        <f>+IFERROR(C97/(D4+D35),0)*100</f>
        <v>0</v>
      </c>
      <c r="H97" s="114">
        <f>+IFERROR(D97/(E4+E35),0)*100</f>
        <v>0</v>
      </c>
      <c r="I97" s="114">
        <f>+IFERROR(E97/(F4+F35),0)*100</f>
        <v>0</v>
      </c>
    </row>
    <row r="98" spans="1:9" x14ac:dyDescent="0.25">
      <c r="A98" s="23" t="s">
        <v>21</v>
      </c>
      <c r="B98" s="17">
        <v>1</v>
      </c>
      <c r="C98" s="17">
        <v>0</v>
      </c>
      <c r="D98" s="17">
        <v>0</v>
      </c>
      <c r="E98" s="17">
        <v>0</v>
      </c>
      <c r="F98" s="122">
        <f t="shared" ref="F98:F110" si="21">+IFERROR(B98/(C5+C36),0)*100</f>
        <v>1.2048192771084338</v>
      </c>
      <c r="G98" s="115">
        <f t="shared" ref="G98:G111" si="22">+IFERROR(C98/(D5+D36),0)*100</f>
        <v>0</v>
      </c>
      <c r="H98" s="115">
        <f t="shared" ref="H98:H111" si="23">+IFERROR(D98/(E5+E36),0)*100</f>
        <v>0</v>
      </c>
      <c r="I98" s="115">
        <f t="shared" ref="I98:I111" si="24">+IFERROR(E98/(F5+F36),0)*100</f>
        <v>0</v>
      </c>
    </row>
    <row r="99" spans="1:9" x14ac:dyDescent="0.25">
      <c r="A99" s="23" t="s">
        <v>22</v>
      </c>
      <c r="B99" s="17"/>
      <c r="C99" s="17"/>
      <c r="D99" s="17"/>
      <c r="E99" s="17"/>
      <c r="F99" s="122">
        <f t="shared" si="21"/>
        <v>0</v>
      </c>
      <c r="G99" s="115">
        <f t="shared" si="22"/>
        <v>0</v>
      </c>
      <c r="H99" s="115">
        <f t="shared" si="23"/>
        <v>0</v>
      </c>
      <c r="I99" s="115">
        <f t="shared" si="24"/>
        <v>0</v>
      </c>
    </row>
    <row r="100" spans="1:9" ht="31.5" x14ac:dyDescent="0.25">
      <c r="A100" s="23" t="s">
        <v>23</v>
      </c>
      <c r="B100" s="17">
        <v>3</v>
      </c>
      <c r="C100" s="17">
        <v>1</v>
      </c>
      <c r="D100" s="17">
        <v>1</v>
      </c>
      <c r="E100" s="17">
        <v>1</v>
      </c>
      <c r="F100" s="122">
        <f t="shared" si="21"/>
        <v>0.81967213114754101</v>
      </c>
      <c r="G100" s="115">
        <f t="shared" si="22"/>
        <v>0.29940119760479045</v>
      </c>
      <c r="H100" s="115">
        <f t="shared" si="23"/>
        <v>0.31948881789137379</v>
      </c>
      <c r="I100" s="115">
        <f t="shared" si="24"/>
        <v>0.35211267605633806</v>
      </c>
    </row>
    <row r="101" spans="1:9" x14ac:dyDescent="0.25">
      <c r="A101" s="23" t="s">
        <v>24</v>
      </c>
      <c r="B101" s="17"/>
      <c r="C101" s="17"/>
      <c r="D101" s="17"/>
      <c r="E101" s="17"/>
      <c r="F101" s="122">
        <f t="shared" si="21"/>
        <v>0</v>
      </c>
      <c r="G101" s="115">
        <f t="shared" si="22"/>
        <v>0</v>
      </c>
      <c r="H101" s="115">
        <f t="shared" si="23"/>
        <v>0</v>
      </c>
      <c r="I101" s="115">
        <f t="shared" si="24"/>
        <v>0</v>
      </c>
    </row>
    <row r="102" spans="1:9" x14ac:dyDescent="0.25">
      <c r="A102" s="23" t="s">
        <v>25</v>
      </c>
      <c r="B102" s="17"/>
      <c r="C102" s="17"/>
      <c r="D102" s="17"/>
      <c r="E102" s="17"/>
      <c r="F102" s="122">
        <f t="shared" si="21"/>
        <v>0</v>
      </c>
      <c r="G102" s="115">
        <f t="shared" si="22"/>
        <v>0</v>
      </c>
      <c r="H102" s="115">
        <f t="shared" si="23"/>
        <v>0</v>
      </c>
      <c r="I102" s="115">
        <f t="shared" si="24"/>
        <v>0</v>
      </c>
    </row>
    <row r="103" spans="1:9" x14ac:dyDescent="0.25">
      <c r="A103" s="23" t="s">
        <v>26</v>
      </c>
      <c r="B103" s="17"/>
      <c r="C103" s="17"/>
      <c r="D103" s="17"/>
      <c r="E103" s="17"/>
      <c r="F103" s="122">
        <f t="shared" si="21"/>
        <v>0</v>
      </c>
      <c r="G103" s="115">
        <f t="shared" si="22"/>
        <v>0</v>
      </c>
      <c r="H103" s="115">
        <f t="shared" si="23"/>
        <v>0</v>
      </c>
      <c r="I103" s="115">
        <f t="shared" si="24"/>
        <v>0</v>
      </c>
    </row>
    <row r="104" spans="1:9" x14ac:dyDescent="0.25">
      <c r="A104" s="23" t="s">
        <v>27</v>
      </c>
      <c r="B104" s="17">
        <v>4</v>
      </c>
      <c r="C104" s="17">
        <v>4</v>
      </c>
      <c r="D104" s="17">
        <v>4</v>
      </c>
      <c r="E104" s="17">
        <v>4</v>
      </c>
      <c r="F104" s="122">
        <f t="shared" si="21"/>
        <v>3.1496062992125982</v>
      </c>
      <c r="G104" s="115">
        <f t="shared" si="22"/>
        <v>3.2</v>
      </c>
      <c r="H104" s="115">
        <f t="shared" si="23"/>
        <v>4.4444444444444446</v>
      </c>
      <c r="I104" s="115">
        <f t="shared" si="24"/>
        <v>4.9382716049382713</v>
      </c>
    </row>
    <row r="105" spans="1:9" x14ac:dyDescent="0.25">
      <c r="A105" s="23" t="s">
        <v>28</v>
      </c>
      <c r="B105" s="17">
        <v>1</v>
      </c>
      <c r="C105" s="17">
        <v>1</v>
      </c>
      <c r="D105" s="17">
        <v>1</v>
      </c>
      <c r="E105" s="17">
        <v>1</v>
      </c>
      <c r="F105" s="122">
        <f t="shared" si="21"/>
        <v>2.4390243902439024</v>
      </c>
      <c r="G105" s="115">
        <f t="shared" si="22"/>
        <v>2.5</v>
      </c>
      <c r="H105" s="115">
        <f t="shared" si="23"/>
        <v>4.1666666666666661</v>
      </c>
      <c r="I105" s="115">
        <f t="shared" si="24"/>
        <v>4.3478260869565215</v>
      </c>
    </row>
    <row r="106" spans="1:9" ht="31.5" x14ac:dyDescent="0.25">
      <c r="A106" s="23" t="s">
        <v>29</v>
      </c>
      <c r="B106" s="17">
        <v>1</v>
      </c>
      <c r="C106" s="17">
        <v>1</v>
      </c>
      <c r="D106" s="17">
        <v>1</v>
      </c>
      <c r="E106" s="17">
        <v>1</v>
      </c>
      <c r="F106" s="122">
        <f t="shared" si="21"/>
        <v>6.666666666666667</v>
      </c>
      <c r="G106" s="115">
        <f t="shared" si="22"/>
        <v>6.666666666666667</v>
      </c>
      <c r="H106" s="115">
        <f t="shared" si="23"/>
        <v>8.3333333333333321</v>
      </c>
      <c r="I106" s="115">
        <f t="shared" si="24"/>
        <v>8.3333333333333321</v>
      </c>
    </row>
    <row r="107" spans="1:9" x14ac:dyDescent="0.25">
      <c r="A107" s="23" t="s">
        <v>30</v>
      </c>
      <c r="B107" s="17"/>
      <c r="C107" s="17"/>
      <c r="D107" s="17"/>
      <c r="E107" s="17"/>
      <c r="F107" s="122">
        <f t="shared" si="21"/>
        <v>0</v>
      </c>
      <c r="G107" s="115">
        <f t="shared" si="22"/>
        <v>0</v>
      </c>
      <c r="H107" s="115">
        <f t="shared" si="23"/>
        <v>0</v>
      </c>
      <c r="I107" s="115">
        <f t="shared" si="24"/>
        <v>0</v>
      </c>
    </row>
    <row r="108" spans="1:9" ht="47.25" x14ac:dyDescent="0.25">
      <c r="A108" s="23" t="s">
        <v>31</v>
      </c>
      <c r="B108" s="17"/>
      <c r="C108" s="17"/>
      <c r="D108" s="17"/>
      <c r="E108" s="17"/>
      <c r="F108" s="122">
        <f t="shared" si="21"/>
        <v>0</v>
      </c>
      <c r="G108" s="115">
        <f t="shared" si="22"/>
        <v>0</v>
      </c>
      <c r="H108" s="115">
        <f t="shared" si="23"/>
        <v>0</v>
      </c>
      <c r="I108" s="115">
        <f t="shared" si="24"/>
        <v>0</v>
      </c>
    </row>
    <row r="109" spans="1:9" x14ac:dyDescent="0.25">
      <c r="A109" s="23" t="s">
        <v>32</v>
      </c>
      <c r="B109" s="17"/>
      <c r="C109" s="17"/>
      <c r="D109" s="17"/>
      <c r="E109" s="17"/>
      <c r="F109" s="122">
        <f t="shared" si="21"/>
        <v>0</v>
      </c>
      <c r="G109" s="115">
        <f t="shared" si="22"/>
        <v>0</v>
      </c>
      <c r="H109" s="115">
        <f t="shared" si="23"/>
        <v>0</v>
      </c>
      <c r="I109" s="115">
        <f t="shared" si="24"/>
        <v>0</v>
      </c>
    </row>
    <row r="110" spans="1:9" x14ac:dyDescent="0.25">
      <c r="A110" s="23" t="s">
        <v>33</v>
      </c>
      <c r="B110" s="17"/>
      <c r="C110" s="17"/>
      <c r="D110" s="17"/>
      <c r="E110" s="17"/>
      <c r="F110" s="122">
        <f t="shared" si="21"/>
        <v>0</v>
      </c>
      <c r="G110" s="115">
        <f t="shared" si="22"/>
        <v>0</v>
      </c>
      <c r="H110" s="115">
        <f t="shared" si="23"/>
        <v>0</v>
      </c>
      <c r="I110" s="115">
        <f t="shared" si="24"/>
        <v>0</v>
      </c>
    </row>
    <row r="111" spans="1:9" x14ac:dyDescent="0.25">
      <c r="A111" s="23" t="s">
        <v>34</v>
      </c>
      <c r="B111" s="17"/>
      <c r="C111" s="17"/>
      <c r="D111" s="17"/>
      <c r="E111" s="17"/>
      <c r="F111" s="122">
        <f>+IFERROR(B111/(C18+C49),0)*100</f>
        <v>0</v>
      </c>
      <c r="G111" s="115">
        <f t="shared" si="22"/>
        <v>0</v>
      </c>
      <c r="H111" s="115">
        <f t="shared" si="23"/>
        <v>0</v>
      </c>
      <c r="I111" s="115">
        <f t="shared" si="24"/>
        <v>0</v>
      </c>
    </row>
    <row r="112" spans="1:9" x14ac:dyDescent="0.25">
      <c r="A112" s="23" t="s">
        <v>35</v>
      </c>
      <c r="B112" s="17"/>
      <c r="C112" s="17"/>
      <c r="D112" s="17"/>
      <c r="E112" s="17"/>
      <c r="F112" s="122">
        <f t="shared" ref="F112:F124" si="25">+IFERROR(B112/(C19+C50),0)*100</f>
        <v>0</v>
      </c>
      <c r="G112" s="115">
        <f t="shared" ref="G112:G124" si="26">+IFERROR(C112/(D19+D50),0)*100</f>
        <v>0</v>
      </c>
      <c r="H112" s="115">
        <f t="shared" ref="H112:H124" si="27">+IFERROR(D112/(E19+E50),0)*100</f>
        <v>0</v>
      </c>
      <c r="I112" s="115">
        <f t="shared" ref="I112:I124" si="28">+IFERROR(E112/(F19+F50),0)*100</f>
        <v>0</v>
      </c>
    </row>
    <row r="113" spans="1:9" x14ac:dyDescent="0.25">
      <c r="A113" s="23" t="s">
        <v>36</v>
      </c>
      <c r="B113" s="17"/>
      <c r="C113" s="17"/>
      <c r="D113" s="17"/>
      <c r="E113" s="17"/>
      <c r="F113" s="122">
        <f t="shared" si="25"/>
        <v>0</v>
      </c>
      <c r="G113" s="115">
        <f t="shared" si="26"/>
        <v>0</v>
      </c>
      <c r="H113" s="115">
        <f t="shared" si="27"/>
        <v>0</v>
      </c>
      <c r="I113" s="115">
        <f t="shared" si="28"/>
        <v>0</v>
      </c>
    </row>
    <row r="114" spans="1:9" x14ac:dyDescent="0.25">
      <c r="A114" s="23" t="s">
        <v>37</v>
      </c>
      <c r="B114" s="17"/>
      <c r="C114" s="17"/>
      <c r="D114" s="17"/>
      <c r="E114" s="17"/>
      <c r="F114" s="122">
        <f t="shared" si="25"/>
        <v>0</v>
      </c>
      <c r="G114" s="115">
        <f t="shared" si="26"/>
        <v>0</v>
      </c>
      <c r="H114" s="115">
        <f t="shared" si="27"/>
        <v>0</v>
      </c>
      <c r="I114" s="115">
        <f t="shared" si="28"/>
        <v>0</v>
      </c>
    </row>
    <row r="115" spans="1:9" x14ac:dyDescent="0.25">
      <c r="A115" s="23" t="s">
        <v>38</v>
      </c>
      <c r="B115" s="17"/>
      <c r="C115" s="17"/>
      <c r="D115" s="17"/>
      <c r="E115" s="17"/>
      <c r="F115" s="122">
        <f t="shared" si="25"/>
        <v>0</v>
      </c>
      <c r="G115" s="115">
        <f t="shared" si="26"/>
        <v>0</v>
      </c>
      <c r="H115" s="115">
        <f t="shared" si="27"/>
        <v>0</v>
      </c>
      <c r="I115" s="115">
        <f t="shared" si="28"/>
        <v>0</v>
      </c>
    </row>
    <row r="116" spans="1:9" x14ac:dyDescent="0.25">
      <c r="A116" s="23" t="s">
        <v>39</v>
      </c>
      <c r="B116" s="17"/>
      <c r="C116" s="17"/>
      <c r="D116" s="17"/>
      <c r="E116" s="17"/>
      <c r="F116" s="122">
        <f t="shared" si="25"/>
        <v>0</v>
      </c>
      <c r="G116" s="115">
        <f t="shared" si="26"/>
        <v>0</v>
      </c>
      <c r="H116" s="115">
        <f t="shared" si="27"/>
        <v>0</v>
      </c>
      <c r="I116" s="115">
        <f t="shared" si="28"/>
        <v>0</v>
      </c>
    </row>
    <row r="117" spans="1:9" x14ac:dyDescent="0.25">
      <c r="A117" s="23" t="s">
        <v>40</v>
      </c>
      <c r="B117" s="17"/>
      <c r="C117" s="17"/>
      <c r="D117" s="17"/>
      <c r="E117" s="17"/>
      <c r="F117" s="122">
        <f t="shared" si="25"/>
        <v>0</v>
      </c>
      <c r="G117" s="115">
        <f t="shared" si="26"/>
        <v>0</v>
      </c>
      <c r="H117" s="115">
        <f t="shared" si="27"/>
        <v>0</v>
      </c>
      <c r="I117" s="115">
        <f t="shared" si="28"/>
        <v>0</v>
      </c>
    </row>
    <row r="118" spans="1:9" x14ac:dyDescent="0.25">
      <c r="A118" s="23" t="s">
        <v>41</v>
      </c>
      <c r="B118" s="17"/>
      <c r="C118" s="17"/>
      <c r="D118" s="17"/>
      <c r="E118" s="17"/>
      <c r="F118" s="122">
        <f t="shared" si="25"/>
        <v>0</v>
      </c>
      <c r="G118" s="115">
        <f t="shared" si="26"/>
        <v>0</v>
      </c>
      <c r="H118" s="115">
        <f t="shared" si="27"/>
        <v>0</v>
      </c>
      <c r="I118" s="115">
        <f t="shared" si="28"/>
        <v>0</v>
      </c>
    </row>
    <row r="119" spans="1:9" x14ac:dyDescent="0.25">
      <c r="A119" s="23" t="s">
        <v>42</v>
      </c>
      <c r="B119" s="17"/>
      <c r="C119" s="17"/>
      <c r="D119" s="17"/>
      <c r="E119" s="17"/>
      <c r="F119" s="122">
        <f t="shared" si="25"/>
        <v>0</v>
      </c>
      <c r="G119" s="115">
        <f t="shared" si="26"/>
        <v>0</v>
      </c>
      <c r="H119" s="115">
        <f t="shared" si="27"/>
        <v>0</v>
      </c>
      <c r="I119" s="115">
        <f t="shared" si="28"/>
        <v>0</v>
      </c>
    </row>
    <row r="120" spans="1:9" x14ac:dyDescent="0.25">
      <c r="A120" s="23" t="s">
        <v>43</v>
      </c>
      <c r="B120" s="17"/>
      <c r="C120" s="17"/>
      <c r="D120" s="17"/>
      <c r="E120" s="17"/>
      <c r="F120" s="122">
        <f t="shared" si="25"/>
        <v>0</v>
      </c>
      <c r="G120" s="115">
        <f t="shared" si="26"/>
        <v>0</v>
      </c>
      <c r="H120" s="115">
        <f t="shared" si="27"/>
        <v>0</v>
      </c>
      <c r="I120" s="115">
        <f t="shared" si="28"/>
        <v>0</v>
      </c>
    </row>
    <row r="121" spans="1:9" x14ac:dyDescent="0.25">
      <c r="A121" s="23" t="s">
        <v>44</v>
      </c>
      <c r="B121" s="17"/>
      <c r="C121" s="17"/>
      <c r="D121" s="17"/>
      <c r="E121" s="17"/>
      <c r="F121" s="122">
        <f t="shared" si="25"/>
        <v>0</v>
      </c>
      <c r="G121" s="115">
        <f t="shared" si="26"/>
        <v>0</v>
      </c>
      <c r="H121" s="115">
        <f t="shared" si="27"/>
        <v>0</v>
      </c>
      <c r="I121" s="115">
        <f t="shared" si="28"/>
        <v>0</v>
      </c>
    </row>
    <row r="122" spans="1:9" x14ac:dyDescent="0.25">
      <c r="A122" s="23" t="s">
        <v>45</v>
      </c>
      <c r="B122" s="17">
        <v>1</v>
      </c>
      <c r="C122" s="17">
        <v>1</v>
      </c>
      <c r="D122" s="17">
        <v>1</v>
      </c>
      <c r="E122" s="17">
        <v>1</v>
      </c>
      <c r="F122" s="122">
        <f t="shared" si="25"/>
        <v>5</v>
      </c>
      <c r="G122" s="115">
        <f t="shared" si="26"/>
        <v>5.5555555555555554</v>
      </c>
      <c r="H122" s="115">
        <f t="shared" si="27"/>
        <v>20</v>
      </c>
      <c r="I122" s="115">
        <f t="shared" si="28"/>
        <v>20</v>
      </c>
    </row>
    <row r="123" spans="1:9" ht="31.5" x14ac:dyDescent="0.25">
      <c r="A123" s="32" t="s">
        <v>46</v>
      </c>
      <c r="B123" s="17"/>
      <c r="C123" s="17"/>
      <c r="D123" s="17"/>
      <c r="E123" s="17"/>
      <c r="F123" s="122">
        <f t="shared" si="25"/>
        <v>0</v>
      </c>
      <c r="G123" s="115">
        <f t="shared" si="26"/>
        <v>0</v>
      </c>
      <c r="H123" s="115">
        <f t="shared" si="27"/>
        <v>0</v>
      </c>
      <c r="I123" s="115">
        <f t="shared" si="28"/>
        <v>0</v>
      </c>
    </row>
    <row r="124" spans="1:9" x14ac:dyDescent="0.25">
      <c r="A124" s="111" t="s">
        <v>56</v>
      </c>
      <c r="B124" s="120">
        <f>SUM(B97:B123)</f>
        <v>11</v>
      </c>
      <c r="C124" s="120">
        <f>SUM(C97:C123)</f>
        <v>8</v>
      </c>
      <c r="D124" s="120">
        <f>SUM(D97:D123)</f>
        <v>8</v>
      </c>
      <c r="E124" s="120">
        <f>SUM(E97:E123)</f>
        <v>8</v>
      </c>
      <c r="F124" s="122">
        <f t="shared" si="25"/>
        <v>1.0541447053186392</v>
      </c>
      <c r="G124" s="115">
        <f t="shared" si="26"/>
        <v>1.0031347962382446</v>
      </c>
      <c r="H124" s="115">
        <f t="shared" si="27"/>
        <v>0.93951849677040511</v>
      </c>
      <c r="I124" s="115">
        <f t="shared" si="28"/>
        <v>1.0094637223974765</v>
      </c>
    </row>
    <row r="125" spans="1:9" x14ac:dyDescent="0.25">
      <c r="A125" s="27"/>
      <c r="B125" s="19"/>
      <c r="C125" s="19"/>
      <c r="D125" s="19"/>
      <c r="I125" s="9"/>
    </row>
    <row r="126" spans="1:9" x14ac:dyDescent="0.25">
      <c r="A126" s="27"/>
      <c r="B126" s="19"/>
      <c r="C126" s="19"/>
      <c r="D126" s="19"/>
      <c r="E126" s="19"/>
    </row>
    <row r="127" spans="1:9" x14ac:dyDescent="0.25">
      <c r="A127" s="27"/>
      <c r="B127" s="19"/>
      <c r="C127" s="19"/>
      <c r="D127" s="19"/>
      <c r="E127" s="19"/>
    </row>
    <row r="128" spans="1:9" x14ac:dyDescent="0.25">
      <c r="A128" s="27"/>
      <c r="B128" s="19"/>
      <c r="C128" s="19"/>
      <c r="D128" s="19"/>
      <c r="E128" s="19"/>
    </row>
    <row r="129" spans="1:5" x14ac:dyDescent="0.25">
      <c r="A129" s="27"/>
      <c r="B129" s="19"/>
      <c r="C129" s="19"/>
      <c r="D129" s="19"/>
      <c r="E129" s="19"/>
    </row>
    <row r="130" spans="1:5" x14ac:dyDescent="0.25">
      <c r="A130" s="27"/>
      <c r="B130" s="19"/>
      <c r="C130" s="19"/>
      <c r="D130" s="19"/>
      <c r="E130" s="19"/>
    </row>
    <row r="131" spans="1:5" x14ac:dyDescent="0.25">
      <c r="A131" s="12"/>
      <c r="B131" s="19"/>
      <c r="C131" s="19"/>
      <c r="D131" s="19"/>
      <c r="E131" s="19"/>
    </row>
    <row r="132" spans="1:5" x14ac:dyDescent="0.25">
      <c r="A132" s="27"/>
      <c r="B132" s="19"/>
      <c r="C132" s="19"/>
      <c r="D132" s="19"/>
      <c r="E132" s="1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view="pageBreakPreview" topLeftCell="A124" zoomScale="110" zoomScaleNormal="100" zoomScaleSheetLayoutView="110" workbookViewId="0">
      <selection activeCell="L5" sqref="L5"/>
    </sheetView>
  </sheetViews>
  <sheetFormatPr defaultRowHeight="15.75" x14ac:dyDescent="0.25"/>
  <cols>
    <col min="1" max="1" width="24.125" style="1" customWidth="1"/>
    <col min="2" max="6" width="10.625" style="1" customWidth="1"/>
    <col min="7" max="10" width="10.625" customWidth="1"/>
  </cols>
  <sheetData>
    <row r="1" spans="1:12" ht="31.5" customHeight="1" x14ac:dyDescent="0.25">
      <c r="A1" s="438" t="s">
        <v>251</v>
      </c>
      <c r="B1" s="438"/>
      <c r="C1" s="438"/>
      <c r="D1" s="438"/>
      <c r="E1" s="438"/>
      <c r="F1" s="438"/>
      <c r="G1" s="438"/>
      <c r="H1" s="438"/>
      <c r="I1" s="438"/>
      <c r="J1" s="438"/>
      <c r="K1" s="162"/>
    </row>
    <row r="2" spans="1:12" ht="16.5" thickBot="1" x14ac:dyDescent="0.3">
      <c r="A2" s="429" t="s">
        <v>54</v>
      </c>
      <c r="B2" s="429"/>
      <c r="C2" s="429"/>
      <c r="D2" s="429"/>
      <c r="E2" s="429"/>
      <c r="F2" s="429"/>
      <c r="G2" s="429"/>
      <c r="H2" s="429"/>
      <c r="I2" s="429"/>
      <c r="J2" s="429"/>
      <c r="K2" s="19"/>
      <c r="L2" s="9"/>
    </row>
    <row r="3" spans="1:12" ht="32.25" thickBot="1" x14ac:dyDescent="0.3">
      <c r="A3" s="67" t="s">
        <v>69</v>
      </c>
      <c r="B3" s="68" t="s">
        <v>60</v>
      </c>
      <c r="C3" s="68" t="s">
        <v>61</v>
      </c>
      <c r="D3" s="69" t="s">
        <v>62</v>
      </c>
      <c r="E3" s="69" t="s">
        <v>63</v>
      </c>
      <c r="F3" s="69" t="s">
        <v>64</v>
      </c>
      <c r="G3" s="83" t="s">
        <v>65</v>
      </c>
      <c r="H3" s="83" t="s">
        <v>66</v>
      </c>
      <c r="I3" s="83" t="s">
        <v>67</v>
      </c>
      <c r="J3" s="84" t="s">
        <v>68</v>
      </c>
      <c r="K3" s="19"/>
      <c r="L3" s="9"/>
    </row>
    <row r="4" spans="1:12" ht="31.5" x14ac:dyDescent="0.25">
      <c r="A4" s="65" t="s">
        <v>20</v>
      </c>
      <c r="B4" s="15"/>
      <c r="C4" s="15"/>
      <c r="D4" s="15"/>
      <c r="E4" s="15"/>
      <c r="F4" s="15"/>
      <c r="G4" s="112">
        <f>IFERROR(C4/B4,0)</f>
        <v>0</v>
      </c>
      <c r="H4" s="112">
        <f>IFERROR(E4/D4,0)</f>
        <v>0</v>
      </c>
      <c r="I4" s="112">
        <f>IFERROR(F4/E4,0)</f>
        <v>0</v>
      </c>
      <c r="J4" s="112">
        <f>IFERROR(F4/B4,0)</f>
        <v>0</v>
      </c>
      <c r="K4" s="19"/>
      <c r="L4" s="9"/>
    </row>
    <row r="5" spans="1:12" x14ac:dyDescent="0.25">
      <c r="A5" s="23" t="s">
        <v>21</v>
      </c>
      <c r="B5" s="52">
        <v>6</v>
      </c>
      <c r="C5" s="52">
        <v>11</v>
      </c>
      <c r="D5" s="52">
        <v>11</v>
      </c>
      <c r="E5" s="52">
        <v>6</v>
      </c>
      <c r="F5" s="52">
        <v>6</v>
      </c>
      <c r="G5" s="113">
        <f t="shared" ref="G5:G23" si="0">IFERROR(C5/B5,0)</f>
        <v>1.8333333333333333</v>
      </c>
      <c r="H5" s="113">
        <f t="shared" ref="H5:H23" si="1">IFERROR(E5/D5,0)</f>
        <v>0.54545454545454541</v>
      </c>
      <c r="I5" s="113">
        <f t="shared" ref="I5:I23" si="2">IFERROR(F5/E5,0)</f>
        <v>1</v>
      </c>
      <c r="J5" s="113">
        <f t="shared" ref="J5:J23" si="3">IFERROR(F5/B5,0)</f>
        <v>1</v>
      </c>
      <c r="K5" s="19"/>
      <c r="L5" s="9"/>
    </row>
    <row r="6" spans="1:12" x14ac:dyDescent="0.25">
      <c r="A6" s="23" t="s">
        <v>22</v>
      </c>
      <c r="B6" s="52"/>
      <c r="C6" s="52"/>
      <c r="D6" s="52"/>
      <c r="E6" s="52"/>
      <c r="F6" s="52"/>
      <c r="G6" s="113"/>
      <c r="H6" s="113"/>
      <c r="I6" s="113"/>
      <c r="J6" s="113"/>
      <c r="K6" s="19"/>
      <c r="L6" s="9"/>
    </row>
    <row r="7" spans="1:12" s="214" customFormat="1" x14ac:dyDescent="0.25">
      <c r="A7" s="206" t="s">
        <v>694</v>
      </c>
      <c r="B7" s="210">
        <v>3</v>
      </c>
      <c r="C7" s="210">
        <v>4</v>
      </c>
      <c r="D7" s="210">
        <v>4</v>
      </c>
      <c r="E7" s="210">
        <v>3</v>
      </c>
      <c r="F7" s="210">
        <v>2</v>
      </c>
      <c r="G7" s="234">
        <f t="shared" si="0"/>
        <v>1.3333333333333333</v>
      </c>
      <c r="H7" s="234">
        <f t="shared" si="1"/>
        <v>0.75</v>
      </c>
      <c r="I7" s="234">
        <f t="shared" si="2"/>
        <v>0.66666666666666663</v>
      </c>
      <c r="J7" s="234">
        <f t="shared" si="3"/>
        <v>0.66666666666666663</v>
      </c>
      <c r="K7" s="235" t="s">
        <v>695</v>
      </c>
      <c r="L7" s="213"/>
    </row>
    <row r="8" spans="1:12" ht="31.5" x14ac:dyDescent="0.25">
      <c r="A8" s="23" t="s">
        <v>23</v>
      </c>
      <c r="B8" s="52">
        <v>13</v>
      </c>
      <c r="C8" s="52">
        <v>35</v>
      </c>
      <c r="D8" s="52">
        <v>32</v>
      </c>
      <c r="E8" s="52">
        <v>13</v>
      </c>
      <c r="F8" s="52">
        <v>13</v>
      </c>
      <c r="G8" s="113">
        <f t="shared" si="0"/>
        <v>2.6923076923076925</v>
      </c>
      <c r="H8" s="113">
        <f t="shared" si="1"/>
        <v>0.40625</v>
      </c>
      <c r="I8" s="113">
        <f t="shared" si="2"/>
        <v>1</v>
      </c>
      <c r="J8" s="113">
        <f t="shared" si="3"/>
        <v>1</v>
      </c>
      <c r="K8" s="19"/>
      <c r="L8" s="9"/>
    </row>
    <row r="9" spans="1:12" x14ac:dyDescent="0.25">
      <c r="A9" s="23" t="s">
        <v>24</v>
      </c>
      <c r="B9" s="52"/>
      <c r="C9" s="52"/>
      <c r="D9" s="52"/>
      <c r="E9" s="52"/>
      <c r="F9" s="52"/>
      <c r="G9" s="113">
        <f t="shared" si="0"/>
        <v>0</v>
      </c>
      <c r="H9" s="113">
        <f t="shared" si="1"/>
        <v>0</v>
      </c>
      <c r="I9" s="113">
        <f t="shared" si="2"/>
        <v>0</v>
      </c>
      <c r="J9" s="113">
        <f t="shared" si="3"/>
        <v>0</v>
      </c>
      <c r="K9" s="19"/>
      <c r="L9" s="9"/>
    </row>
    <row r="10" spans="1:12" x14ac:dyDescent="0.25">
      <c r="A10" s="23" t="s">
        <v>25</v>
      </c>
      <c r="B10" s="52"/>
      <c r="C10" s="52"/>
      <c r="D10" s="52"/>
      <c r="E10" s="52"/>
      <c r="F10" s="52"/>
      <c r="G10" s="113">
        <f t="shared" si="0"/>
        <v>0</v>
      </c>
      <c r="H10" s="113">
        <f t="shared" si="1"/>
        <v>0</v>
      </c>
      <c r="I10" s="113">
        <f t="shared" si="2"/>
        <v>0</v>
      </c>
      <c r="J10" s="113">
        <f t="shared" si="3"/>
        <v>0</v>
      </c>
      <c r="K10" s="19"/>
      <c r="L10" s="9"/>
    </row>
    <row r="11" spans="1:12" x14ac:dyDescent="0.25">
      <c r="A11" s="23" t="s">
        <v>26</v>
      </c>
      <c r="B11" s="52">
        <v>6</v>
      </c>
      <c r="C11" s="52">
        <v>17</v>
      </c>
      <c r="D11" s="52">
        <v>17</v>
      </c>
      <c r="E11" s="52">
        <v>6</v>
      </c>
      <c r="F11" s="52">
        <v>6</v>
      </c>
      <c r="G11" s="113">
        <f t="shared" si="0"/>
        <v>2.8333333333333335</v>
      </c>
      <c r="H11" s="113">
        <f t="shared" si="1"/>
        <v>0.35294117647058826</v>
      </c>
      <c r="I11" s="113">
        <f t="shared" si="2"/>
        <v>1</v>
      </c>
      <c r="J11" s="113">
        <f t="shared" si="3"/>
        <v>1</v>
      </c>
      <c r="K11" s="19"/>
      <c r="L11" s="9"/>
    </row>
    <row r="12" spans="1:12" x14ac:dyDescent="0.25">
      <c r="A12" s="23" t="s">
        <v>27</v>
      </c>
      <c r="B12" s="52">
        <v>36</v>
      </c>
      <c r="C12" s="52">
        <v>36</v>
      </c>
      <c r="D12" s="52">
        <v>33</v>
      </c>
      <c r="E12" s="52">
        <v>27</v>
      </c>
      <c r="F12" s="52">
        <v>27</v>
      </c>
      <c r="G12" s="113">
        <f t="shared" si="0"/>
        <v>1</v>
      </c>
      <c r="H12" s="113">
        <f t="shared" si="1"/>
        <v>0.81818181818181823</v>
      </c>
      <c r="I12" s="113">
        <f t="shared" si="2"/>
        <v>1</v>
      </c>
      <c r="J12" s="113">
        <f t="shared" si="3"/>
        <v>0.75</v>
      </c>
      <c r="K12" s="19"/>
      <c r="L12" s="9"/>
    </row>
    <row r="13" spans="1:12" x14ac:dyDescent="0.25">
      <c r="A13" s="23" t="s">
        <v>28</v>
      </c>
      <c r="B13" s="52">
        <v>14</v>
      </c>
      <c r="C13" s="52">
        <v>14</v>
      </c>
      <c r="D13" s="52">
        <v>13</v>
      </c>
      <c r="E13" s="52">
        <v>8</v>
      </c>
      <c r="F13" s="52">
        <v>8</v>
      </c>
      <c r="G13" s="113">
        <f t="shared" si="0"/>
        <v>1</v>
      </c>
      <c r="H13" s="113">
        <f t="shared" si="1"/>
        <v>0.61538461538461542</v>
      </c>
      <c r="I13" s="113">
        <f t="shared" si="2"/>
        <v>1</v>
      </c>
      <c r="J13" s="113">
        <f t="shared" si="3"/>
        <v>0.5714285714285714</v>
      </c>
      <c r="K13" s="19"/>
      <c r="L13" s="9"/>
    </row>
    <row r="14" spans="1:12" ht="31.5" x14ac:dyDescent="0.25">
      <c r="A14" s="23" t="s">
        <v>29</v>
      </c>
      <c r="B14" s="46">
        <v>1</v>
      </c>
      <c r="C14" s="46">
        <v>1</v>
      </c>
      <c r="D14" s="52">
        <v>1</v>
      </c>
      <c r="E14" s="52">
        <v>1</v>
      </c>
      <c r="F14" s="52">
        <v>1</v>
      </c>
      <c r="G14" s="113">
        <f t="shared" si="0"/>
        <v>1</v>
      </c>
      <c r="H14" s="113">
        <f t="shared" si="1"/>
        <v>1</v>
      </c>
      <c r="I14" s="113">
        <f t="shared" si="2"/>
        <v>1</v>
      </c>
      <c r="J14" s="113">
        <f t="shared" si="3"/>
        <v>1</v>
      </c>
      <c r="K14" s="19"/>
      <c r="L14" s="9"/>
    </row>
    <row r="15" spans="1:12" x14ac:dyDescent="0.25">
      <c r="A15" s="23" t="s">
        <v>30</v>
      </c>
      <c r="B15" s="52"/>
      <c r="C15" s="52"/>
      <c r="D15" s="52"/>
      <c r="E15" s="52"/>
      <c r="F15" s="52"/>
      <c r="G15" s="113">
        <f t="shared" si="0"/>
        <v>0</v>
      </c>
      <c r="H15" s="113">
        <f t="shared" si="1"/>
        <v>0</v>
      </c>
      <c r="I15" s="113">
        <f t="shared" si="2"/>
        <v>0</v>
      </c>
      <c r="J15" s="113">
        <f t="shared" si="3"/>
        <v>0</v>
      </c>
      <c r="K15" s="19"/>
      <c r="L15" s="9"/>
    </row>
    <row r="16" spans="1:12" ht="47.25" x14ac:dyDescent="0.25">
      <c r="A16" s="23" t="s">
        <v>31</v>
      </c>
      <c r="B16" s="52"/>
      <c r="C16" s="52"/>
      <c r="D16" s="52"/>
      <c r="E16" s="52"/>
      <c r="F16" s="52"/>
      <c r="G16" s="113">
        <f t="shared" si="0"/>
        <v>0</v>
      </c>
      <c r="H16" s="113">
        <f t="shared" si="1"/>
        <v>0</v>
      </c>
      <c r="I16" s="113">
        <f t="shared" si="2"/>
        <v>0</v>
      </c>
      <c r="J16" s="113">
        <f t="shared" si="3"/>
        <v>0</v>
      </c>
      <c r="K16" s="19"/>
      <c r="L16" s="9"/>
    </row>
    <row r="17" spans="1:12" x14ac:dyDescent="0.25">
      <c r="A17" s="23" t="s">
        <v>32</v>
      </c>
      <c r="B17" s="52"/>
      <c r="C17" s="52"/>
      <c r="D17" s="52"/>
      <c r="E17" s="52"/>
      <c r="F17" s="52"/>
      <c r="G17" s="113">
        <f t="shared" si="0"/>
        <v>0</v>
      </c>
      <c r="H17" s="113">
        <f t="shared" si="1"/>
        <v>0</v>
      </c>
      <c r="I17" s="113">
        <f t="shared" si="2"/>
        <v>0</v>
      </c>
      <c r="J17" s="113">
        <f t="shared" si="3"/>
        <v>0</v>
      </c>
      <c r="K17" s="19"/>
      <c r="L17" s="9"/>
    </row>
    <row r="18" spans="1:12" x14ac:dyDescent="0.25">
      <c r="A18" s="23" t="s">
        <v>33</v>
      </c>
      <c r="B18" s="52"/>
      <c r="C18" s="52"/>
      <c r="D18" s="52"/>
      <c r="E18" s="52"/>
      <c r="F18" s="52"/>
      <c r="G18" s="113">
        <f t="shared" si="0"/>
        <v>0</v>
      </c>
      <c r="H18" s="113">
        <f t="shared" si="1"/>
        <v>0</v>
      </c>
      <c r="I18" s="113">
        <f t="shared" si="2"/>
        <v>0</v>
      </c>
      <c r="J18" s="113">
        <f t="shared" si="3"/>
        <v>0</v>
      </c>
      <c r="K18" s="19"/>
      <c r="L18" s="9"/>
    </row>
    <row r="19" spans="1:12" x14ac:dyDescent="0.25">
      <c r="A19" s="23" t="s">
        <v>34</v>
      </c>
      <c r="B19" s="52"/>
      <c r="C19" s="52"/>
      <c r="D19" s="52"/>
      <c r="E19" s="52"/>
      <c r="F19" s="52"/>
      <c r="G19" s="113">
        <f t="shared" si="0"/>
        <v>0</v>
      </c>
      <c r="H19" s="113">
        <f t="shared" si="1"/>
        <v>0</v>
      </c>
      <c r="I19" s="113">
        <f t="shared" si="2"/>
        <v>0</v>
      </c>
      <c r="J19" s="113">
        <f t="shared" si="3"/>
        <v>0</v>
      </c>
      <c r="K19" s="19"/>
      <c r="L19" s="9"/>
    </row>
    <row r="20" spans="1:12" x14ac:dyDescent="0.25">
      <c r="A20" s="23" t="s">
        <v>35</v>
      </c>
      <c r="B20" s="52"/>
      <c r="C20" s="52"/>
      <c r="D20" s="52"/>
      <c r="E20" s="52"/>
      <c r="F20" s="52"/>
      <c r="G20" s="113">
        <f t="shared" si="0"/>
        <v>0</v>
      </c>
      <c r="H20" s="113">
        <f t="shared" si="1"/>
        <v>0</v>
      </c>
      <c r="I20" s="113">
        <f t="shared" si="2"/>
        <v>0</v>
      </c>
      <c r="J20" s="113">
        <f t="shared" si="3"/>
        <v>0</v>
      </c>
      <c r="K20" s="19"/>
      <c r="L20" s="9"/>
    </row>
    <row r="21" spans="1:12" x14ac:dyDescent="0.25">
      <c r="A21" s="23" t="s">
        <v>36</v>
      </c>
      <c r="B21" s="52">
        <v>29</v>
      </c>
      <c r="C21" s="52">
        <v>34</v>
      </c>
      <c r="D21" s="52">
        <v>32</v>
      </c>
      <c r="E21" s="52">
        <v>28</v>
      </c>
      <c r="F21" s="52">
        <v>27</v>
      </c>
      <c r="G21" s="113">
        <f t="shared" si="0"/>
        <v>1.1724137931034482</v>
      </c>
      <c r="H21" s="113">
        <f t="shared" si="1"/>
        <v>0.875</v>
      </c>
      <c r="I21" s="113">
        <f t="shared" si="2"/>
        <v>0.9642857142857143</v>
      </c>
      <c r="J21" s="113">
        <f t="shared" si="3"/>
        <v>0.93103448275862066</v>
      </c>
      <c r="K21" s="13"/>
      <c r="L21" s="9"/>
    </row>
    <row r="22" spans="1:12" x14ac:dyDescent="0.25">
      <c r="A22" s="23" t="s">
        <v>37</v>
      </c>
      <c r="B22" s="52">
        <v>1</v>
      </c>
      <c r="C22" s="52">
        <v>1</v>
      </c>
      <c r="D22" s="52">
        <v>1</v>
      </c>
      <c r="E22" s="52">
        <v>1</v>
      </c>
      <c r="F22" s="52">
        <v>1</v>
      </c>
      <c r="G22" s="113">
        <f t="shared" si="0"/>
        <v>1</v>
      </c>
      <c r="H22" s="113">
        <f t="shared" si="1"/>
        <v>1</v>
      </c>
      <c r="I22" s="113">
        <f t="shared" si="2"/>
        <v>1</v>
      </c>
      <c r="J22" s="113">
        <f t="shared" si="3"/>
        <v>1</v>
      </c>
      <c r="K22" s="19"/>
      <c r="L22" s="9"/>
    </row>
    <row r="23" spans="1:12" x14ac:dyDescent="0.25">
      <c r="A23" s="23" t="s">
        <v>38</v>
      </c>
      <c r="B23" s="52">
        <v>5</v>
      </c>
      <c r="C23" s="52">
        <v>5</v>
      </c>
      <c r="D23" s="52">
        <v>4</v>
      </c>
      <c r="E23" s="52">
        <v>4</v>
      </c>
      <c r="F23" s="52">
        <v>1</v>
      </c>
      <c r="G23" s="113">
        <f t="shared" si="0"/>
        <v>1</v>
      </c>
      <c r="H23" s="113">
        <f t="shared" si="1"/>
        <v>1</v>
      </c>
      <c r="I23" s="113">
        <f t="shared" si="2"/>
        <v>0.25</v>
      </c>
      <c r="J23" s="113">
        <f t="shared" si="3"/>
        <v>0.2</v>
      </c>
      <c r="K23" s="19"/>
      <c r="L23" s="9"/>
    </row>
    <row r="24" spans="1:12" x14ac:dyDescent="0.25">
      <c r="A24" s="23" t="s">
        <v>39</v>
      </c>
      <c r="B24" s="52">
        <v>3</v>
      </c>
      <c r="C24" s="52">
        <v>3</v>
      </c>
      <c r="D24" s="52">
        <v>3</v>
      </c>
      <c r="E24" s="52">
        <v>3</v>
      </c>
      <c r="F24" s="52">
        <v>3</v>
      </c>
      <c r="G24" s="113">
        <f t="shared" ref="G24:G32" si="4">IFERROR(C24/B24,0)</f>
        <v>1</v>
      </c>
      <c r="H24" s="113">
        <f t="shared" ref="H24:H32" si="5">IFERROR(E24/D24,0)</f>
        <v>1</v>
      </c>
      <c r="I24" s="113">
        <f t="shared" ref="I24:I32" si="6">IFERROR(F24/E24,0)</f>
        <v>1</v>
      </c>
      <c r="J24" s="113">
        <f t="shared" ref="J24:J32" si="7">IFERROR(F24/B24,0)</f>
        <v>1</v>
      </c>
      <c r="K24" s="19"/>
      <c r="L24" s="9"/>
    </row>
    <row r="25" spans="1:12" x14ac:dyDescent="0.25">
      <c r="A25" s="23" t="s">
        <v>40</v>
      </c>
      <c r="B25" s="52"/>
      <c r="C25" s="52"/>
      <c r="D25" s="52"/>
      <c r="E25" s="52"/>
      <c r="F25" s="52"/>
      <c r="G25" s="113">
        <f t="shared" si="4"/>
        <v>0</v>
      </c>
      <c r="H25" s="113">
        <f t="shared" si="5"/>
        <v>0</v>
      </c>
      <c r="I25" s="113">
        <f t="shared" si="6"/>
        <v>0</v>
      </c>
      <c r="J25" s="113">
        <f t="shared" si="7"/>
        <v>0</v>
      </c>
      <c r="K25" s="19"/>
      <c r="L25" s="9"/>
    </row>
    <row r="26" spans="1:12" x14ac:dyDescent="0.25">
      <c r="A26" s="23" t="s">
        <v>41</v>
      </c>
      <c r="B26" s="52"/>
      <c r="C26" s="52"/>
      <c r="D26" s="52"/>
      <c r="E26" s="52"/>
      <c r="F26" s="52"/>
      <c r="G26" s="113">
        <f t="shared" si="4"/>
        <v>0</v>
      </c>
      <c r="H26" s="113">
        <f t="shared" si="5"/>
        <v>0</v>
      </c>
      <c r="I26" s="113">
        <f t="shared" si="6"/>
        <v>0</v>
      </c>
      <c r="J26" s="113">
        <f t="shared" si="7"/>
        <v>0</v>
      </c>
      <c r="K26" s="19"/>
      <c r="L26" s="9"/>
    </row>
    <row r="27" spans="1:12" x14ac:dyDescent="0.25">
      <c r="A27" s="23" t="s">
        <v>42</v>
      </c>
      <c r="B27" s="52"/>
      <c r="C27" s="52"/>
      <c r="D27" s="52"/>
      <c r="E27" s="52"/>
      <c r="F27" s="52"/>
      <c r="G27" s="113">
        <f t="shared" si="4"/>
        <v>0</v>
      </c>
      <c r="H27" s="113">
        <f t="shared" si="5"/>
        <v>0</v>
      </c>
      <c r="I27" s="113">
        <f t="shared" si="6"/>
        <v>0</v>
      </c>
      <c r="J27" s="113">
        <f t="shared" si="7"/>
        <v>0</v>
      </c>
      <c r="K27" s="19"/>
      <c r="L27" s="9"/>
    </row>
    <row r="28" spans="1:12" x14ac:dyDescent="0.25">
      <c r="A28" s="23" t="s">
        <v>43</v>
      </c>
      <c r="B28" s="52"/>
      <c r="C28" s="52"/>
      <c r="D28" s="52"/>
      <c r="E28" s="52"/>
      <c r="F28" s="52"/>
      <c r="G28" s="113">
        <f t="shared" si="4"/>
        <v>0</v>
      </c>
      <c r="H28" s="113">
        <f t="shared" si="5"/>
        <v>0</v>
      </c>
      <c r="I28" s="113">
        <f t="shared" si="6"/>
        <v>0</v>
      </c>
      <c r="J28" s="113">
        <f t="shared" si="7"/>
        <v>0</v>
      </c>
      <c r="K28" s="19"/>
      <c r="L28" s="9"/>
    </row>
    <row r="29" spans="1:12" x14ac:dyDescent="0.25">
      <c r="A29" s="23" t="s">
        <v>44</v>
      </c>
      <c r="B29" s="52"/>
      <c r="C29" s="52"/>
      <c r="D29" s="52"/>
      <c r="E29" s="52"/>
      <c r="F29" s="52"/>
      <c r="G29" s="113">
        <f t="shared" si="4"/>
        <v>0</v>
      </c>
      <c r="H29" s="113">
        <f t="shared" si="5"/>
        <v>0</v>
      </c>
      <c r="I29" s="113">
        <f t="shared" si="6"/>
        <v>0</v>
      </c>
      <c r="J29" s="113">
        <f t="shared" si="7"/>
        <v>0</v>
      </c>
      <c r="K29" s="19"/>
      <c r="L29" s="9"/>
    </row>
    <row r="30" spans="1:12" x14ac:dyDescent="0.25">
      <c r="A30" s="23" t="s">
        <v>45</v>
      </c>
      <c r="B30" s="52">
        <v>1</v>
      </c>
      <c r="C30" s="52">
        <v>1</v>
      </c>
      <c r="D30" s="52">
        <v>1</v>
      </c>
      <c r="E30" s="52">
        <v>1</v>
      </c>
      <c r="F30" s="52">
        <v>1</v>
      </c>
      <c r="G30" s="113">
        <f t="shared" si="4"/>
        <v>1</v>
      </c>
      <c r="H30" s="113">
        <f t="shared" si="5"/>
        <v>1</v>
      </c>
      <c r="I30" s="113">
        <f t="shared" si="6"/>
        <v>1</v>
      </c>
      <c r="J30" s="113">
        <f t="shared" si="7"/>
        <v>1</v>
      </c>
      <c r="K30" s="19"/>
      <c r="L30" s="9"/>
    </row>
    <row r="31" spans="1:12" ht="31.5" x14ac:dyDescent="0.25">
      <c r="A31" s="46" t="s">
        <v>46</v>
      </c>
      <c r="B31" s="52">
        <v>4</v>
      </c>
      <c r="C31" s="52">
        <v>4</v>
      </c>
      <c r="D31" s="52">
        <v>4</v>
      </c>
      <c r="E31" s="52">
        <v>4</v>
      </c>
      <c r="F31" s="52">
        <v>4</v>
      </c>
      <c r="G31" s="113">
        <f t="shared" si="4"/>
        <v>1</v>
      </c>
      <c r="H31" s="113">
        <f t="shared" si="5"/>
        <v>1</v>
      </c>
      <c r="I31" s="113">
        <f t="shared" si="6"/>
        <v>1</v>
      </c>
      <c r="J31" s="113">
        <f t="shared" si="7"/>
        <v>1</v>
      </c>
      <c r="K31" s="19"/>
      <c r="L31" s="9"/>
    </row>
    <row r="32" spans="1:12" x14ac:dyDescent="0.25">
      <c r="A32" s="106" t="s">
        <v>56</v>
      </c>
      <c r="B32" s="106">
        <f>SUM(B4:B31)</f>
        <v>122</v>
      </c>
      <c r="C32" s="106">
        <f>SUM(C4:C31)</f>
        <v>166</v>
      </c>
      <c r="D32" s="106">
        <f>SUM(D4:D31)</f>
        <v>156</v>
      </c>
      <c r="E32" s="106">
        <f>SUM(E4:E31)</f>
        <v>105</v>
      </c>
      <c r="F32" s="106">
        <f>SUM(F4:F31)</f>
        <v>100</v>
      </c>
      <c r="G32" s="113">
        <f t="shared" si="4"/>
        <v>1.360655737704918</v>
      </c>
      <c r="H32" s="113">
        <f t="shared" si="5"/>
        <v>0.67307692307692313</v>
      </c>
      <c r="I32" s="113">
        <f t="shared" si="6"/>
        <v>0.95238095238095233</v>
      </c>
      <c r="J32" s="113">
        <f t="shared" si="7"/>
        <v>0.81967213114754101</v>
      </c>
      <c r="K32" s="19"/>
      <c r="L32" s="9"/>
    </row>
    <row r="33" spans="1:12" x14ac:dyDescent="0.25">
      <c r="A33" s="41"/>
      <c r="B33" s="41"/>
      <c r="C33" s="41"/>
      <c r="D33" s="41"/>
      <c r="E33" s="41"/>
      <c r="F33" s="41"/>
      <c r="G33" s="9"/>
      <c r="H33" s="9"/>
      <c r="I33" s="9"/>
      <c r="J33" s="9"/>
      <c r="K33" s="19"/>
      <c r="L33" s="9"/>
    </row>
    <row r="34" spans="1:12" ht="16.5" thickBot="1" x14ac:dyDescent="0.3">
      <c r="A34" s="429" t="s">
        <v>55</v>
      </c>
      <c r="B34" s="429"/>
      <c r="C34" s="429"/>
      <c r="D34" s="429"/>
      <c r="E34" s="429"/>
      <c r="F34" s="429"/>
      <c r="G34" s="429"/>
      <c r="H34" s="429"/>
      <c r="I34" s="429"/>
      <c r="J34" s="429"/>
      <c r="K34" s="19"/>
      <c r="L34" s="9"/>
    </row>
    <row r="35" spans="1:12" ht="32.25" thickBot="1" x14ac:dyDescent="0.3">
      <c r="A35" s="67" t="s">
        <v>69</v>
      </c>
      <c r="B35" s="68" t="s">
        <v>60</v>
      </c>
      <c r="C35" s="68" t="s">
        <v>61</v>
      </c>
      <c r="D35" s="69" t="s">
        <v>62</v>
      </c>
      <c r="E35" s="69" t="s">
        <v>63</v>
      </c>
      <c r="F35" s="69" t="s">
        <v>64</v>
      </c>
      <c r="G35" s="83" t="s">
        <v>65</v>
      </c>
      <c r="H35" s="83" t="s">
        <v>66</v>
      </c>
      <c r="I35" s="83" t="s">
        <v>67</v>
      </c>
      <c r="J35" s="84" t="s">
        <v>68</v>
      </c>
      <c r="K35" s="19"/>
      <c r="L35" s="9"/>
    </row>
    <row r="36" spans="1:12" ht="31.5" x14ac:dyDescent="0.25">
      <c r="A36" s="65" t="s">
        <v>20</v>
      </c>
      <c r="B36" s="15"/>
      <c r="C36" s="15"/>
      <c r="D36" s="15"/>
      <c r="E36" s="15"/>
      <c r="F36" s="15"/>
      <c r="G36" s="112">
        <f>IFERROR(C36/B36,0)</f>
        <v>0</v>
      </c>
      <c r="H36" s="112">
        <f>IFERROR(E36/D36,0)</f>
        <v>0</v>
      </c>
      <c r="I36" s="112">
        <f>IFERROR(F36/E36,0)</f>
        <v>0</v>
      </c>
      <c r="J36" s="112">
        <f>IFERROR(F36/B36,0)</f>
        <v>0</v>
      </c>
      <c r="K36" s="19"/>
      <c r="L36" s="9"/>
    </row>
    <row r="37" spans="1:12" ht="20.25" customHeight="1" x14ac:dyDescent="0.25">
      <c r="A37" s="23" t="s">
        <v>21</v>
      </c>
      <c r="B37" s="52">
        <v>9</v>
      </c>
      <c r="C37" s="52">
        <v>9</v>
      </c>
      <c r="D37" s="52">
        <v>9</v>
      </c>
      <c r="E37" s="52">
        <v>9</v>
      </c>
      <c r="F37" s="52">
        <v>9</v>
      </c>
      <c r="G37" s="113">
        <f t="shared" ref="G37:G48" si="8">IFERROR(C37/B37,0)</f>
        <v>1</v>
      </c>
      <c r="H37" s="113">
        <f t="shared" ref="H37:H48" si="9">IFERROR(E37/D37,0)</f>
        <v>1</v>
      </c>
      <c r="I37" s="113">
        <f t="shared" ref="I37:I48" si="10">IFERROR(F37/E37,0)</f>
        <v>1</v>
      </c>
      <c r="J37" s="113">
        <f t="shared" ref="J37:J48" si="11">IFERROR(F37/B37,0)</f>
        <v>1</v>
      </c>
      <c r="K37" s="19"/>
      <c r="L37" s="9"/>
    </row>
    <row r="38" spans="1:12" s="216" customFormat="1" ht="20.25" customHeight="1" x14ac:dyDescent="0.25">
      <c r="A38" s="206" t="s">
        <v>694</v>
      </c>
      <c r="B38" s="210">
        <v>0</v>
      </c>
      <c r="C38" s="210">
        <v>1</v>
      </c>
      <c r="D38" s="210">
        <v>1</v>
      </c>
      <c r="E38" s="210">
        <v>0</v>
      </c>
      <c r="F38" s="210">
        <v>0</v>
      </c>
      <c r="G38" s="234"/>
      <c r="H38" s="234"/>
      <c r="I38" s="234"/>
      <c r="J38" s="234"/>
      <c r="K38" s="235" t="s">
        <v>695</v>
      </c>
      <c r="L38" s="215"/>
    </row>
    <row r="39" spans="1:12" x14ac:dyDescent="0.25">
      <c r="A39" s="23" t="s">
        <v>22</v>
      </c>
      <c r="B39" s="52"/>
      <c r="C39" s="52"/>
      <c r="D39" s="52"/>
      <c r="E39" s="52"/>
      <c r="F39" s="52"/>
      <c r="G39" s="113">
        <f t="shared" si="8"/>
        <v>0</v>
      </c>
      <c r="H39" s="113">
        <f t="shared" si="9"/>
        <v>0</v>
      </c>
      <c r="I39" s="113">
        <f t="shared" si="10"/>
        <v>0</v>
      </c>
      <c r="J39" s="113">
        <f t="shared" si="11"/>
        <v>0</v>
      </c>
      <c r="K39" s="19"/>
      <c r="L39" s="9"/>
    </row>
    <row r="40" spans="1:12" ht="31.5" x14ac:dyDescent="0.25">
      <c r="A40" s="23" t="s">
        <v>23</v>
      </c>
      <c r="B40" s="52">
        <v>15</v>
      </c>
      <c r="C40" s="52">
        <v>15</v>
      </c>
      <c r="D40" s="52">
        <v>13</v>
      </c>
      <c r="E40" s="52">
        <v>11</v>
      </c>
      <c r="F40" s="52">
        <v>10</v>
      </c>
      <c r="G40" s="113">
        <f t="shared" si="8"/>
        <v>1</v>
      </c>
      <c r="H40" s="113">
        <f t="shared" si="9"/>
        <v>0.84615384615384615</v>
      </c>
      <c r="I40" s="113">
        <f t="shared" si="10"/>
        <v>0.90909090909090906</v>
      </c>
      <c r="J40" s="113">
        <f t="shared" si="11"/>
        <v>0.66666666666666663</v>
      </c>
      <c r="K40" s="14"/>
    </row>
    <row r="41" spans="1:12" ht="19.5" customHeight="1" x14ac:dyDescent="0.25">
      <c r="A41" s="23" t="s">
        <v>24</v>
      </c>
      <c r="B41" s="52"/>
      <c r="C41" s="52"/>
      <c r="D41" s="52"/>
      <c r="E41" s="52"/>
      <c r="F41" s="52"/>
      <c r="G41" s="113">
        <f t="shared" si="8"/>
        <v>0</v>
      </c>
      <c r="H41" s="113">
        <f t="shared" si="9"/>
        <v>0</v>
      </c>
      <c r="I41" s="113">
        <f t="shared" si="10"/>
        <v>0</v>
      </c>
      <c r="J41" s="113">
        <f t="shared" si="11"/>
        <v>0</v>
      </c>
      <c r="K41" s="14"/>
    </row>
    <row r="42" spans="1:12" ht="20.25" customHeight="1" x14ac:dyDescent="0.25">
      <c r="A42" s="23" t="s">
        <v>25</v>
      </c>
      <c r="B42" s="52"/>
      <c r="C42" s="52"/>
      <c r="D42" s="52"/>
      <c r="E42" s="52"/>
      <c r="F42" s="52"/>
      <c r="G42" s="113">
        <f t="shared" si="8"/>
        <v>0</v>
      </c>
      <c r="H42" s="113">
        <f t="shared" si="9"/>
        <v>0</v>
      </c>
      <c r="I42" s="113">
        <f t="shared" si="10"/>
        <v>0</v>
      </c>
      <c r="J42" s="113">
        <f t="shared" si="11"/>
        <v>0</v>
      </c>
      <c r="K42" s="14"/>
    </row>
    <row r="43" spans="1:12" ht="19.5" customHeight="1" x14ac:dyDescent="0.25">
      <c r="A43" s="23" t="s">
        <v>26</v>
      </c>
      <c r="B43" s="52">
        <v>7</v>
      </c>
      <c r="C43" s="52">
        <v>10</v>
      </c>
      <c r="D43" s="52">
        <v>10</v>
      </c>
      <c r="E43" s="52">
        <v>7</v>
      </c>
      <c r="F43" s="52">
        <v>7</v>
      </c>
      <c r="G43" s="113">
        <f t="shared" si="8"/>
        <v>1.4285714285714286</v>
      </c>
      <c r="H43" s="113">
        <f t="shared" si="9"/>
        <v>0.7</v>
      </c>
      <c r="I43" s="113">
        <f t="shared" si="10"/>
        <v>1</v>
      </c>
      <c r="J43" s="113">
        <f t="shared" si="11"/>
        <v>1</v>
      </c>
      <c r="K43" s="14"/>
    </row>
    <row r="44" spans="1:12" ht="18.75" customHeight="1" x14ac:dyDescent="0.25">
      <c r="A44" s="23" t="s">
        <v>27</v>
      </c>
      <c r="B44" s="52">
        <v>1</v>
      </c>
      <c r="C44" s="52">
        <v>1</v>
      </c>
      <c r="D44" s="52">
        <v>1</v>
      </c>
      <c r="E44" s="52">
        <v>1</v>
      </c>
      <c r="F44" s="52">
        <v>1</v>
      </c>
      <c r="G44" s="113">
        <f t="shared" si="8"/>
        <v>1</v>
      </c>
      <c r="H44" s="113">
        <f t="shared" si="9"/>
        <v>1</v>
      </c>
      <c r="I44" s="113">
        <f t="shared" si="10"/>
        <v>1</v>
      </c>
      <c r="J44" s="113">
        <f t="shared" si="11"/>
        <v>1</v>
      </c>
      <c r="K44" s="14"/>
    </row>
    <row r="45" spans="1:12" ht="21.75" customHeight="1" x14ac:dyDescent="0.25">
      <c r="A45" s="23" t="s">
        <v>28</v>
      </c>
      <c r="B45" s="52"/>
      <c r="C45" s="52"/>
      <c r="D45" s="52"/>
      <c r="E45" s="52"/>
      <c r="F45" s="52"/>
      <c r="G45" s="113">
        <f t="shared" si="8"/>
        <v>0</v>
      </c>
      <c r="H45" s="113">
        <f t="shared" si="9"/>
        <v>0</v>
      </c>
      <c r="I45" s="113">
        <f t="shared" si="10"/>
        <v>0</v>
      </c>
      <c r="J45" s="113">
        <f t="shared" si="11"/>
        <v>0</v>
      </c>
      <c r="K45" s="14"/>
    </row>
    <row r="46" spans="1:12" ht="31.5" x14ac:dyDescent="0.25">
      <c r="A46" s="23" t="s">
        <v>29</v>
      </c>
      <c r="B46" s="46"/>
      <c r="C46" s="46"/>
      <c r="D46" s="52"/>
      <c r="E46" s="52"/>
      <c r="F46" s="52"/>
      <c r="G46" s="113">
        <f t="shared" si="8"/>
        <v>0</v>
      </c>
      <c r="H46" s="113">
        <f t="shared" si="9"/>
        <v>0</v>
      </c>
      <c r="I46" s="113">
        <f t="shared" si="10"/>
        <v>0</v>
      </c>
      <c r="J46" s="113">
        <f t="shared" si="11"/>
        <v>0</v>
      </c>
      <c r="K46" s="14"/>
    </row>
    <row r="47" spans="1:12" x14ac:dyDescent="0.25">
      <c r="A47" s="23" t="s">
        <v>30</v>
      </c>
      <c r="B47" s="52"/>
      <c r="C47" s="52"/>
      <c r="D47" s="52"/>
      <c r="E47" s="52"/>
      <c r="F47" s="52"/>
      <c r="G47" s="113">
        <f t="shared" si="8"/>
        <v>0</v>
      </c>
      <c r="H47" s="113">
        <f t="shared" si="9"/>
        <v>0</v>
      </c>
      <c r="I47" s="113">
        <f t="shared" si="10"/>
        <v>0</v>
      </c>
      <c r="J47" s="113">
        <f t="shared" si="11"/>
        <v>0</v>
      </c>
      <c r="K47" s="14"/>
    </row>
    <row r="48" spans="1:12" ht="47.25" x14ac:dyDescent="0.25">
      <c r="A48" s="23" t="s">
        <v>31</v>
      </c>
      <c r="B48" s="52"/>
      <c r="C48" s="52"/>
      <c r="D48" s="52"/>
      <c r="E48" s="52"/>
      <c r="F48" s="52"/>
      <c r="G48" s="113">
        <f t="shared" si="8"/>
        <v>0</v>
      </c>
      <c r="H48" s="113">
        <f t="shared" si="9"/>
        <v>0</v>
      </c>
      <c r="I48" s="113">
        <f t="shared" si="10"/>
        <v>0</v>
      </c>
      <c r="J48" s="113">
        <f t="shared" si="11"/>
        <v>0</v>
      </c>
      <c r="K48" s="14"/>
    </row>
    <row r="49" spans="1:11" x14ac:dyDescent="0.25">
      <c r="A49" s="23" t="s">
        <v>32</v>
      </c>
      <c r="B49" s="52"/>
      <c r="C49" s="52"/>
      <c r="D49" s="52"/>
      <c r="E49" s="52"/>
      <c r="F49" s="52"/>
      <c r="G49" s="113">
        <f t="shared" ref="G49:G64" si="12">IFERROR(C49/B49,0)</f>
        <v>0</v>
      </c>
      <c r="H49" s="113">
        <f t="shared" ref="H49:H64" si="13">IFERROR(E49/D49,0)</f>
        <v>0</v>
      </c>
      <c r="I49" s="113">
        <f t="shared" ref="I49:I64" si="14">IFERROR(F49/E49,0)</f>
        <v>0</v>
      </c>
      <c r="J49" s="113">
        <f t="shared" ref="J49:J64" si="15">IFERROR(F49/B49,0)</f>
        <v>0</v>
      </c>
      <c r="K49" s="14"/>
    </row>
    <row r="50" spans="1:11" x14ac:dyDescent="0.25">
      <c r="A50" s="23" t="s">
        <v>33</v>
      </c>
      <c r="B50" s="52"/>
      <c r="C50" s="52"/>
      <c r="D50" s="52"/>
      <c r="E50" s="52"/>
      <c r="F50" s="52"/>
      <c r="G50" s="113">
        <f t="shared" si="12"/>
        <v>0</v>
      </c>
      <c r="H50" s="113">
        <f t="shared" si="13"/>
        <v>0</v>
      </c>
      <c r="I50" s="113">
        <f t="shared" si="14"/>
        <v>0</v>
      </c>
      <c r="J50" s="113">
        <f t="shared" si="15"/>
        <v>0</v>
      </c>
      <c r="K50" s="14"/>
    </row>
    <row r="51" spans="1:11" x14ac:dyDescent="0.25">
      <c r="A51" s="23" t="s">
        <v>34</v>
      </c>
      <c r="B51" s="52"/>
      <c r="C51" s="52"/>
      <c r="D51" s="52"/>
      <c r="E51" s="52"/>
      <c r="F51" s="52"/>
      <c r="G51" s="113">
        <f t="shared" si="12"/>
        <v>0</v>
      </c>
      <c r="H51" s="113">
        <f t="shared" si="13"/>
        <v>0</v>
      </c>
      <c r="I51" s="113">
        <f t="shared" si="14"/>
        <v>0</v>
      </c>
      <c r="J51" s="113">
        <f t="shared" si="15"/>
        <v>0</v>
      </c>
      <c r="K51" s="14"/>
    </row>
    <row r="52" spans="1:11" x14ac:dyDescent="0.25">
      <c r="A52" s="23" t="s">
        <v>35</v>
      </c>
      <c r="B52" s="52"/>
      <c r="C52" s="52"/>
      <c r="D52" s="52"/>
      <c r="E52" s="52"/>
      <c r="F52" s="52"/>
      <c r="G52" s="113">
        <f t="shared" si="12"/>
        <v>0</v>
      </c>
      <c r="H52" s="113">
        <f t="shared" si="13"/>
        <v>0</v>
      </c>
      <c r="I52" s="113">
        <f t="shared" si="14"/>
        <v>0</v>
      </c>
      <c r="J52" s="113">
        <f t="shared" si="15"/>
        <v>0</v>
      </c>
      <c r="K52" s="14"/>
    </row>
    <row r="53" spans="1:11" x14ac:dyDescent="0.25">
      <c r="A53" s="23" t="s">
        <v>36</v>
      </c>
      <c r="B53" s="52">
        <v>22</v>
      </c>
      <c r="C53" s="52">
        <v>23</v>
      </c>
      <c r="D53" s="52">
        <v>23</v>
      </c>
      <c r="E53" s="52">
        <v>22</v>
      </c>
      <c r="F53" s="52">
        <v>22</v>
      </c>
      <c r="G53" s="113">
        <f t="shared" si="12"/>
        <v>1.0454545454545454</v>
      </c>
      <c r="H53" s="113">
        <f t="shared" si="13"/>
        <v>0.95652173913043481</v>
      </c>
      <c r="I53" s="113">
        <f t="shared" si="14"/>
        <v>1</v>
      </c>
      <c r="J53" s="113">
        <f t="shared" si="15"/>
        <v>1</v>
      </c>
      <c r="K53" s="14"/>
    </row>
    <row r="54" spans="1:11" x14ac:dyDescent="0.25">
      <c r="A54" s="23" t="s">
        <v>37</v>
      </c>
      <c r="B54" s="52"/>
      <c r="C54" s="52"/>
      <c r="D54" s="52"/>
      <c r="E54" s="52"/>
      <c r="F54" s="52"/>
      <c r="G54" s="113">
        <f t="shared" si="12"/>
        <v>0</v>
      </c>
      <c r="H54" s="113">
        <f t="shared" si="13"/>
        <v>0</v>
      </c>
      <c r="I54" s="113">
        <f t="shared" si="14"/>
        <v>0</v>
      </c>
      <c r="J54" s="113">
        <f t="shared" si="15"/>
        <v>0</v>
      </c>
      <c r="K54" s="14"/>
    </row>
    <row r="55" spans="1:11" x14ac:dyDescent="0.25">
      <c r="A55" s="23" t="s">
        <v>38</v>
      </c>
      <c r="B55" s="52"/>
      <c r="C55" s="52"/>
      <c r="D55" s="52"/>
      <c r="E55" s="52"/>
      <c r="F55" s="52"/>
      <c r="G55" s="113">
        <f t="shared" si="12"/>
        <v>0</v>
      </c>
      <c r="H55" s="113">
        <f t="shared" si="13"/>
        <v>0</v>
      </c>
      <c r="I55" s="113">
        <f t="shared" si="14"/>
        <v>0</v>
      </c>
      <c r="J55" s="113">
        <f t="shared" si="15"/>
        <v>0</v>
      </c>
      <c r="K55" s="14"/>
    </row>
    <row r="56" spans="1:11" ht="20.25" customHeight="1" x14ac:dyDescent="0.25">
      <c r="A56" s="23" t="s">
        <v>39</v>
      </c>
      <c r="B56" s="52">
        <v>6</v>
      </c>
      <c r="C56" s="52">
        <v>6</v>
      </c>
      <c r="D56" s="52">
        <v>6</v>
      </c>
      <c r="E56" s="52">
        <v>6</v>
      </c>
      <c r="F56" s="52">
        <v>6</v>
      </c>
      <c r="G56" s="113">
        <f t="shared" si="12"/>
        <v>1</v>
      </c>
      <c r="H56" s="113">
        <f t="shared" si="13"/>
        <v>1</v>
      </c>
      <c r="I56" s="113">
        <f t="shared" si="14"/>
        <v>1</v>
      </c>
      <c r="J56" s="113">
        <f t="shared" si="15"/>
        <v>1</v>
      </c>
      <c r="K56" s="14"/>
    </row>
    <row r="57" spans="1:11" x14ac:dyDescent="0.25">
      <c r="A57" s="23" t="s">
        <v>40</v>
      </c>
      <c r="B57" s="52"/>
      <c r="C57" s="52"/>
      <c r="D57" s="52"/>
      <c r="E57" s="52"/>
      <c r="F57" s="52"/>
      <c r="G57" s="113">
        <f t="shared" si="12"/>
        <v>0</v>
      </c>
      <c r="H57" s="113">
        <f t="shared" si="13"/>
        <v>0</v>
      </c>
      <c r="I57" s="113">
        <f t="shared" si="14"/>
        <v>0</v>
      </c>
      <c r="J57" s="113">
        <f t="shared" si="15"/>
        <v>0</v>
      </c>
      <c r="K57" s="14"/>
    </row>
    <row r="58" spans="1:11" ht="20.25" customHeight="1" x14ac:dyDescent="0.25">
      <c r="A58" s="23" t="s">
        <v>41</v>
      </c>
      <c r="B58" s="52"/>
      <c r="C58" s="52"/>
      <c r="D58" s="52"/>
      <c r="E58" s="52"/>
      <c r="F58" s="52"/>
      <c r="G58" s="113">
        <f t="shared" si="12"/>
        <v>0</v>
      </c>
      <c r="H58" s="113">
        <f t="shared" si="13"/>
        <v>0</v>
      </c>
      <c r="I58" s="113">
        <f t="shared" si="14"/>
        <v>0</v>
      </c>
      <c r="J58" s="113">
        <f t="shared" si="15"/>
        <v>0</v>
      </c>
      <c r="K58" s="14"/>
    </row>
    <row r="59" spans="1:11" ht="18" customHeight="1" x14ac:dyDescent="0.25">
      <c r="A59" s="23" t="s">
        <v>42</v>
      </c>
      <c r="B59" s="52"/>
      <c r="C59" s="52"/>
      <c r="D59" s="52"/>
      <c r="E59" s="52"/>
      <c r="F59" s="52"/>
      <c r="G59" s="113">
        <f t="shared" si="12"/>
        <v>0</v>
      </c>
      <c r="H59" s="113">
        <f t="shared" si="13"/>
        <v>0</v>
      </c>
      <c r="I59" s="113">
        <f t="shared" si="14"/>
        <v>0</v>
      </c>
      <c r="J59" s="113">
        <f t="shared" si="15"/>
        <v>0</v>
      </c>
      <c r="K59" s="14"/>
    </row>
    <row r="60" spans="1:11" ht="17.25" customHeight="1" x14ac:dyDescent="0.25">
      <c r="A60" s="23" t="s">
        <v>43</v>
      </c>
      <c r="B60" s="52"/>
      <c r="C60" s="52"/>
      <c r="D60" s="52"/>
      <c r="E60" s="52"/>
      <c r="F60" s="52"/>
      <c r="G60" s="113">
        <f t="shared" si="12"/>
        <v>0</v>
      </c>
      <c r="H60" s="113">
        <f t="shared" si="13"/>
        <v>0</v>
      </c>
      <c r="I60" s="113">
        <f t="shared" si="14"/>
        <v>0</v>
      </c>
      <c r="J60" s="113">
        <f t="shared" si="15"/>
        <v>0</v>
      </c>
      <c r="K60" s="14"/>
    </row>
    <row r="61" spans="1:11" ht="18" customHeight="1" x14ac:dyDescent="0.25">
      <c r="A61" s="23" t="s">
        <v>44</v>
      </c>
      <c r="B61" s="52"/>
      <c r="C61" s="52"/>
      <c r="D61" s="52"/>
      <c r="E61" s="52"/>
      <c r="F61" s="52"/>
      <c r="G61" s="113">
        <f t="shared" si="12"/>
        <v>0</v>
      </c>
      <c r="H61" s="113">
        <f t="shared" si="13"/>
        <v>0</v>
      </c>
      <c r="I61" s="113">
        <f t="shared" si="14"/>
        <v>0</v>
      </c>
      <c r="J61" s="113">
        <f t="shared" si="15"/>
        <v>0</v>
      </c>
      <c r="K61" s="14"/>
    </row>
    <row r="62" spans="1:11" ht="18" customHeight="1" x14ac:dyDescent="0.25">
      <c r="A62" s="23" t="s">
        <v>45</v>
      </c>
      <c r="B62" s="52"/>
      <c r="C62" s="52"/>
      <c r="D62" s="52"/>
      <c r="E62" s="52"/>
      <c r="F62" s="52"/>
      <c r="G62" s="113">
        <f t="shared" si="12"/>
        <v>0</v>
      </c>
      <c r="H62" s="113">
        <f t="shared" si="13"/>
        <v>0</v>
      </c>
      <c r="I62" s="113">
        <f t="shared" si="14"/>
        <v>0</v>
      </c>
      <c r="J62" s="113">
        <f t="shared" si="15"/>
        <v>0</v>
      </c>
      <c r="K62" s="14"/>
    </row>
    <row r="63" spans="1:11" ht="31.5" x14ac:dyDescent="0.25">
      <c r="A63" s="46" t="s">
        <v>46</v>
      </c>
      <c r="B63" s="52">
        <v>1</v>
      </c>
      <c r="C63" s="52">
        <v>1</v>
      </c>
      <c r="D63" s="52">
        <v>1</v>
      </c>
      <c r="E63" s="52">
        <v>0</v>
      </c>
      <c r="F63" s="52">
        <v>0</v>
      </c>
      <c r="G63" s="113">
        <f t="shared" si="12"/>
        <v>1</v>
      </c>
      <c r="H63" s="113">
        <f t="shared" si="13"/>
        <v>0</v>
      </c>
      <c r="I63" s="113">
        <f t="shared" si="14"/>
        <v>0</v>
      </c>
      <c r="J63" s="113">
        <f t="shared" si="15"/>
        <v>0</v>
      </c>
      <c r="K63" s="14"/>
    </row>
    <row r="64" spans="1:11" x14ac:dyDescent="0.25">
      <c r="A64" s="106" t="s">
        <v>56</v>
      </c>
      <c r="B64" s="106">
        <f>SUM(B36:B63)</f>
        <v>61</v>
      </c>
      <c r="C64" s="106">
        <f>SUM(C36:C63)</f>
        <v>66</v>
      </c>
      <c r="D64" s="106">
        <f>SUM(D36:D63)</f>
        <v>64</v>
      </c>
      <c r="E64" s="106">
        <f>SUM(E36:E63)</f>
        <v>56</v>
      </c>
      <c r="F64" s="106">
        <f>SUM(F36:F63)</f>
        <v>55</v>
      </c>
      <c r="G64" s="113">
        <f t="shared" si="12"/>
        <v>1.0819672131147542</v>
      </c>
      <c r="H64" s="113">
        <f t="shared" si="13"/>
        <v>0.875</v>
      </c>
      <c r="I64" s="113">
        <f t="shared" si="14"/>
        <v>0.9821428571428571</v>
      </c>
      <c r="J64" s="113">
        <f t="shared" si="15"/>
        <v>0.90163934426229508</v>
      </c>
      <c r="K64" s="14"/>
    </row>
    <row r="65" spans="1:13" x14ac:dyDescent="0.25">
      <c r="K65" s="14"/>
    </row>
    <row r="66" spans="1:13" ht="16.5" thickBot="1" x14ac:dyDescent="0.3">
      <c r="A66" s="436" t="s">
        <v>126</v>
      </c>
      <c r="B66" s="420"/>
      <c r="C66" s="420"/>
      <c r="D66" s="420"/>
      <c r="E66" s="437"/>
      <c r="K66" s="14"/>
    </row>
    <row r="67" spans="1:13" ht="63.75" thickBot="1" x14ac:dyDescent="0.3">
      <c r="A67" s="78" t="s">
        <v>69</v>
      </c>
      <c r="B67" s="79" t="s">
        <v>61</v>
      </c>
      <c r="C67" s="80" t="s">
        <v>62</v>
      </c>
      <c r="D67" s="80" t="s">
        <v>63</v>
      </c>
      <c r="E67" s="80" t="s">
        <v>64</v>
      </c>
      <c r="F67" s="81" t="s">
        <v>146</v>
      </c>
      <c r="G67" s="81" t="s">
        <v>147</v>
      </c>
      <c r="H67" s="81" t="s">
        <v>148</v>
      </c>
      <c r="I67" s="82" t="s">
        <v>149</v>
      </c>
      <c r="K67" s="14"/>
    </row>
    <row r="68" spans="1:13" ht="31.5" x14ac:dyDescent="0.25">
      <c r="A68" s="65" t="s">
        <v>20</v>
      </c>
      <c r="B68" s="15"/>
      <c r="C68" s="15"/>
      <c r="D68" s="15"/>
      <c r="E68" s="15"/>
      <c r="F68" s="211">
        <f t="shared" ref="F68:I69" si="16">+IFERROR(B68/(C4+C36),0)*100</f>
        <v>0</v>
      </c>
      <c r="G68" s="114">
        <f t="shared" si="16"/>
        <v>0</v>
      </c>
      <c r="H68" s="114">
        <f t="shared" si="16"/>
        <v>0</v>
      </c>
      <c r="I68" s="114">
        <f t="shared" si="16"/>
        <v>0</v>
      </c>
      <c r="K68" s="14"/>
    </row>
    <row r="69" spans="1:13" x14ac:dyDescent="0.25">
      <c r="A69" s="23" t="s">
        <v>21</v>
      </c>
      <c r="B69" s="52">
        <v>7</v>
      </c>
      <c r="C69" s="52">
        <v>7</v>
      </c>
      <c r="D69" s="52">
        <v>7</v>
      </c>
      <c r="E69" s="52">
        <v>7</v>
      </c>
      <c r="F69" s="212">
        <f t="shared" si="16"/>
        <v>35</v>
      </c>
      <c r="G69" s="115">
        <f t="shared" si="16"/>
        <v>35</v>
      </c>
      <c r="H69" s="115">
        <f t="shared" si="16"/>
        <v>46.666666666666664</v>
      </c>
      <c r="I69" s="115">
        <f t="shared" si="16"/>
        <v>46.666666666666664</v>
      </c>
      <c r="K69" s="14"/>
    </row>
    <row r="70" spans="1:13" s="165" customFormat="1" x14ac:dyDescent="0.25">
      <c r="A70" s="206" t="s">
        <v>694</v>
      </c>
      <c r="B70" s="210">
        <v>2</v>
      </c>
      <c r="C70" s="210">
        <v>2</v>
      </c>
      <c r="D70" s="210">
        <v>2</v>
      </c>
      <c r="E70" s="210">
        <v>2</v>
      </c>
      <c r="F70" s="217"/>
      <c r="G70" s="218"/>
      <c r="H70" s="218"/>
      <c r="I70" s="218"/>
      <c r="K70" s="219"/>
      <c r="M70" s="165" t="s">
        <v>695</v>
      </c>
    </row>
    <row r="71" spans="1:13" x14ac:dyDescent="0.25">
      <c r="A71" s="23" t="s">
        <v>22</v>
      </c>
      <c r="B71" s="52"/>
      <c r="C71" s="52"/>
      <c r="D71" s="52"/>
      <c r="E71" s="52"/>
      <c r="F71" s="212">
        <f t="shared" ref="F71:F96" si="17">+IFERROR(B71/(C7+C39),0)*100</f>
        <v>0</v>
      </c>
      <c r="G71" s="115">
        <f t="shared" ref="G71:G96" si="18">+IFERROR(C71/(D7+D39),0)*100</f>
        <v>0</v>
      </c>
      <c r="H71" s="115">
        <f t="shared" ref="H71:H96" si="19">+IFERROR(D71/(E7+E39),0)*100</f>
        <v>0</v>
      </c>
      <c r="I71" s="115">
        <f t="shared" ref="I71:I96" si="20">+IFERROR(E71/(F7+F39),0)*100</f>
        <v>0</v>
      </c>
      <c r="K71" s="14"/>
    </row>
    <row r="72" spans="1:13" ht="31.5" x14ac:dyDescent="0.25">
      <c r="A72" s="23" t="s">
        <v>23</v>
      </c>
      <c r="B72" s="52">
        <v>22</v>
      </c>
      <c r="C72" s="52">
        <v>19</v>
      </c>
      <c r="D72" s="52">
        <v>15</v>
      </c>
      <c r="E72" s="52">
        <v>15</v>
      </c>
      <c r="F72" s="212">
        <f t="shared" si="17"/>
        <v>44</v>
      </c>
      <c r="G72" s="115">
        <f t="shared" si="18"/>
        <v>42.222222222222221</v>
      </c>
      <c r="H72" s="115">
        <f t="shared" si="19"/>
        <v>62.5</v>
      </c>
      <c r="I72" s="115">
        <f t="shared" si="20"/>
        <v>65.217391304347828</v>
      </c>
      <c r="K72" s="14"/>
    </row>
    <row r="73" spans="1:13" x14ac:dyDescent="0.25">
      <c r="A73" s="23" t="s">
        <v>24</v>
      </c>
      <c r="B73" s="52"/>
      <c r="C73" s="52"/>
      <c r="D73" s="52"/>
      <c r="E73" s="52"/>
      <c r="F73" s="212">
        <f t="shared" si="17"/>
        <v>0</v>
      </c>
      <c r="G73" s="115">
        <f t="shared" si="18"/>
        <v>0</v>
      </c>
      <c r="H73" s="115">
        <f t="shared" si="19"/>
        <v>0</v>
      </c>
      <c r="I73" s="115">
        <f t="shared" si="20"/>
        <v>0</v>
      </c>
      <c r="K73" s="14"/>
    </row>
    <row r="74" spans="1:13" x14ac:dyDescent="0.25">
      <c r="A74" s="23" t="s">
        <v>25</v>
      </c>
      <c r="B74" s="52"/>
      <c r="C74" s="52"/>
      <c r="D74" s="52"/>
      <c r="E74" s="52"/>
      <c r="F74" s="212">
        <f t="shared" si="17"/>
        <v>0</v>
      </c>
      <c r="G74" s="115">
        <f t="shared" si="18"/>
        <v>0</v>
      </c>
      <c r="H74" s="115">
        <f t="shared" si="19"/>
        <v>0</v>
      </c>
      <c r="I74" s="115">
        <f t="shared" si="20"/>
        <v>0</v>
      </c>
      <c r="K74" s="14"/>
    </row>
    <row r="75" spans="1:13" x14ac:dyDescent="0.25">
      <c r="A75" s="23" t="s">
        <v>26</v>
      </c>
      <c r="B75" s="52">
        <v>22</v>
      </c>
      <c r="C75" s="52">
        <v>22</v>
      </c>
      <c r="D75" s="52">
        <v>11</v>
      </c>
      <c r="E75" s="52">
        <v>11</v>
      </c>
      <c r="F75" s="212">
        <f t="shared" si="17"/>
        <v>81.481481481481481</v>
      </c>
      <c r="G75" s="115">
        <f t="shared" si="18"/>
        <v>81.481481481481481</v>
      </c>
      <c r="H75" s="115">
        <f t="shared" si="19"/>
        <v>84.615384615384613</v>
      </c>
      <c r="I75" s="115">
        <f t="shared" si="20"/>
        <v>84.615384615384613</v>
      </c>
      <c r="K75" s="14"/>
    </row>
    <row r="76" spans="1:13" x14ac:dyDescent="0.25">
      <c r="A76" s="23" t="s">
        <v>27</v>
      </c>
      <c r="B76" s="52">
        <v>27</v>
      </c>
      <c r="C76" s="52">
        <v>27</v>
      </c>
      <c r="D76" s="52">
        <v>22</v>
      </c>
      <c r="E76" s="52">
        <v>22</v>
      </c>
      <c r="F76" s="212">
        <f t="shared" si="17"/>
        <v>72.972972972972968</v>
      </c>
      <c r="G76" s="115">
        <f t="shared" si="18"/>
        <v>79.411764705882348</v>
      </c>
      <c r="H76" s="115">
        <f t="shared" si="19"/>
        <v>78.571428571428569</v>
      </c>
      <c r="I76" s="115">
        <f t="shared" si="20"/>
        <v>78.571428571428569</v>
      </c>
      <c r="K76" s="14"/>
    </row>
    <row r="77" spans="1:13" x14ac:dyDescent="0.25">
      <c r="A77" s="23" t="s">
        <v>28</v>
      </c>
      <c r="B77" s="46">
        <v>8</v>
      </c>
      <c r="C77" s="52">
        <v>8</v>
      </c>
      <c r="D77" s="52">
        <v>4</v>
      </c>
      <c r="E77" s="52">
        <v>4</v>
      </c>
      <c r="F77" s="212">
        <f t="shared" si="17"/>
        <v>57.142857142857139</v>
      </c>
      <c r="G77" s="115">
        <f t="shared" si="18"/>
        <v>61.53846153846154</v>
      </c>
      <c r="H77" s="115">
        <f t="shared" si="19"/>
        <v>50</v>
      </c>
      <c r="I77" s="115">
        <f t="shared" si="20"/>
        <v>50</v>
      </c>
      <c r="K77" s="14"/>
    </row>
    <row r="78" spans="1:13" ht="31.5" x14ac:dyDescent="0.25">
      <c r="A78" s="23" t="s">
        <v>29</v>
      </c>
      <c r="B78" s="52"/>
      <c r="C78" s="52"/>
      <c r="D78" s="52"/>
      <c r="E78" s="52"/>
      <c r="F78" s="212">
        <f t="shared" si="17"/>
        <v>0</v>
      </c>
      <c r="G78" s="115">
        <f t="shared" si="18"/>
        <v>0</v>
      </c>
      <c r="H78" s="115">
        <f t="shared" si="19"/>
        <v>0</v>
      </c>
      <c r="I78" s="115">
        <f t="shared" si="20"/>
        <v>0</v>
      </c>
      <c r="K78" s="14"/>
    </row>
    <row r="79" spans="1:13" x14ac:dyDescent="0.25">
      <c r="A79" s="23" t="s">
        <v>30</v>
      </c>
      <c r="B79" s="52"/>
      <c r="C79" s="52"/>
      <c r="D79" s="52"/>
      <c r="E79" s="52"/>
      <c r="F79" s="212">
        <f t="shared" si="17"/>
        <v>0</v>
      </c>
      <c r="G79" s="115">
        <f t="shared" si="18"/>
        <v>0</v>
      </c>
      <c r="H79" s="115">
        <f t="shared" si="19"/>
        <v>0</v>
      </c>
      <c r="I79" s="115">
        <f t="shared" si="20"/>
        <v>0</v>
      </c>
      <c r="K79" s="14"/>
    </row>
    <row r="80" spans="1:13" ht="47.25" x14ac:dyDescent="0.25">
      <c r="A80" s="23" t="s">
        <v>31</v>
      </c>
      <c r="B80" s="52"/>
      <c r="C80" s="52"/>
      <c r="D80" s="52"/>
      <c r="E80" s="52"/>
      <c r="F80" s="212">
        <f t="shared" si="17"/>
        <v>0</v>
      </c>
      <c r="G80" s="115">
        <f t="shared" si="18"/>
        <v>0</v>
      </c>
      <c r="H80" s="115">
        <f t="shared" si="19"/>
        <v>0</v>
      </c>
      <c r="I80" s="115">
        <f t="shared" si="20"/>
        <v>0</v>
      </c>
      <c r="K80" s="14"/>
    </row>
    <row r="81" spans="1:11" x14ac:dyDescent="0.25">
      <c r="A81" s="23" t="s">
        <v>32</v>
      </c>
      <c r="B81" s="52"/>
      <c r="C81" s="52"/>
      <c r="D81" s="52"/>
      <c r="E81" s="52"/>
      <c r="F81" s="212">
        <f t="shared" si="17"/>
        <v>0</v>
      </c>
      <c r="G81" s="115">
        <f t="shared" si="18"/>
        <v>0</v>
      </c>
      <c r="H81" s="115">
        <f t="shared" si="19"/>
        <v>0</v>
      </c>
      <c r="I81" s="115">
        <f t="shared" si="20"/>
        <v>0</v>
      </c>
      <c r="K81" s="14"/>
    </row>
    <row r="82" spans="1:11" x14ac:dyDescent="0.25">
      <c r="A82" s="23" t="s">
        <v>33</v>
      </c>
      <c r="B82" s="52"/>
      <c r="C82" s="52"/>
      <c r="D82" s="52"/>
      <c r="E82" s="52"/>
      <c r="F82" s="212">
        <f t="shared" si="17"/>
        <v>0</v>
      </c>
      <c r="G82" s="115">
        <f t="shared" si="18"/>
        <v>0</v>
      </c>
      <c r="H82" s="115">
        <f t="shared" si="19"/>
        <v>0</v>
      </c>
      <c r="I82" s="115">
        <f t="shared" si="20"/>
        <v>0</v>
      </c>
      <c r="K82" s="14"/>
    </row>
    <row r="83" spans="1:11" x14ac:dyDescent="0.25">
      <c r="A83" s="23" t="s">
        <v>34</v>
      </c>
      <c r="B83" s="52"/>
      <c r="C83" s="52"/>
      <c r="D83" s="52"/>
      <c r="E83" s="52"/>
      <c r="F83" s="212">
        <f t="shared" si="17"/>
        <v>0</v>
      </c>
      <c r="G83" s="115">
        <f t="shared" si="18"/>
        <v>0</v>
      </c>
      <c r="H83" s="115">
        <f t="shared" si="19"/>
        <v>0</v>
      </c>
      <c r="I83" s="115">
        <f t="shared" si="20"/>
        <v>0</v>
      </c>
      <c r="K83" s="14"/>
    </row>
    <row r="84" spans="1:11" x14ac:dyDescent="0.25">
      <c r="A84" s="23" t="s">
        <v>35</v>
      </c>
      <c r="B84" s="52"/>
      <c r="C84" s="52"/>
      <c r="D84" s="52"/>
      <c r="E84" s="52"/>
      <c r="F84" s="212">
        <f t="shared" si="17"/>
        <v>0</v>
      </c>
      <c r="G84" s="115">
        <f t="shared" si="18"/>
        <v>0</v>
      </c>
      <c r="H84" s="115">
        <f t="shared" si="19"/>
        <v>0</v>
      </c>
      <c r="I84" s="115">
        <f t="shared" si="20"/>
        <v>0</v>
      </c>
      <c r="K84" s="14"/>
    </row>
    <row r="85" spans="1:11" x14ac:dyDescent="0.25">
      <c r="A85" s="23" t="s">
        <v>36</v>
      </c>
      <c r="B85" s="52">
        <v>46</v>
      </c>
      <c r="C85" s="52">
        <v>44</v>
      </c>
      <c r="D85" s="52">
        <v>43</v>
      </c>
      <c r="E85" s="52">
        <v>41</v>
      </c>
      <c r="F85" s="212">
        <f t="shared" si="17"/>
        <v>80.701754385964904</v>
      </c>
      <c r="G85" s="115">
        <f t="shared" si="18"/>
        <v>80</v>
      </c>
      <c r="H85" s="115">
        <f t="shared" si="19"/>
        <v>86</v>
      </c>
      <c r="I85" s="115">
        <f t="shared" si="20"/>
        <v>83.673469387755105</v>
      </c>
      <c r="K85" s="14"/>
    </row>
    <row r="86" spans="1:11" x14ac:dyDescent="0.25">
      <c r="A86" s="23" t="s">
        <v>37</v>
      </c>
      <c r="B86" s="52">
        <v>1</v>
      </c>
      <c r="C86" s="52">
        <v>1</v>
      </c>
      <c r="D86" s="52">
        <v>1</v>
      </c>
      <c r="E86" s="52">
        <v>1</v>
      </c>
      <c r="F86" s="212">
        <f t="shared" si="17"/>
        <v>100</v>
      </c>
      <c r="G86" s="115">
        <f t="shared" si="18"/>
        <v>100</v>
      </c>
      <c r="H86" s="115">
        <f t="shared" si="19"/>
        <v>100</v>
      </c>
      <c r="I86" s="115">
        <f t="shared" si="20"/>
        <v>100</v>
      </c>
      <c r="K86" s="14"/>
    </row>
    <row r="87" spans="1:11" x14ac:dyDescent="0.25">
      <c r="A87" s="23" t="s">
        <v>38</v>
      </c>
      <c r="B87" s="52">
        <v>1</v>
      </c>
      <c r="C87" s="52">
        <v>1</v>
      </c>
      <c r="D87" s="52">
        <v>1</v>
      </c>
      <c r="E87" s="52">
        <v>1</v>
      </c>
      <c r="F87" s="212">
        <f t="shared" si="17"/>
        <v>20</v>
      </c>
      <c r="G87" s="115">
        <f t="shared" si="18"/>
        <v>25</v>
      </c>
      <c r="H87" s="115">
        <f t="shared" si="19"/>
        <v>25</v>
      </c>
      <c r="I87" s="115">
        <f t="shared" si="20"/>
        <v>100</v>
      </c>
      <c r="K87" s="14"/>
    </row>
    <row r="88" spans="1:11" x14ac:dyDescent="0.25">
      <c r="A88" s="23" t="s">
        <v>39</v>
      </c>
      <c r="B88" s="52">
        <v>5</v>
      </c>
      <c r="C88" s="52">
        <v>5</v>
      </c>
      <c r="D88" s="52">
        <v>5</v>
      </c>
      <c r="E88" s="52">
        <v>5</v>
      </c>
      <c r="F88" s="212">
        <f t="shared" si="17"/>
        <v>55.555555555555557</v>
      </c>
      <c r="G88" s="115">
        <f t="shared" si="18"/>
        <v>55.555555555555557</v>
      </c>
      <c r="H88" s="115">
        <f t="shared" si="19"/>
        <v>55.555555555555557</v>
      </c>
      <c r="I88" s="115">
        <f t="shared" si="20"/>
        <v>55.555555555555557</v>
      </c>
      <c r="K88" s="14"/>
    </row>
    <row r="89" spans="1:11" x14ac:dyDescent="0.25">
      <c r="A89" s="23" t="s">
        <v>40</v>
      </c>
      <c r="B89" s="52"/>
      <c r="C89" s="52"/>
      <c r="D89" s="52"/>
      <c r="E89" s="52"/>
      <c r="F89" s="212">
        <f t="shared" si="17"/>
        <v>0</v>
      </c>
      <c r="G89" s="115">
        <f t="shared" si="18"/>
        <v>0</v>
      </c>
      <c r="H89" s="115">
        <f t="shared" si="19"/>
        <v>0</v>
      </c>
      <c r="I89" s="115">
        <f t="shared" si="20"/>
        <v>0</v>
      </c>
      <c r="K89" s="14"/>
    </row>
    <row r="90" spans="1:11" x14ac:dyDescent="0.25">
      <c r="A90" s="23" t="s">
        <v>41</v>
      </c>
      <c r="B90" s="52"/>
      <c r="C90" s="52"/>
      <c r="D90" s="52"/>
      <c r="E90" s="52"/>
      <c r="F90" s="212">
        <f t="shared" si="17"/>
        <v>0</v>
      </c>
      <c r="G90" s="115">
        <f t="shared" si="18"/>
        <v>0</v>
      </c>
      <c r="H90" s="115">
        <f t="shared" si="19"/>
        <v>0</v>
      </c>
      <c r="I90" s="115">
        <f t="shared" si="20"/>
        <v>0</v>
      </c>
      <c r="K90" s="14"/>
    </row>
    <row r="91" spans="1:11" x14ac:dyDescent="0.25">
      <c r="A91" s="23" t="s">
        <v>42</v>
      </c>
      <c r="B91" s="52"/>
      <c r="C91" s="52"/>
      <c r="D91" s="52"/>
      <c r="E91" s="52"/>
      <c r="F91" s="212">
        <f t="shared" si="17"/>
        <v>0</v>
      </c>
      <c r="G91" s="115">
        <f t="shared" si="18"/>
        <v>0</v>
      </c>
      <c r="H91" s="115">
        <f t="shared" si="19"/>
        <v>0</v>
      </c>
      <c r="I91" s="115">
        <f t="shared" si="20"/>
        <v>0</v>
      </c>
      <c r="K91" s="14"/>
    </row>
    <row r="92" spans="1:11" x14ac:dyDescent="0.25">
      <c r="A92" s="23" t="s">
        <v>43</v>
      </c>
      <c r="B92" s="52"/>
      <c r="C92" s="52"/>
      <c r="D92" s="52"/>
      <c r="E92" s="52"/>
      <c r="F92" s="212">
        <f t="shared" si="17"/>
        <v>0</v>
      </c>
      <c r="G92" s="115">
        <f t="shared" si="18"/>
        <v>0</v>
      </c>
      <c r="H92" s="115">
        <f t="shared" si="19"/>
        <v>0</v>
      </c>
      <c r="I92" s="115">
        <f t="shared" si="20"/>
        <v>0</v>
      </c>
      <c r="K92" s="14"/>
    </row>
    <row r="93" spans="1:11" x14ac:dyDescent="0.25">
      <c r="A93" s="23" t="s">
        <v>44</v>
      </c>
      <c r="B93" s="52"/>
      <c r="C93" s="52"/>
      <c r="D93" s="52"/>
      <c r="E93" s="52"/>
      <c r="F93" s="212">
        <f t="shared" si="17"/>
        <v>0</v>
      </c>
      <c r="G93" s="115">
        <f t="shared" si="18"/>
        <v>0</v>
      </c>
      <c r="H93" s="115">
        <f t="shared" si="19"/>
        <v>0</v>
      </c>
      <c r="I93" s="115">
        <f t="shared" si="20"/>
        <v>0</v>
      </c>
      <c r="K93" s="14"/>
    </row>
    <row r="94" spans="1:11" x14ac:dyDescent="0.25">
      <c r="A94" s="23" t="s">
        <v>45</v>
      </c>
      <c r="B94" s="52">
        <v>1</v>
      </c>
      <c r="C94" s="52">
        <v>1</v>
      </c>
      <c r="D94" s="52">
        <v>1</v>
      </c>
      <c r="E94" s="52">
        <v>1</v>
      </c>
      <c r="F94" s="212">
        <f t="shared" si="17"/>
        <v>100</v>
      </c>
      <c r="G94" s="115">
        <f t="shared" si="18"/>
        <v>100</v>
      </c>
      <c r="H94" s="115">
        <f t="shared" si="19"/>
        <v>100</v>
      </c>
      <c r="I94" s="115">
        <f t="shared" si="20"/>
        <v>100</v>
      </c>
      <c r="K94" s="14"/>
    </row>
    <row r="95" spans="1:11" ht="31.5" x14ac:dyDescent="0.25">
      <c r="A95" s="46" t="s">
        <v>46</v>
      </c>
      <c r="B95" s="52">
        <v>2</v>
      </c>
      <c r="C95" s="52">
        <v>2</v>
      </c>
      <c r="D95" s="52">
        <v>2</v>
      </c>
      <c r="E95" s="52">
        <v>2</v>
      </c>
      <c r="F95" s="212">
        <f t="shared" si="17"/>
        <v>40</v>
      </c>
      <c r="G95" s="115">
        <f t="shared" si="18"/>
        <v>40</v>
      </c>
      <c r="H95" s="115">
        <f t="shared" si="19"/>
        <v>50</v>
      </c>
      <c r="I95" s="115">
        <f t="shared" si="20"/>
        <v>50</v>
      </c>
      <c r="K95" s="14"/>
    </row>
    <row r="96" spans="1:11" x14ac:dyDescent="0.25">
      <c r="A96" s="106" t="s">
        <v>56</v>
      </c>
      <c r="B96" s="106">
        <f>SUM(B68:B95)</f>
        <v>144</v>
      </c>
      <c r="C96" s="106">
        <f>SUM(C68:C95)</f>
        <v>139</v>
      </c>
      <c r="D96" s="106">
        <f>SUM(D68:D95)</f>
        <v>114</v>
      </c>
      <c r="E96" s="106">
        <f>SUM(E68:E95)</f>
        <v>112</v>
      </c>
      <c r="F96" s="212">
        <f t="shared" si="17"/>
        <v>62.068965517241381</v>
      </c>
      <c r="G96" s="115">
        <f t="shared" si="18"/>
        <v>63.181818181818187</v>
      </c>
      <c r="H96" s="115">
        <f t="shared" si="19"/>
        <v>70.807453416149073</v>
      </c>
      <c r="I96" s="115">
        <f t="shared" si="20"/>
        <v>72.258064516129025</v>
      </c>
      <c r="K96" s="14"/>
    </row>
    <row r="97" spans="1:11" x14ac:dyDescent="0.25">
      <c r="A97" s="41"/>
      <c r="B97" s="41"/>
      <c r="C97" s="41"/>
      <c r="E97" s="41"/>
      <c r="I97" s="39"/>
      <c r="K97" s="14"/>
    </row>
    <row r="98" spans="1:11" x14ac:dyDescent="0.25">
      <c r="A98" s="41"/>
      <c r="B98" s="41"/>
      <c r="C98" s="41"/>
      <c r="D98" s="41"/>
      <c r="E98" s="41"/>
      <c r="K98" s="14"/>
    </row>
    <row r="99" spans="1:11" ht="17.25" customHeight="1" thickBot="1" x14ac:dyDescent="0.3">
      <c r="A99" s="419" t="s">
        <v>127</v>
      </c>
      <c r="B99" s="419"/>
      <c r="C99" s="419"/>
      <c r="D99" s="419"/>
      <c r="E99" s="419"/>
      <c r="F99" s="41"/>
      <c r="G99" s="9"/>
      <c r="H99" s="9"/>
      <c r="I99" s="9"/>
      <c r="K99" s="14"/>
    </row>
    <row r="100" spans="1:11" ht="63.75" thickBot="1" x14ac:dyDescent="0.3">
      <c r="A100" s="78" t="s">
        <v>69</v>
      </c>
      <c r="B100" s="79" t="s">
        <v>61</v>
      </c>
      <c r="C100" s="80" t="s">
        <v>62</v>
      </c>
      <c r="D100" s="80" t="s">
        <v>63</v>
      </c>
      <c r="E100" s="80" t="s">
        <v>64</v>
      </c>
      <c r="F100" s="81" t="s">
        <v>146</v>
      </c>
      <c r="G100" s="81" t="s">
        <v>147</v>
      </c>
      <c r="H100" s="81" t="s">
        <v>148</v>
      </c>
      <c r="I100" s="82" t="s">
        <v>149</v>
      </c>
      <c r="K100" s="14"/>
    </row>
    <row r="101" spans="1:11" ht="31.5" x14ac:dyDescent="0.25">
      <c r="A101" s="65" t="s">
        <v>20</v>
      </c>
      <c r="B101" s="15"/>
      <c r="C101" s="15"/>
      <c r="D101" s="15"/>
      <c r="E101" s="15"/>
      <c r="F101" s="211">
        <f t="shared" ref="F101:I102" si="21">+IFERROR(B101/(C4+C36),0)*100</f>
        <v>0</v>
      </c>
      <c r="G101" s="114">
        <f t="shared" si="21"/>
        <v>0</v>
      </c>
      <c r="H101" s="114">
        <f t="shared" si="21"/>
        <v>0</v>
      </c>
      <c r="I101" s="114">
        <f t="shared" si="21"/>
        <v>0</v>
      </c>
      <c r="K101" s="14"/>
    </row>
    <row r="102" spans="1:11" x14ac:dyDescent="0.25">
      <c r="A102" s="23" t="s">
        <v>21</v>
      </c>
      <c r="B102" s="52">
        <v>1</v>
      </c>
      <c r="C102" s="52">
        <v>1</v>
      </c>
      <c r="D102" s="52">
        <v>1</v>
      </c>
      <c r="E102" s="52">
        <v>1</v>
      </c>
      <c r="F102" s="212">
        <f t="shared" si="21"/>
        <v>5</v>
      </c>
      <c r="G102" s="115">
        <f t="shared" si="21"/>
        <v>5</v>
      </c>
      <c r="H102" s="115">
        <f t="shared" si="21"/>
        <v>6.666666666666667</v>
      </c>
      <c r="I102" s="115">
        <f t="shared" si="21"/>
        <v>6.666666666666667</v>
      </c>
      <c r="K102" s="14"/>
    </row>
    <row r="103" spans="1:11" x14ac:dyDescent="0.25">
      <c r="A103" s="23" t="s">
        <v>22</v>
      </c>
      <c r="B103" s="52"/>
      <c r="C103" s="52"/>
      <c r="D103" s="52"/>
      <c r="E103" s="52"/>
      <c r="F103" s="212">
        <f t="shared" ref="F103:F128" si="22">+IFERROR(B103/(C7+C39),0)*100</f>
        <v>0</v>
      </c>
      <c r="G103" s="115">
        <f t="shared" ref="G103:G128" si="23">+IFERROR(C103/(D7+D39),0)*100</f>
        <v>0</v>
      </c>
      <c r="H103" s="115">
        <f t="shared" ref="H103:H128" si="24">+IFERROR(D103/(E7+E39),0)*100</f>
        <v>0</v>
      </c>
      <c r="I103" s="115">
        <f t="shared" ref="I103:I128" si="25">+IFERROR(E103/(F7+F39),0)*100</f>
        <v>0</v>
      </c>
      <c r="K103" s="14"/>
    </row>
    <row r="104" spans="1:11" ht="31.5" x14ac:dyDescent="0.25">
      <c r="A104" s="23" t="s">
        <v>23</v>
      </c>
      <c r="B104" s="52">
        <v>3</v>
      </c>
      <c r="C104" s="52">
        <v>3</v>
      </c>
      <c r="D104" s="52">
        <v>3</v>
      </c>
      <c r="E104" s="52">
        <v>3</v>
      </c>
      <c r="F104" s="212">
        <f t="shared" si="22"/>
        <v>6</v>
      </c>
      <c r="G104" s="115">
        <f t="shared" si="23"/>
        <v>6.666666666666667</v>
      </c>
      <c r="H104" s="115">
        <f t="shared" si="24"/>
        <v>12.5</v>
      </c>
      <c r="I104" s="115">
        <f t="shared" si="25"/>
        <v>13.043478260869565</v>
      </c>
      <c r="K104" s="14"/>
    </row>
    <row r="105" spans="1:11" x14ac:dyDescent="0.25">
      <c r="A105" s="23" t="s">
        <v>24</v>
      </c>
      <c r="B105" s="52"/>
      <c r="C105" s="52"/>
      <c r="D105" s="52"/>
      <c r="E105" s="52"/>
      <c r="F105" s="212">
        <f t="shared" si="22"/>
        <v>0</v>
      </c>
      <c r="G105" s="115">
        <f t="shared" si="23"/>
        <v>0</v>
      </c>
      <c r="H105" s="115">
        <f t="shared" si="24"/>
        <v>0</v>
      </c>
      <c r="I105" s="115">
        <f t="shared" si="25"/>
        <v>0</v>
      </c>
      <c r="K105" s="14"/>
    </row>
    <row r="106" spans="1:11" x14ac:dyDescent="0.25">
      <c r="A106" s="23" t="s">
        <v>25</v>
      </c>
      <c r="B106" s="52"/>
      <c r="C106" s="52"/>
      <c r="D106" s="52"/>
      <c r="E106" s="52"/>
      <c r="F106" s="212">
        <f t="shared" si="22"/>
        <v>0</v>
      </c>
      <c r="G106" s="115">
        <f t="shared" si="23"/>
        <v>0</v>
      </c>
      <c r="H106" s="115">
        <f t="shared" si="24"/>
        <v>0</v>
      </c>
      <c r="I106" s="115">
        <f t="shared" si="25"/>
        <v>0</v>
      </c>
      <c r="K106" s="14"/>
    </row>
    <row r="107" spans="1:11" x14ac:dyDescent="0.25">
      <c r="A107" s="23" t="s">
        <v>26</v>
      </c>
      <c r="B107" s="52">
        <v>3</v>
      </c>
      <c r="C107" s="52">
        <v>3</v>
      </c>
      <c r="D107" s="52">
        <v>2</v>
      </c>
      <c r="E107" s="52">
        <v>2</v>
      </c>
      <c r="F107" s="212">
        <f t="shared" si="22"/>
        <v>11.111111111111111</v>
      </c>
      <c r="G107" s="115">
        <f t="shared" si="23"/>
        <v>11.111111111111111</v>
      </c>
      <c r="H107" s="115">
        <f t="shared" si="24"/>
        <v>15.384615384615385</v>
      </c>
      <c r="I107" s="115">
        <f t="shared" si="25"/>
        <v>15.384615384615385</v>
      </c>
      <c r="K107" s="14"/>
    </row>
    <row r="108" spans="1:11" x14ac:dyDescent="0.25">
      <c r="A108" s="23" t="s">
        <v>27</v>
      </c>
      <c r="B108" s="52">
        <v>2</v>
      </c>
      <c r="C108" s="52">
        <v>2</v>
      </c>
      <c r="D108" s="52">
        <v>2</v>
      </c>
      <c r="E108" s="52">
        <v>2</v>
      </c>
      <c r="F108" s="212">
        <f t="shared" si="22"/>
        <v>5.4054054054054053</v>
      </c>
      <c r="G108" s="115">
        <f t="shared" si="23"/>
        <v>5.8823529411764701</v>
      </c>
      <c r="H108" s="115">
        <f t="shared" si="24"/>
        <v>7.1428571428571423</v>
      </c>
      <c r="I108" s="115">
        <f t="shared" si="25"/>
        <v>7.1428571428571423</v>
      </c>
      <c r="K108" s="14"/>
    </row>
    <row r="109" spans="1:11" x14ac:dyDescent="0.25">
      <c r="A109" s="23" t="s">
        <v>28</v>
      </c>
      <c r="B109" s="52">
        <v>1</v>
      </c>
      <c r="C109" s="52">
        <v>1</v>
      </c>
      <c r="D109" s="52">
        <v>1</v>
      </c>
      <c r="E109" s="52">
        <v>1</v>
      </c>
      <c r="F109" s="212">
        <f t="shared" si="22"/>
        <v>7.1428571428571423</v>
      </c>
      <c r="G109" s="115">
        <f t="shared" si="23"/>
        <v>7.6923076923076925</v>
      </c>
      <c r="H109" s="115">
        <f t="shared" si="24"/>
        <v>12.5</v>
      </c>
      <c r="I109" s="115">
        <f t="shared" si="25"/>
        <v>12.5</v>
      </c>
      <c r="K109" s="14"/>
    </row>
    <row r="110" spans="1:11" ht="31.5" x14ac:dyDescent="0.25">
      <c r="A110" s="23" t="s">
        <v>29</v>
      </c>
      <c r="B110" s="52"/>
      <c r="C110" s="52"/>
      <c r="D110" s="52"/>
      <c r="E110" s="52"/>
      <c r="F110" s="212">
        <f t="shared" si="22"/>
        <v>0</v>
      </c>
      <c r="G110" s="115">
        <f t="shared" si="23"/>
        <v>0</v>
      </c>
      <c r="H110" s="115">
        <f t="shared" si="24"/>
        <v>0</v>
      </c>
      <c r="I110" s="115">
        <f t="shared" si="25"/>
        <v>0</v>
      </c>
      <c r="K110" s="14"/>
    </row>
    <row r="111" spans="1:11" x14ac:dyDescent="0.25">
      <c r="A111" s="23" t="s">
        <v>30</v>
      </c>
      <c r="B111" s="52"/>
      <c r="C111" s="52"/>
      <c r="D111" s="52"/>
      <c r="E111" s="52"/>
      <c r="F111" s="212">
        <f t="shared" si="22"/>
        <v>0</v>
      </c>
      <c r="G111" s="115">
        <f t="shared" si="23"/>
        <v>0</v>
      </c>
      <c r="H111" s="115">
        <f t="shared" si="24"/>
        <v>0</v>
      </c>
      <c r="I111" s="115">
        <f t="shared" si="25"/>
        <v>0</v>
      </c>
      <c r="K111" s="14"/>
    </row>
    <row r="112" spans="1:11" ht="47.25" x14ac:dyDescent="0.25">
      <c r="A112" s="23" t="s">
        <v>31</v>
      </c>
      <c r="B112" s="52"/>
      <c r="C112" s="52"/>
      <c r="D112" s="52"/>
      <c r="E112" s="52"/>
      <c r="F112" s="212">
        <f t="shared" si="22"/>
        <v>0</v>
      </c>
      <c r="G112" s="115">
        <f t="shared" si="23"/>
        <v>0</v>
      </c>
      <c r="H112" s="115">
        <f t="shared" si="24"/>
        <v>0</v>
      </c>
      <c r="I112" s="115">
        <f t="shared" si="25"/>
        <v>0</v>
      </c>
      <c r="K112" s="14"/>
    </row>
    <row r="113" spans="1:11" x14ac:dyDescent="0.25">
      <c r="A113" s="23" t="s">
        <v>32</v>
      </c>
      <c r="B113" s="52"/>
      <c r="C113" s="52"/>
      <c r="D113" s="52"/>
      <c r="E113" s="52"/>
      <c r="F113" s="212">
        <f t="shared" si="22"/>
        <v>0</v>
      </c>
      <c r="G113" s="115">
        <f t="shared" si="23"/>
        <v>0</v>
      </c>
      <c r="H113" s="115">
        <f t="shared" si="24"/>
        <v>0</v>
      </c>
      <c r="I113" s="115">
        <f t="shared" si="25"/>
        <v>0</v>
      </c>
      <c r="K113" s="14"/>
    </row>
    <row r="114" spans="1:11" x14ac:dyDescent="0.25">
      <c r="A114" s="23" t="s">
        <v>33</v>
      </c>
      <c r="B114" s="52"/>
      <c r="C114" s="52"/>
      <c r="D114" s="52"/>
      <c r="E114" s="52"/>
      <c r="F114" s="212">
        <f t="shared" si="22"/>
        <v>0</v>
      </c>
      <c r="G114" s="115">
        <f t="shared" si="23"/>
        <v>0</v>
      </c>
      <c r="H114" s="115">
        <f t="shared" si="24"/>
        <v>0</v>
      </c>
      <c r="I114" s="115">
        <f t="shared" si="25"/>
        <v>0</v>
      </c>
      <c r="K114" s="14"/>
    </row>
    <row r="115" spans="1:11" x14ac:dyDescent="0.25">
      <c r="A115" s="23" t="s">
        <v>34</v>
      </c>
      <c r="B115" s="52"/>
      <c r="C115" s="52"/>
      <c r="D115" s="52"/>
      <c r="E115" s="52"/>
      <c r="F115" s="212">
        <f t="shared" si="22"/>
        <v>0</v>
      </c>
      <c r="G115" s="115">
        <f t="shared" si="23"/>
        <v>0</v>
      </c>
      <c r="H115" s="115">
        <f t="shared" si="24"/>
        <v>0</v>
      </c>
      <c r="I115" s="115">
        <f t="shared" si="25"/>
        <v>0</v>
      </c>
      <c r="K115" s="14"/>
    </row>
    <row r="116" spans="1:11" x14ac:dyDescent="0.25">
      <c r="A116" s="23" t="s">
        <v>35</v>
      </c>
      <c r="B116" s="52"/>
      <c r="C116" s="52"/>
      <c r="D116" s="52"/>
      <c r="E116" s="52"/>
      <c r="F116" s="212">
        <f t="shared" si="22"/>
        <v>0</v>
      </c>
      <c r="G116" s="115">
        <f t="shared" si="23"/>
        <v>0</v>
      </c>
      <c r="H116" s="115">
        <f t="shared" si="24"/>
        <v>0</v>
      </c>
      <c r="I116" s="115">
        <f t="shared" si="25"/>
        <v>0</v>
      </c>
      <c r="K116" s="14"/>
    </row>
    <row r="117" spans="1:11" x14ac:dyDescent="0.25">
      <c r="A117" s="23" t="s">
        <v>36</v>
      </c>
      <c r="B117" s="52">
        <v>3</v>
      </c>
      <c r="C117" s="52">
        <v>3</v>
      </c>
      <c r="D117" s="52">
        <v>3</v>
      </c>
      <c r="E117" s="52">
        <v>3</v>
      </c>
      <c r="F117" s="212">
        <f t="shared" si="22"/>
        <v>5.2631578947368416</v>
      </c>
      <c r="G117" s="115">
        <f t="shared" si="23"/>
        <v>5.4545454545454541</v>
      </c>
      <c r="H117" s="115">
        <f t="shared" si="24"/>
        <v>6</v>
      </c>
      <c r="I117" s="115">
        <f t="shared" si="25"/>
        <v>6.1224489795918364</v>
      </c>
      <c r="K117" s="14"/>
    </row>
    <row r="118" spans="1:11" x14ac:dyDescent="0.25">
      <c r="A118" s="23" t="s">
        <v>37</v>
      </c>
      <c r="B118" s="52"/>
      <c r="C118" s="52"/>
      <c r="D118" s="52"/>
      <c r="E118" s="52"/>
      <c r="F118" s="212">
        <f t="shared" si="22"/>
        <v>0</v>
      </c>
      <c r="G118" s="115">
        <f t="shared" si="23"/>
        <v>0</v>
      </c>
      <c r="H118" s="115">
        <f t="shared" si="24"/>
        <v>0</v>
      </c>
      <c r="I118" s="115">
        <f t="shared" si="25"/>
        <v>0</v>
      </c>
      <c r="K118" s="14"/>
    </row>
    <row r="119" spans="1:11" x14ac:dyDescent="0.25">
      <c r="A119" s="23" t="s">
        <v>38</v>
      </c>
      <c r="B119" s="52"/>
      <c r="C119" s="52"/>
      <c r="D119" s="52"/>
      <c r="E119" s="52"/>
      <c r="F119" s="212">
        <f t="shared" si="22"/>
        <v>0</v>
      </c>
      <c r="G119" s="115">
        <f t="shared" si="23"/>
        <v>0</v>
      </c>
      <c r="H119" s="115">
        <f t="shared" si="24"/>
        <v>0</v>
      </c>
      <c r="I119" s="115">
        <f t="shared" si="25"/>
        <v>0</v>
      </c>
      <c r="K119" s="14"/>
    </row>
    <row r="120" spans="1:11" x14ac:dyDescent="0.25">
      <c r="A120" s="23" t="s">
        <v>39</v>
      </c>
      <c r="B120" s="52"/>
      <c r="C120" s="52"/>
      <c r="D120" s="52"/>
      <c r="E120" s="52"/>
      <c r="F120" s="212">
        <f t="shared" si="22"/>
        <v>0</v>
      </c>
      <c r="G120" s="115">
        <f t="shared" si="23"/>
        <v>0</v>
      </c>
      <c r="H120" s="115">
        <f t="shared" si="24"/>
        <v>0</v>
      </c>
      <c r="I120" s="115">
        <f t="shared" si="25"/>
        <v>0</v>
      </c>
      <c r="K120" s="14"/>
    </row>
    <row r="121" spans="1:11" x14ac:dyDescent="0.25">
      <c r="A121" s="23" t="s">
        <v>40</v>
      </c>
      <c r="B121" s="52"/>
      <c r="C121" s="52"/>
      <c r="D121" s="52"/>
      <c r="E121" s="52"/>
      <c r="F121" s="212">
        <f t="shared" si="22"/>
        <v>0</v>
      </c>
      <c r="G121" s="115">
        <f t="shared" si="23"/>
        <v>0</v>
      </c>
      <c r="H121" s="115">
        <f t="shared" si="24"/>
        <v>0</v>
      </c>
      <c r="I121" s="115">
        <f t="shared" si="25"/>
        <v>0</v>
      </c>
      <c r="K121" s="14"/>
    </row>
    <row r="122" spans="1:11" x14ac:dyDescent="0.25">
      <c r="A122" s="23" t="s">
        <v>41</v>
      </c>
      <c r="B122" s="52"/>
      <c r="C122" s="52"/>
      <c r="D122" s="52"/>
      <c r="E122" s="52"/>
      <c r="F122" s="212">
        <f t="shared" si="22"/>
        <v>0</v>
      </c>
      <c r="G122" s="115">
        <f t="shared" si="23"/>
        <v>0</v>
      </c>
      <c r="H122" s="115">
        <f t="shared" si="24"/>
        <v>0</v>
      </c>
      <c r="I122" s="115">
        <f t="shared" si="25"/>
        <v>0</v>
      </c>
      <c r="K122" s="14"/>
    </row>
    <row r="123" spans="1:11" x14ac:dyDescent="0.25">
      <c r="A123" s="23" t="s">
        <v>42</v>
      </c>
      <c r="B123" s="52"/>
      <c r="C123" s="52"/>
      <c r="D123" s="52"/>
      <c r="E123" s="52"/>
      <c r="F123" s="212">
        <f t="shared" si="22"/>
        <v>0</v>
      </c>
      <c r="G123" s="115">
        <f t="shared" si="23"/>
        <v>0</v>
      </c>
      <c r="H123" s="115">
        <f t="shared" si="24"/>
        <v>0</v>
      </c>
      <c r="I123" s="115">
        <f t="shared" si="25"/>
        <v>0</v>
      </c>
      <c r="K123" s="14"/>
    </row>
    <row r="124" spans="1:11" x14ac:dyDescent="0.25">
      <c r="A124" s="23" t="s">
        <v>43</v>
      </c>
      <c r="B124" s="52"/>
      <c r="C124" s="52"/>
      <c r="D124" s="52"/>
      <c r="E124" s="52"/>
      <c r="F124" s="212">
        <f t="shared" si="22"/>
        <v>0</v>
      </c>
      <c r="G124" s="115">
        <f t="shared" si="23"/>
        <v>0</v>
      </c>
      <c r="H124" s="115">
        <f t="shared" si="24"/>
        <v>0</v>
      </c>
      <c r="I124" s="115">
        <f t="shared" si="25"/>
        <v>0</v>
      </c>
      <c r="K124" s="14"/>
    </row>
    <row r="125" spans="1:11" x14ac:dyDescent="0.25">
      <c r="A125" s="23" t="s">
        <v>44</v>
      </c>
      <c r="B125" s="52"/>
      <c r="C125" s="52"/>
      <c r="D125" s="52"/>
      <c r="E125" s="52"/>
      <c r="F125" s="212">
        <f t="shared" si="22"/>
        <v>0</v>
      </c>
      <c r="G125" s="115">
        <f t="shared" si="23"/>
        <v>0</v>
      </c>
      <c r="H125" s="115">
        <f t="shared" si="24"/>
        <v>0</v>
      </c>
      <c r="I125" s="115">
        <f t="shared" si="25"/>
        <v>0</v>
      </c>
      <c r="K125" s="14"/>
    </row>
    <row r="126" spans="1:11" x14ac:dyDescent="0.25">
      <c r="A126" s="23" t="s">
        <v>45</v>
      </c>
      <c r="B126" s="52"/>
      <c r="C126" s="52"/>
      <c r="D126" s="52"/>
      <c r="E126" s="52"/>
      <c r="F126" s="212">
        <f t="shared" si="22"/>
        <v>0</v>
      </c>
      <c r="G126" s="115">
        <f t="shared" si="23"/>
        <v>0</v>
      </c>
      <c r="H126" s="115">
        <f t="shared" si="24"/>
        <v>0</v>
      </c>
      <c r="I126" s="115">
        <f t="shared" si="25"/>
        <v>0</v>
      </c>
      <c r="K126" s="14"/>
    </row>
    <row r="127" spans="1:11" ht="31.5" x14ac:dyDescent="0.25">
      <c r="A127" s="46" t="s">
        <v>46</v>
      </c>
      <c r="B127" s="52"/>
      <c r="C127" s="52"/>
      <c r="D127" s="52"/>
      <c r="E127" s="52"/>
      <c r="F127" s="212">
        <f t="shared" si="22"/>
        <v>0</v>
      </c>
      <c r="G127" s="115">
        <f t="shared" si="23"/>
        <v>0</v>
      </c>
      <c r="H127" s="115">
        <f t="shared" si="24"/>
        <v>0</v>
      </c>
      <c r="I127" s="115">
        <f t="shared" si="25"/>
        <v>0</v>
      </c>
      <c r="K127" s="14"/>
    </row>
    <row r="128" spans="1:11" x14ac:dyDescent="0.25">
      <c r="A128" s="106" t="s">
        <v>56</v>
      </c>
      <c r="B128" s="106">
        <f>SUM(B101:B127)</f>
        <v>13</v>
      </c>
      <c r="C128" s="106">
        <f>SUM(C101:C127)</f>
        <v>13</v>
      </c>
      <c r="D128" s="106">
        <f>SUM(D101:D127)</f>
        <v>12</v>
      </c>
      <c r="E128" s="106">
        <f>SUM(E101:E127)</f>
        <v>12</v>
      </c>
      <c r="F128" s="212">
        <f t="shared" si="22"/>
        <v>5.6034482758620694</v>
      </c>
      <c r="G128" s="115">
        <f t="shared" si="23"/>
        <v>5.9090909090909092</v>
      </c>
      <c r="H128" s="115">
        <f t="shared" si="24"/>
        <v>7.4534161490683228</v>
      </c>
      <c r="I128" s="115">
        <f t="shared" si="25"/>
        <v>7.741935483870968</v>
      </c>
      <c r="K128" s="14"/>
    </row>
    <row r="129" spans="7:11" x14ac:dyDescent="0.25">
      <c r="G129" s="14"/>
      <c r="H129" s="14"/>
      <c r="I129" s="14"/>
      <c r="J129" s="14"/>
      <c r="K129" s="14"/>
    </row>
    <row r="130" spans="7:11" x14ac:dyDescent="0.25">
      <c r="G130" s="14"/>
      <c r="H130" s="14"/>
      <c r="I130" s="14"/>
      <c r="J130" s="14"/>
      <c r="K130" s="14"/>
    </row>
    <row r="131" spans="7:11" x14ac:dyDescent="0.25">
      <c r="G131" s="14"/>
      <c r="H131" s="14"/>
      <c r="I131" s="14"/>
      <c r="J131" s="14"/>
      <c r="K131" s="14"/>
    </row>
    <row r="132" spans="7:11" x14ac:dyDescent="0.25">
      <c r="G132" s="14"/>
      <c r="H132" s="14"/>
      <c r="I132" s="14"/>
      <c r="J132" s="14"/>
      <c r="K132" s="14"/>
    </row>
    <row r="133" spans="7:11" x14ac:dyDescent="0.25">
      <c r="G133" s="14"/>
      <c r="H133" s="14"/>
      <c r="I133" s="14"/>
      <c r="J133" s="14"/>
      <c r="K133" s="14"/>
    </row>
    <row r="134" spans="7:11" x14ac:dyDescent="0.25">
      <c r="G134" s="14"/>
      <c r="H134" s="14"/>
      <c r="I134" s="14"/>
      <c r="J134" s="14"/>
      <c r="K134" s="14"/>
    </row>
    <row r="135" spans="7:11" x14ac:dyDescent="0.25">
      <c r="G135" s="14"/>
      <c r="H135" s="14"/>
      <c r="I135" s="14"/>
      <c r="J135" s="14"/>
      <c r="K135" s="14"/>
    </row>
    <row r="136" spans="7:11" x14ac:dyDescent="0.25">
      <c r="G136" s="14"/>
      <c r="H136" s="14"/>
      <c r="I136" s="14"/>
      <c r="J136" s="14"/>
      <c r="K136" s="14"/>
    </row>
    <row r="137" spans="7:11" x14ac:dyDescent="0.25">
      <c r="G137" s="14"/>
      <c r="H137" s="14"/>
      <c r="I137" s="14"/>
      <c r="J137" s="14"/>
      <c r="K137" s="14"/>
    </row>
    <row r="138" spans="7:11" x14ac:dyDescent="0.25">
      <c r="G138" s="14"/>
      <c r="H138" s="14"/>
      <c r="I138" s="14"/>
      <c r="J138" s="14"/>
      <c r="K138" s="14"/>
    </row>
    <row r="139" spans="7:11" x14ac:dyDescent="0.25">
      <c r="G139" s="14"/>
      <c r="H139" s="14"/>
      <c r="I139" s="14"/>
      <c r="J139" s="14"/>
      <c r="K139" s="14"/>
    </row>
    <row r="140" spans="7:11" x14ac:dyDescent="0.25">
      <c r="G140" s="14"/>
      <c r="H140" s="14"/>
      <c r="I140" s="14"/>
      <c r="J140" s="14"/>
      <c r="K140" s="14"/>
    </row>
    <row r="141" spans="7:11" x14ac:dyDescent="0.25">
      <c r="G141" s="14"/>
      <c r="H141" s="14"/>
      <c r="I141" s="14"/>
      <c r="J141" s="14"/>
      <c r="K141" s="14"/>
    </row>
    <row r="142" spans="7:11" x14ac:dyDescent="0.25">
      <c r="G142" s="14"/>
      <c r="H142" s="14"/>
      <c r="I142" s="14"/>
      <c r="J142" s="14"/>
      <c r="K142" s="14"/>
    </row>
    <row r="143" spans="7:11" x14ac:dyDescent="0.25">
      <c r="G143" s="14"/>
      <c r="H143" s="14"/>
      <c r="I143" s="14"/>
      <c r="J143" s="14"/>
      <c r="K143" s="14"/>
    </row>
    <row r="144" spans="7:11" x14ac:dyDescent="0.25">
      <c r="G144" s="14"/>
      <c r="H144" s="14"/>
      <c r="I144" s="14"/>
      <c r="J144" s="14"/>
      <c r="K144" s="14"/>
    </row>
    <row r="145" spans="7:11" x14ac:dyDescent="0.25">
      <c r="G145" s="14"/>
      <c r="H145" s="14"/>
      <c r="I145" s="14"/>
      <c r="J145" s="14"/>
      <c r="K145" s="14"/>
    </row>
    <row r="146" spans="7:11" x14ac:dyDescent="0.25">
      <c r="G146" s="14"/>
      <c r="H146" s="14"/>
      <c r="I146" s="14"/>
      <c r="J146" s="14"/>
      <c r="K146" s="14"/>
    </row>
    <row r="147" spans="7:11" x14ac:dyDescent="0.25">
      <c r="G147" s="14"/>
      <c r="H147" s="14"/>
      <c r="I147" s="14"/>
      <c r="J147" s="14"/>
      <c r="K147" s="14"/>
    </row>
    <row r="148" spans="7:11" x14ac:dyDescent="0.25">
      <c r="G148" s="14"/>
      <c r="H148" s="14"/>
      <c r="I148" s="14"/>
      <c r="J148" s="14"/>
      <c r="K148" s="14"/>
    </row>
    <row r="149" spans="7:11" x14ac:dyDescent="0.25">
      <c r="G149" s="14"/>
      <c r="H149" s="14"/>
      <c r="I149" s="14"/>
      <c r="J149" s="14"/>
      <c r="K149" s="14"/>
    </row>
    <row r="150" spans="7:11" x14ac:dyDescent="0.25">
      <c r="G150" s="14"/>
      <c r="H150" s="14"/>
      <c r="I150" s="14"/>
      <c r="J150" s="14"/>
      <c r="K150" s="14"/>
    </row>
    <row r="151" spans="7:11" x14ac:dyDescent="0.25">
      <c r="G151" s="14"/>
      <c r="H151" s="14"/>
      <c r="I151" s="14"/>
      <c r="J151" s="14"/>
      <c r="K151" s="14"/>
    </row>
    <row r="152" spans="7:11" x14ac:dyDescent="0.25">
      <c r="G152" s="14"/>
      <c r="H152" s="14"/>
      <c r="I152" s="14"/>
      <c r="J152" s="14"/>
      <c r="K152" s="14"/>
    </row>
    <row r="153" spans="7:11" x14ac:dyDescent="0.25">
      <c r="G153" s="14"/>
      <c r="H153" s="14"/>
      <c r="I153" s="14"/>
      <c r="J153" s="14"/>
      <c r="K153" s="14"/>
    </row>
    <row r="154" spans="7:11" x14ac:dyDescent="0.25">
      <c r="G154" s="14"/>
      <c r="H154" s="14"/>
      <c r="I154" s="14"/>
      <c r="J154" s="14"/>
      <c r="K154" s="14"/>
    </row>
    <row r="155" spans="7:11" x14ac:dyDescent="0.25">
      <c r="G155" s="14"/>
      <c r="H155" s="14"/>
      <c r="I155" s="14"/>
      <c r="J155" s="14"/>
      <c r="K155" s="14"/>
    </row>
    <row r="156" spans="7:11" x14ac:dyDescent="0.25">
      <c r="G156" s="14"/>
      <c r="H156" s="14"/>
      <c r="I156" s="14"/>
      <c r="J156" s="14"/>
      <c r="K156" s="14"/>
    </row>
    <row r="157" spans="7:11" x14ac:dyDescent="0.25">
      <c r="G157" s="14"/>
      <c r="H157" s="14"/>
      <c r="I157" s="14"/>
      <c r="J157" s="14"/>
      <c r="K157" s="14"/>
    </row>
    <row r="158" spans="7:11" x14ac:dyDescent="0.25">
      <c r="G158" s="14"/>
      <c r="H158" s="14"/>
      <c r="I158" s="14"/>
      <c r="J158" s="14"/>
      <c r="K158" s="14"/>
    </row>
    <row r="159" spans="7:11" x14ac:dyDescent="0.25">
      <c r="G159" s="14"/>
      <c r="H159" s="14"/>
      <c r="I159" s="14"/>
      <c r="J159" s="14"/>
      <c r="K159" s="14"/>
    </row>
    <row r="160" spans="7:11" x14ac:dyDescent="0.25">
      <c r="G160" s="14"/>
      <c r="H160" s="14"/>
      <c r="I160" s="14"/>
      <c r="J160" s="14"/>
      <c r="K160" s="14"/>
    </row>
    <row r="161" spans="7:11" x14ac:dyDescent="0.25">
      <c r="G161" s="14"/>
      <c r="H161" s="14"/>
      <c r="I161" s="14"/>
      <c r="J161" s="14"/>
      <c r="K161" s="14"/>
    </row>
    <row r="162" spans="7:11" x14ac:dyDescent="0.25">
      <c r="G162" s="14"/>
      <c r="H162" s="14"/>
      <c r="I162" s="14"/>
      <c r="J162" s="14"/>
      <c r="K162" s="14"/>
    </row>
    <row r="163" spans="7:11" x14ac:dyDescent="0.25">
      <c r="G163" s="14"/>
      <c r="H163" s="14"/>
      <c r="I163" s="14"/>
      <c r="J163" s="14"/>
      <c r="K163" s="14"/>
    </row>
    <row r="164" spans="7:11" x14ac:dyDescent="0.25">
      <c r="G164" s="14"/>
      <c r="H164" s="14"/>
      <c r="I164" s="14"/>
      <c r="J164" s="14"/>
      <c r="K164" s="14"/>
    </row>
    <row r="165" spans="7:11" x14ac:dyDescent="0.25">
      <c r="G165" s="14"/>
      <c r="H165" s="14"/>
      <c r="I165" s="14"/>
      <c r="J165" s="14"/>
      <c r="K165" s="14"/>
    </row>
    <row r="166" spans="7:11" x14ac:dyDescent="0.25">
      <c r="G166" s="14"/>
      <c r="H166" s="14"/>
      <c r="I166" s="14"/>
      <c r="J166" s="14"/>
      <c r="K166" s="14"/>
    </row>
    <row r="167" spans="7:11" x14ac:dyDescent="0.25">
      <c r="G167" s="14"/>
      <c r="H167" s="14"/>
      <c r="I167" s="14"/>
      <c r="J167" s="14"/>
      <c r="K167" s="14"/>
    </row>
    <row r="168" spans="7:11" x14ac:dyDescent="0.25">
      <c r="G168" s="14"/>
      <c r="H168" s="14"/>
      <c r="I168" s="14"/>
      <c r="J168" s="14"/>
      <c r="K168" s="14"/>
    </row>
    <row r="169" spans="7:11" x14ac:dyDescent="0.25">
      <c r="G169" s="14"/>
      <c r="H169" s="14"/>
      <c r="I169" s="14"/>
      <c r="J169" s="14"/>
      <c r="K169" s="14"/>
    </row>
    <row r="170" spans="7:11" x14ac:dyDescent="0.25">
      <c r="G170" s="14"/>
      <c r="H170" s="14"/>
      <c r="I170" s="14"/>
      <c r="J170" s="14"/>
      <c r="K170" s="14"/>
    </row>
    <row r="171" spans="7:11" x14ac:dyDescent="0.25">
      <c r="G171" s="14"/>
      <c r="H171" s="14"/>
      <c r="I171" s="14"/>
      <c r="J171" s="14"/>
      <c r="K171" s="14"/>
    </row>
    <row r="172" spans="7:11" x14ac:dyDescent="0.25">
      <c r="G172" s="14"/>
      <c r="H172" s="14"/>
      <c r="I172" s="14"/>
      <c r="J172" s="14"/>
      <c r="K172" s="14"/>
    </row>
    <row r="173" spans="7:11" x14ac:dyDescent="0.25">
      <c r="G173" s="14"/>
      <c r="H173" s="14"/>
      <c r="I173" s="14"/>
      <c r="J173" s="14"/>
      <c r="K173" s="14"/>
    </row>
    <row r="174" spans="7:11" x14ac:dyDescent="0.25">
      <c r="G174" s="14"/>
      <c r="H174" s="14"/>
      <c r="I174" s="14"/>
      <c r="J174" s="14"/>
      <c r="K174" s="14"/>
    </row>
    <row r="175" spans="7:11" x14ac:dyDescent="0.25">
      <c r="G175" s="14"/>
      <c r="H175" s="14"/>
      <c r="I175" s="14"/>
      <c r="J175" s="14"/>
      <c r="K175" s="14"/>
    </row>
    <row r="176" spans="7:11" x14ac:dyDescent="0.25">
      <c r="G176" s="14"/>
      <c r="H176" s="14"/>
      <c r="I176" s="14"/>
      <c r="J176" s="14"/>
      <c r="K176" s="14"/>
    </row>
    <row r="177" spans="7:11" x14ac:dyDescent="0.25">
      <c r="G177" s="14"/>
      <c r="H177" s="14"/>
      <c r="I177" s="14"/>
      <c r="J177" s="14"/>
      <c r="K177" s="14"/>
    </row>
    <row r="178" spans="7:11" x14ac:dyDescent="0.25">
      <c r="G178" s="14"/>
      <c r="H178" s="14"/>
      <c r="I178" s="14"/>
      <c r="J178" s="14"/>
      <c r="K178" s="14"/>
    </row>
    <row r="179" spans="7:11" x14ac:dyDescent="0.25">
      <c r="G179" s="14"/>
      <c r="H179" s="14"/>
      <c r="I179" s="14"/>
      <c r="J179" s="14"/>
      <c r="K179" s="14"/>
    </row>
    <row r="180" spans="7:11" x14ac:dyDescent="0.25">
      <c r="G180" s="14"/>
      <c r="H180" s="14"/>
      <c r="I180" s="14"/>
      <c r="J180" s="14"/>
      <c r="K180" s="14"/>
    </row>
    <row r="181" spans="7:11" x14ac:dyDescent="0.25">
      <c r="G181" s="14"/>
      <c r="H181" s="14"/>
      <c r="I181" s="14"/>
      <c r="J181" s="14"/>
      <c r="K181" s="14"/>
    </row>
    <row r="182" spans="7:11" x14ac:dyDescent="0.25">
      <c r="G182" s="14"/>
      <c r="H182" s="14"/>
      <c r="I182" s="14"/>
      <c r="J182" s="14"/>
      <c r="K182" s="14"/>
    </row>
    <row r="183" spans="7:11" x14ac:dyDescent="0.25">
      <c r="G183" s="14"/>
      <c r="H183" s="14"/>
      <c r="I183" s="14"/>
      <c r="J183" s="14"/>
      <c r="K183" s="14"/>
    </row>
    <row r="184" spans="7:11" x14ac:dyDescent="0.25">
      <c r="G184" s="14"/>
      <c r="H184" s="14"/>
      <c r="I184" s="14"/>
      <c r="J184" s="14"/>
      <c r="K184" s="14"/>
    </row>
    <row r="185" spans="7:11" x14ac:dyDescent="0.25">
      <c r="G185" s="14"/>
      <c r="H185" s="14"/>
      <c r="I185" s="14"/>
      <c r="J185" s="14"/>
      <c r="K185" s="14"/>
    </row>
    <row r="186" spans="7:11" x14ac:dyDescent="0.25">
      <c r="G186" s="14"/>
      <c r="H186" s="14"/>
      <c r="I186" s="14"/>
      <c r="J186" s="14"/>
      <c r="K186" s="14"/>
    </row>
    <row r="187" spans="7:11" x14ac:dyDescent="0.25">
      <c r="G187" s="14"/>
      <c r="H187" s="14"/>
      <c r="I187" s="14"/>
      <c r="J187" s="14"/>
      <c r="K187" s="14"/>
    </row>
    <row r="188" spans="7:11" x14ac:dyDescent="0.25">
      <c r="G188" s="14"/>
      <c r="H188" s="14"/>
      <c r="I188" s="14"/>
      <c r="J188" s="14"/>
      <c r="K188" s="14"/>
    </row>
    <row r="189" spans="7:11" x14ac:dyDescent="0.25">
      <c r="G189" s="14"/>
      <c r="H189" s="14"/>
      <c r="I189" s="14"/>
      <c r="J189" s="14"/>
      <c r="K189" s="14"/>
    </row>
    <row r="190" spans="7:11" x14ac:dyDescent="0.25">
      <c r="G190" s="14"/>
      <c r="H190" s="14"/>
      <c r="I190" s="14"/>
      <c r="J190" s="14"/>
      <c r="K190" s="14"/>
    </row>
    <row r="191" spans="7:11" x14ac:dyDescent="0.25">
      <c r="G191" s="14"/>
      <c r="H191" s="14"/>
      <c r="I191" s="14"/>
      <c r="J191" s="14"/>
      <c r="K191" s="14"/>
    </row>
    <row r="192" spans="7:11" x14ac:dyDescent="0.25">
      <c r="G192" s="14"/>
      <c r="H192" s="14"/>
      <c r="I192" s="14"/>
      <c r="J192" s="14"/>
      <c r="K192" s="14"/>
    </row>
    <row r="193" spans="7:11" x14ac:dyDescent="0.25">
      <c r="G193" s="14"/>
      <c r="H193" s="14"/>
      <c r="I193" s="14"/>
      <c r="J193" s="14"/>
      <c r="K193" s="14"/>
    </row>
    <row r="194" spans="7:11" x14ac:dyDescent="0.25">
      <c r="G194" s="14"/>
      <c r="H194" s="14"/>
      <c r="I194" s="14"/>
      <c r="J194" s="14"/>
      <c r="K194" s="14"/>
    </row>
    <row r="195" spans="7:11" x14ac:dyDescent="0.25">
      <c r="G195" s="14"/>
      <c r="H195" s="14"/>
      <c r="I195" s="14"/>
      <c r="J195" s="14"/>
      <c r="K195" s="14"/>
    </row>
    <row r="196" spans="7:11" x14ac:dyDescent="0.25">
      <c r="G196" s="14"/>
      <c r="H196" s="14"/>
      <c r="I196" s="14"/>
      <c r="J196" s="14"/>
      <c r="K196" s="14"/>
    </row>
    <row r="197" spans="7:11" x14ac:dyDescent="0.25">
      <c r="G197" s="14"/>
      <c r="H197" s="14"/>
      <c r="I197" s="14"/>
      <c r="J197" s="14"/>
      <c r="K197" s="14"/>
    </row>
    <row r="198" spans="7:11" x14ac:dyDescent="0.25">
      <c r="G198" s="14"/>
      <c r="H198" s="14"/>
      <c r="I198" s="14"/>
      <c r="J198" s="14"/>
      <c r="K198" s="14"/>
    </row>
    <row r="199" spans="7:11" x14ac:dyDescent="0.25">
      <c r="G199" s="14"/>
      <c r="H199" s="14"/>
      <c r="I199" s="14"/>
      <c r="J199" s="14"/>
      <c r="K199" s="14"/>
    </row>
    <row r="200" spans="7:11" x14ac:dyDescent="0.25">
      <c r="G200" s="14"/>
      <c r="H200" s="14"/>
      <c r="I200" s="14"/>
      <c r="J200" s="14"/>
      <c r="K200" s="14"/>
    </row>
    <row r="201" spans="7:11" x14ac:dyDescent="0.25">
      <c r="G201" s="14"/>
      <c r="H201" s="14"/>
      <c r="I201" s="14"/>
      <c r="J201" s="14"/>
      <c r="K201" s="14"/>
    </row>
    <row r="202" spans="7:11" x14ac:dyDescent="0.25">
      <c r="G202" s="14"/>
      <c r="H202" s="14"/>
      <c r="I202" s="14"/>
      <c r="J202" s="14"/>
      <c r="K202" s="14"/>
    </row>
    <row r="203" spans="7:11" x14ac:dyDescent="0.25">
      <c r="G203" s="14"/>
      <c r="H203" s="14"/>
      <c r="I203" s="14"/>
      <c r="J203" s="14"/>
      <c r="K203" s="14"/>
    </row>
    <row r="204" spans="7:11" x14ac:dyDescent="0.25">
      <c r="G204" s="14"/>
      <c r="H204" s="14"/>
      <c r="I204" s="14"/>
      <c r="J204" s="14"/>
      <c r="K204" s="14"/>
    </row>
    <row r="205" spans="7:11" x14ac:dyDescent="0.25">
      <c r="G205" s="14"/>
      <c r="H205" s="14"/>
      <c r="I205" s="14"/>
      <c r="J205" s="14"/>
      <c r="K205" s="14"/>
    </row>
    <row r="206" spans="7:11" x14ac:dyDescent="0.25">
      <c r="G206" s="14"/>
      <c r="H206" s="14"/>
      <c r="I206" s="14"/>
      <c r="J206" s="14"/>
      <c r="K206" s="14"/>
    </row>
    <row r="207" spans="7:11" x14ac:dyDescent="0.25">
      <c r="G207" s="14"/>
      <c r="H207" s="14"/>
      <c r="I207" s="14"/>
      <c r="J207" s="14"/>
      <c r="K207" s="14"/>
    </row>
    <row r="208" spans="7:11" x14ac:dyDescent="0.25">
      <c r="G208" s="14"/>
      <c r="H208" s="14"/>
      <c r="I208" s="14"/>
      <c r="J208" s="14"/>
      <c r="K208" s="14"/>
    </row>
    <row r="209" spans="7:11" x14ac:dyDescent="0.25">
      <c r="G209" s="14"/>
      <c r="H209" s="14"/>
      <c r="I209" s="14"/>
      <c r="J209" s="14"/>
      <c r="K209" s="14"/>
    </row>
    <row r="210" spans="7:11" x14ac:dyDescent="0.25">
      <c r="G210" s="14"/>
      <c r="H210" s="14"/>
      <c r="I210" s="14"/>
      <c r="J210" s="14"/>
      <c r="K210" s="14"/>
    </row>
    <row r="211" spans="7:11" x14ac:dyDescent="0.25">
      <c r="G211" s="14"/>
      <c r="H211" s="14"/>
      <c r="I211" s="14"/>
      <c r="J211" s="14"/>
      <c r="K211" s="14"/>
    </row>
    <row r="212" spans="7:11" x14ac:dyDescent="0.25">
      <c r="G212" s="14"/>
      <c r="H212" s="14"/>
      <c r="I212" s="14"/>
      <c r="J212" s="14"/>
      <c r="K212" s="14"/>
    </row>
    <row r="213" spans="7:11" x14ac:dyDescent="0.25">
      <c r="G213" s="14"/>
      <c r="H213" s="14"/>
      <c r="I213" s="14"/>
      <c r="J213" s="14"/>
      <c r="K213" s="14"/>
    </row>
    <row r="214" spans="7:11" x14ac:dyDescent="0.25">
      <c r="G214" s="14"/>
      <c r="H214" s="14"/>
      <c r="I214" s="14"/>
      <c r="J214" s="14"/>
      <c r="K214" s="14"/>
    </row>
    <row r="215" spans="7:11" x14ac:dyDescent="0.25">
      <c r="G215" s="14"/>
      <c r="H215" s="14"/>
      <c r="I215" s="14"/>
      <c r="J215" s="14"/>
      <c r="K215" s="14"/>
    </row>
    <row r="216" spans="7:11" x14ac:dyDescent="0.25">
      <c r="G216" s="14"/>
      <c r="H216" s="14"/>
      <c r="I216" s="14"/>
      <c r="J216" s="14"/>
      <c r="K216" s="14"/>
    </row>
    <row r="217" spans="7:11" x14ac:dyDescent="0.25">
      <c r="G217" s="14"/>
      <c r="H217" s="14"/>
      <c r="I217" s="14"/>
      <c r="J217" s="14"/>
      <c r="K217" s="14"/>
    </row>
    <row r="218" spans="7:11" x14ac:dyDescent="0.25">
      <c r="G218" s="14"/>
      <c r="H218" s="14"/>
      <c r="I218" s="14"/>
      <c r="J218" s="14"/>
      <c r="K218" s="14"/>
    </row>
    <row r="219" spans="7:11" x14ac:dyDescent="0.25">
      <c r="G219" s="14"/>
      <c r="H219" s="14"/>
      <c r="I219" s="14"/>
      <c r="J219" s="14"/>
      <c r="K219" s="14"/>
    </row>
    <row r="220" spans="7:11" x14ac:dyDescent="0.25">
      <c r="G220" s="14"/>
      <c r="H220" s="14"/>
      <c r="I220" s="14"/>
      <c r="J220" s="14"/>
      <c r="K220" s="14"/>
    </row>
  </sheetData>
  <mergeCells count="5">
    <mergeCell ref="A34:J34"/>
    <mergeCell ref="A66:E66"/>
    <mergeCell ref="A2:J2"/>
    <mergeCell ref="A99:E99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3" max="9" man="1"/>
    <brk id="9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L11" sqref="L11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444" t="s">
        <v>252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 ht="15.75" customHeight="1" x14ac:dyDescent="0.25">
      <c r="A2" s="441" t="s">
        <v>70</v>
      </c>
      <c r="B2" s="439" t="s">
        <v>71</v>
      </c>
      <c r="C2" s="440"/>
      <c r="D2" s="49"/>
      <c r="E2" s="85"/>
      <c r="F2" s="85"/>
      <c r="G2" s="439" t="s">
        <v>72</v>
      </c>
      <c r="H2" s="446"/>
      <c r="I2" s="411" t="s">
        <v>73</v>
      </c>
      <c r="J2" s="448" t="s">
        <v>74</v>
      </c>
    </row>
    <row r="3" spans="1:10" ht="15.75" customHeight="1" x14ac:dyDescent="0.25">
      <c r="A3" s="442"/>
      <c r="B3" s="53"/>
      <c r="C3" s="54"/>
      <c r="D3" s="43" t="s">
        <v>128</v>
      </c>
      <c r="E3" s="43"/>
      <c r="F3" s="43"/>
      <c r="G3" s="53"/>
      <c r="H3" s="55"/>
      <c r="I3" s="425"/>
      <c r="J3" s="449"/>
    </row>
    <row r="4" spans="1:10" s="5" customFormat="1" ht="94.5" x14ac:dyDescent="0.25">
      <c r="A4" s="443"/>
      <c r="B4" s="136" t="s">
        <v>2</v>
      </c>
      <c r="C4" s="136" t="s">
        <v>253</v>
      </c>
      <c r="D4" s="136" t="s">
        <v>124</v>
      </c>
      <c r="E4" s="136" t="s">
        <v>125</v>
      </c>
      <c r="F4" s="136" t="s">
        <v>121</v>
      </c>
      <c r="G4" s="136" t="s">
        <v>119</v>
      </c>
      <c r="H4" s="136" t="s">
        <v>120</v>
      </c>
      <c r="I4" s="447"/>
      <c r="J4" s="450"/>
    </row>
    <row r="5" spans="1:10" x14ac:dyDescent="0.25">
      <c r="A5" s="137" t="s">
        <v>54</v>
      </c>
      <c r="B5" s="52">
        <v>1</v>
      </c>
      <c r="C5" s="3">
        <v>363</v>
      </c>
      <c r="D5" s="3">
        <v>0</v>
      </c>
      <c r="E5" s="3">
        <v>363</v>
      </c>
      <c r="F5" s="3">
        <v>0</v>
      </c>
      <c r="G5" s="3">
        <v>14</v>
      </c>
      <c r="H5" s="3">
        <v>42</v>
      </c>
      <c r="I5" s="3">
        <v>90</v>
      </c>
      <c r="J5" s="3">
        <v>14</v>
      </c>
    </row>
    <row r="6" spans="1:10" x14ac:dyDescent="0.25">
      <c r="A6" s="132"/>
      <c r="B6" s="52">
        <v>2</v>
      </c>
      <c r="C6" s="3">
        <v>82</v>
      </c>
      <c r="D6" s="3">
        <v>0</v>
      </c>
      <c r="E6" s="3">
        <v>82</v>
      </c>
      <c r="F6" s="3">
        <v>0</v>
      </c>
      <c r="G6" s="3">
        <v>7</v>
      </c>
      <c r="H6" s="3">
        <v>29</v>
      </c>
      <c r="I6" s="3">
        <v>36</v>
      </c>
      <c r="J6" s="3">
        <v>7</v>
      </c>
    </row>
    <row r="7" spans="1:10" x14ac:dyDescent="0.25">
      <c r="A7" s="132"/>
      <c r="B7" s="52" t="s">
        <v>3</v>
      </c>
      <c r="C7" s="3">
        <v>864</v>
      </c>
      <c r="D7" s="3">
        <v>0</v>
      </c>
      <c r="E7" s="3">
        <v>103</v>
      </c>
      <c r="F7" s="3">
        <v>761</v>
      </c>
      <c r="G7" s="3">
        <v>22</v>
      </c>
      <c r="H7" s="3">
        <v>17</v>
      </c>
      <c r="I7" s="3">
        <v>58</v>
      </c>
      <c r="J7" s="3">
        <v>22</v>
      </c>
    </row>
    <row r="8" spans="1:10" x14ac:dyDescent="0.25">
      <c r="A8" s="132"/>
      <c r="B8" s="52">
        <v>3</v>
      </c>
      <c r="C8" s="3">
        <v>15</v>
      </c>
      <c r="D8" s="3">
        <v>0</v>
      </c>
      <c r="E8" s="3">
        <v>9</v>
      </c>
      <c r="F8" s="3">
        <v>6</v>
      </c>
      <c r="G8" s="3">
        <v>3</v>
      </c>
      <c r="H8" s="3">
        <v>3</v>
      </c>
      <c r="I8" s="3">
        <v>3</v>
      </c>
      <c r="J8" s="3">
        <v>7</v>
      </c>
    </row>
    <row r="9" spans="1:10" x14ac:dyDescent="0.25">
      <c r="A9" s="63" t="s">
        <v>165</v>
      </c>
      <c r="B9" s="106"/>
      <c r="C9" s="51">
        <f>+SUM(C5:C8)</f>
        <v>1324</v>
      </c>
      <c r="D9" s="51">
        <f t="shared" ref="D9:J9" si="0">+SUM(D5:D8)</f>
        <v>0</v>
      </c>
      <c r="E9" s="51">
        <f t="shared" si="0"/>
        <v>557</v>
      </c>
      <c r="F9" s="51">
        <f t="shared" si="0"/>
        <v>767</v>
      </c>
      <c r="G9" s="51">
        <f t="shared" si="0"/>
        <v>46</v>
      </c>
      <c r="H9" s="51">
        <f t="shared" si="0"/>
        <v>91</v>
      </c>
      <c r="I9" s="51">
        <f t="shared" si="0"/>
        <v>187</v>
      </c>
      <c r="J9" s="51">
        <f t="shared" si="0"/>
        <v>50</v>
      </c>
    </row>
    <row r="10" spans="1:10" x14ac:dyDescent="0.25">
      <c r="A10" s="132" t="s">
        <v>55</v>
      </c>
      <c r="B10" s="52">
        <v>1</v>
      </c>
      <c r="C10" s="3">
        <v>495</v>
      </c>
      <c r="D10" s="3">
        <v>495</v>
      </c>
      <c r="E10" s="3">
        <v>30</v>
      </c>
      <c r="F10" s="3">
        <v>3</v>
      </c>
      <c r="G10" s="3">
        <v>8</v>
      </c>
      <c r="H10" s="3">
        <v>42</v>
      </c>
      <c r="I10" s="3">
        <v>55</v>
      </c>
      <c r="J10" s="3">
        <v>8</v>
      </c>
    </row>
    <row r="11" spans="1:10" x14ac:dyDescent="0.25">
      <c r="A11" s="132"/>
      <c r="B11" s="52">
        <v>2</v>
      </c>
      <c r="C11" s="3">
        <v>263</v>
      </c>
      <c r="D11" s="3">
        <v>263</v>
      </c>
      <c r="E11" s="3">
        <v>14</v>
      </c>
      <c r="F11" s="3">
        <v>1</v>
      </c>
      <c r="G11" s="3">
        <v>3</v>
      </c>
      <c r="H11" s="3">
        <v>3</v>
      </c>
      <c r="I11" s="3">
        <v>11</v>
      </c>
      <c r="J11" s="3">
        <v>3</v>
      </c>
    </row>
    <row r="12" spans="1:10" x14ac:dyDescent="0.25">
      <c r="A12" s="132"/>
      <c r="B12" s="52" t="s">
        <v>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x14ac:dyDescent="0.25">
      <c r="A13" s="132"/>
      <c r="B13" s="52">
        <v>3</v>
      </c>
      <c r="C13" s="3">
        <v>102</v>
      </c>
      <c r="D13" s="3">
        <v>102</v>
      </c>
      <c r="E13" s="3">
        <v>5</v>
      </c>
      <c r="F13" s="3">
        <v>8</v>
      </c>
      <c r="G13" s="3">
        <v>6</v>
      </c>
      <c r="H13" s="3">
        <v>1</v>
      </c>
      <c r="I13" s="3">
        <v>0</v>
      </c>
      <c r="J13" s="3">
        <v>7</v>
      </c>
    </row>
    <row r="14" spans="1:10" x14ac:dyDescent="0.25">
      <c r="A14" s="116" t="s">
        <v>166</v>
      </c>
      <c r="B14" s="117"/>
      <c r="C14" s="118">
        <f t="shared" ref="C14:J14" si="1">+SUM(C10:C13)</f>
        <v>860</v>
      </c>
      <c r="D14" s="118">
        <f t="shared" si="1"/>
        <v>860</v>
      </c>
      <c r="E14" s="118">
        <f t="shared" si="1"/>
        <v>49</v>
      </c>
      <c r="F14" s="118">
        <f t="shared" si="1"/>
        <v>12</v>
      </c>
      <c r="G14" s="118">
        <f t="shared" si="1"/>
        <v>17</v>
      </c>
      <c r="H14" s="118">
        <f t="shared" si="1"/>
        <v>46</v>
      </c>
      <c r="I14" s="118">
        <f t="shared" si="1"/>
        <v>66</v>
      </c>
      <c r="J14" s="118">
        <f t="shared" si="1"/>
        <v>18</v>
      </c>
    </row>
    <row r="15" spans="1:10" x14ac:dyDescent="0.25">
      <c r="A15" s="127" t="s">
        <v>167</v>
      </c>
      <c r="B15" s="106">
        <v>1</v>
      </c>
      <c r="C15" s="51">
        <f>+C5+C10</f>
        <v>858</v>
      </c>
      <c r="D15" s="51">
        <f t="shared" ref="D15:J15" si="2">+D5+D10</f>
        <v>495</v>
      </c>
      <c r="E15" s="51">
        <f t="shared" si="2"/>
        <v>393</v>
      </c>
      <c r="F15" s="51">
        <f t="shared" si="2"/>
        <v>3</v>
      </c>
      <c r="G15" s="51">
        <f t="shared" si="2"/>
        <v>22</v>
      </c>
      <c r="H15" s="51">
        <f t="shared" si="2"/>
        <v>84</v>
      </c>
      <c r="I15" s="51">
        <f t="shared" si="2"/>
        <v>145</v>
      </c>
      <c r="J15" s="51">
        <f t="shared" si="2"/>
        <v>22</v>
      </c>
    </row>
    <row r="16" spans="1:10" x14ac:dyDescent="0.25">
      <c r="A16" s="128"/>
      <c r="B16" s="106">
        <v>2</v>
      </c>
      <c r="C16" s="51">
        <f t="shared" ref="C16:J16" si="3">+C6+C11</f>
        <v>345</v>
      </c>
      <c r="D16" s="51">
        <f t="shared" si="3"/>
        <v>263</v>
      </c>
      <c r="E16" s="51">
        <f t="shared" si="3"/>
        <v>96</v>
      </c>
      <c r="F16" s="51">
        <f t="shared" si="3"/>
        <v>1</v>
      </c>
      <c r="G16" s="51">
        <f t="shared" si="3"/>
        <v>10</v>
      </c>
      <c r="H16" s="51">
        <f t="shared" si="3"/>
        <v>32</v>
      </c>
      <c r="I16" s="51">
        <f t="shared" si="3"/>
        <v>47</v>
      </c>
      <c r="J16" s="51">
        <f t="shared" si="3"/>
        <v>10</v>
      </c>
    </row>
    <row r="17" spans="1:10" x14ac:dyDescent="0.25">
      <c r="A17" s="128"/>
      <c r="B17" s="106" t="s">
        <v>3</v>
      </c>
      <c r="C17" s="51">
        <f t="shared" ref="C17:J17" si="4">+C7+C12</f>
        <v>864</v>
      </c>
      <c r="D17" s="51">
        <f t="shared" si="4"/>
        <v>0</v>
      </c>
      <c r="E17" s="51">
        <f t="shared" si="4"/>
        <v>103</v>
      </c>
      <c r="F17" s="51">
        <f t="shared" si="4"/>
        <v>761</v>
      </c>
      <c r="G17" s="51">
        <f t="shared" si="4"/>
        <v>22</v>
      </c>
      <c r="H17" s="51">
        <f t="shared" si="4"/>
        <v>17</v>
      </c>
      <c r="I17" s="51">
        <f t="shared" si="4"/>
        <v>58</v>
      </c>
      <c r="J17" s="51">
        <f t="shared" si="4"/>
        <v>22</v>
      </c>
    </row>
    <row r="18" spans="1:10" x14ac:dyDescent="0.25">
      <c r="A18" s="129"/>
      <c r="B18" s="106">
        <v>3</v>
      </c>
      <c r="C18" s="51">
        <f t="shared" ref="C18:J18" si="5">+C8+C13</f>
        <v>117</v>
      </c>
      <c r="D18" s="51">
        <f t="shared" si="5"/>
        <v>102</v>
      </c>
      <c r="E18" s="51">
        <f t="shared" si="5"/>
        <v>14</v>
      </c>
      <c r="F18" s="51">
        <f t="shared" si="5"/>
        <v>14</v>
      </c>
      <c r="G18" s="51">
        <f t="shared" si="5"/>
        <v>9</v>
      </c>
      <c r="H18" s="51">
        <f t="shared" si="5"/>
        <v>4</v>
      </c>
      <c r="I18" s="51">
        <f t="shared" si="5"/>
        <v>3</v>
      </c>
      <c r="J18" s="51">
        <f t="shared" si="5"/>
        <v>14</v>
      </c>
    </row>
    <row r="19" spans="1:10" x14ac:dyDescent="0.25">
      <c r="A19" s="119" t="s">
        <v>56</v>
      </c>
      <c r="B19" s="106"/>
      <c r="C19" s="51">
        <f>+SUM(C15:C18)</f>
        <v>2184</v>
      </c>
      <c r="D19" s="51">
        <f t="shared" ref="D19:J19" si="6">+SUM(D15:D18)</f>
        <v>860</v>
      </c>
      <c r="E19" s="51">
        <f t="shared" si="6"/>
        <v>606</v>
      </c>
      <c r="F19" s="51">
        <f t="shared" si="6"/>
        <v>779</v>
      </c>
      <c r="G19" s="51">
        <f t="shared" si="6"/>
        <v>63</v>
      </c>
      <c r="H19" s="51">
        <f t="shared" si="6"/>
        <v>137</v>
      </c>
      <c r="I19" s="51">
        <f t="shared" si="6"/>
        <v>253</v>
      </c>
      <c r="J19" s="51">
        <f t="shared" si="6"/>
        <v>68</v>
      </c>
    </row>
    <row r="20" spans="1:10" x14ac:dyDescent="0.25">
      <c r="A20" s="9"/>
      <c r="B20" s="41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/>
      <c r="B21" s="13"/>
      <c r="C21" s="9"/>
      <c r="D21" s="9"/>
      <c r="E21" s="9"/>
      <c r="F21" s="9"/>
      <c r="G21" s="9"/>
      <c r="H21" s="9"/>
    </row>
    <row r="22" spans="1:10" x14ac:dyDescent="0.25">
      <c r="A22" s="9"/>
      <c r="B22" s="13"/>
      <c r="C22" s="9"/>
      <c r="D22" s="9"/>
      <c r="E22" s="9"/>
      <c r="F22" s="9"/>
      <c r="G22" s="9"/>
      <c r="H22" s="9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adriana.sabolova</cp:lastModifiedBy>
  <cp:lastPrinted>2015-04-01T11:56:16Z</cp:lastPrinted>
  <dcterms:created xsi:type="dcterms:W3CDTF">2010-01-11T10:19:31Z</dcterms:created>
  <dcterms:modified xsi:type="dcterms:W3CDTF">2015-04-27T19:46:38Z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