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kancelarka\Správa o činnosti UPJS\za rok 2015\"/>
    </mc:Choice>
  </mc:AlternateContent>
  <bookViews>
    <workbookView xWindow="690" yWindow="9930" windowWidth="17865" windowHeight="6750" tabRatio="1000" firstSheet="19" activeTab="19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39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externalReferences>
    <externalReference r:id="rId28"/>
  </externalReferences>
  <definedNames>
    <definedName name="_xlnm._FilterDatabase" localSheetId="19" hidden="1">'T15 štud.program - ŠP'!$A$92:$F$144</definedName>
    <definedName name="_xlnm.Print_Area" localSheetId="21">'17 HI konania'!$A$1:$B$37</definedName>
    <definedName name="_xlnm.Print_Area" localSheetId="22">'18 HI pozastavene, odňatie '!$A$1:$C$18</definedName>
    <definedName name="_xlnm.Print_Area" localSheetId="16">'T12 záverečné práce'!$A$1:$K$8</definedName>
    <definedName name="_xlnm.Print_Area" localSheetId="24">'T20 Ostatné (nevýsk.) projekty'!$A$1:$L$24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52511"/>
</workbook>
</file>

<file path=xl/calcChain.xml><?xml version="1.0" encoding="utf-8"?>
<calcChain xmlns="http://schemas.openxmlformats.org/spreadsheetml/2006/main">
  <c r="K20" i="9" l="1"/>
  <c r="J20" i="9"/>
  <c r="I20" i="9"/>
  <c r="H20" i="9"/>
  <c r="G20" i="9"/>
  <c r="F20" i="9"/>
  <c r="E20" i="9"/>
  <c r="D20" i="9"/>
  <c r="C20" i="9"/>
  <c r="B20" i="9"/>
  <c r="J10" i="9"/>
  <c r="J22" i="9" s="1"/>
  <c r="J23" i="9" s="1"/>
  <c r="I10" i="9"/>
  <c r="I22" i="9" s="1"/>
  <c r="H10" i="9"/>
  <c r="H22" i="9" s="1"/>
  <c r="G10" i="9"/>
  <c r="G22" i="9" s="1"/>
  <c r="G23" i="9" s="1"/>
  <c r="F10" i="9"/>
  <c r="F22" i="9" s="1"/>
  <c r="F23" i="9" s="1"/>
  <c r="E10" i="9"/>
  <c r="E22" i="9" s="1"/>
  <c r="E23" i="9" s="1"/>
  <c r="D10" i="9"/>
  <c r="D22" i="9" s="1"/>
  <c r="D23" i="9" s="1"/>
  <c r="C10" i="9"/>
  <c r="C22" i="9" s="1"/>
  <c r="C23" i="9" s="1"/>
  <c r="B10" i="9"/>
  <c r="B22" i="9" s="1"/>
  <c r="B23" i="9" s="1"/>
  <c r="K9" i="9"/>
  <c r="K8" i="9"/>
  <c r="K7" i="9"/>
  <c r="K6" i="9"/>
  <c r="K10" i="9" s="1"/>
  <c r="K22" i="9" s="1"/>
  <c r="K23" i="9" s="1"/>
  <c r="K5" i="9"/>
  <c r="K4" i="9"/>
  <c r="J28" i="16" l="1"/>
  <c r="C28" i="16"/>
  <c r="B28" i="16"/>
  <c r="I25" i="16"/>
  <c r="I28" i="16" s="1"/>
  <c r="H25" i="16"/>
  <c r="H28" i="16" s="1"/>
  <c r="G25" i="16"/>
  <c r="F25" i="16"/>
  <c r="F28" i="16" s="1"/>
  <c r="E25" i="16"/>
  <c r="E28" i="16" s="1"/>
  <c r="D25" i="16"/>
  <c r="D28" i="16" s="1"/>
  <c r="B25" i="16"/>
  <c r="K13" i="16"/>
  <c r="K28" i="16" s="1"/>
  <c r="G13" i="16"/>
  <c r="G28" i="16" s="1"/>
  <c r="F13" i="16"/>
  <c r="E13" i="16"/>
  <c r="B20" i="13" l="1"/>
  <c r="L19" i="13"/>
  <c r="D19" i="13"/>
  <c r="H17" i="13"/>
  <c r="B17" i="13"/>
  <c r="M15" i="13"/>
  <c r="M19" i="13" s="1"/>
  <c r="L15" i="13"/>
  <c r="K15" i="13"/>
  <c r="K19" i="13" s="1"/>
  <c r="J15" i="13"/>
  <c r="J19" i="13" s="1"/>
  <c r="I15" i="13"/>
  <c r="I19" i="13" s="1"/>
  <c r="G15" i="13"/>
  <c r="G19" i="13" s="1"/>
  <c r="F15" i="13"/>
  <c r="F19" i="13" s="1"/>
  <c r="E15" i="13"/>
  <c r="E19" i="13" s="1"/>
  <c r="D15" i="13"/>
  <c r="C15" i="13"/>
  <c r="C19" i="13" s="1"/>
  <c r="H14" i="13"/>
  <c r="B14" i="13"/>
  <c r="H13" i="13"/>
  <c r="B13" i="13"/>
  <c r="H12" i="13"/>
  <c r="B12" i="13"/>
  <c r="H11" i="13"/>
  <c r="B11" i="13"/>
  <c r="H10" i="13"/>
  <c r="B10" i="13"/>
  <c r="H9" i="13"/>
  <c r="B9" i="13"/>
  <c r="H8" i="13"/>
  <c r="B8" i="13"/>
  <c r="H7" i="13"/>
  <c r="B7" i="13"/>
  <c r="H6" i="13"/>
  <c r="B6" i="13"/>
  <c r="H5" i="13"/>
  <c r="B5" i="13"/>
  <c r="H4" i="13"/>
  <c r="B4" i="13"/>
  <c r="C12" i="19"/>
  <c r="B12" i="19"/>
  <c r="I6" i="19"/>
  <c r="H6" i="19"/>
  <c r="G6" i="19"/>
  <c r="F6" i="19"/>
  <c r="B6" i="19"/>
  <c r="E6" i="19" s="1"/>
  <c r="B15" i="13" l="1"/>
  <c r="H15" i="13"/>
  <c r="E16" i="13"/>
  <c r="E20" i="13" s="1"/>
  <c r="C6" i="19"/>
  <c r="D6" i="19"/>
  <c r="K16" i="13" l="1"/>
  <c r="K20" i="13" s="1"/>
  <c r="L16" i="13"/>
  <c r="L20" i="13" s="1"/>
  <c r="H16" i="13"/>
  <c r="H20" i="13" s="1"/>
  <c r="H19" i="13"/>
  <c r="J16" i="13"/>
  <c r="J20" i="13" s="1"/>
  <c r="M16" i="13"/>
  <c r="M20" i="13" s="1"/>
  <c r="C16" i="13"/>
  <c r="C20" i="13" s="1"/>
  <c r="F16" i="13"/>
  <c r="F20" i="13" s="1"/>
  <c r="B19" i="13"/>
  <c r="D16" i="13"/>
  <c r="D20" i="13" s="1"/>
  <c r="G16" i="13"/>
  <c r="G20" i="13" s="1"/>
  <c r="I16" i="13"/>
  <c r="I20" i="13" s="1"/>
  <c r="K22" i="15" l="1"/>
  <c r="J22" i="15"/>
  <c r="I22" i="15"/>
  <c r="H22" i="15"/>
  <c r="G22" i="15"/>
  <c r="F22" i="15"/>
  <c r="E22" i="15"/>
  <c r="D22" i="15"/>
  <c r="C22" i="15"/>
  <c r="B22" i="15"/>
  <c r="K11" i="15"/>
  <c r="K24" i="15" s="1"/>
  <c r="K25" i="15" s="1"/>
  <c r="J11" i="15"/>
  <c r="J24" i="15" s="1"/>
  <c r="J25" i="15" s="1"/>
  <c r="I11" i="15"/>
  <c r="I24" i="15" s="1"/>
  <c r="I25" i="15" s="1"/>
  <c r="H11" i="15"/>
  <c r="H24" i="15" s="1"/>
  <c r="H25" i="15" s="1"/>
  <c r="G11" i="15"/>
  <c r="G24" i="15" s="1"/>
  <c r="G25" i="15" s="1"/>
  <c r="F11" i="15"/>
  <c r="F24" i="15" s="1"/>
  <c r="F25" i="15" s="1"/>
  <c r="E11" i="15"/>
  <c r="E24" i="15" s="1"/>
  <c r="E25" i="15" s="1"/>
  <c r="D11" i="15"/>
  <c r="D24" i="15" s="1"/>
  <c r="D25" i="15" s="1"/>
  <c r="C11" i="15"/>
  <c r="C24" i="15" s="1"/>
  <c r="C25" i="15" s="1"/>
  <c r="B11" i="15"/>
  <c r="B24" i="15" s="1"/>
  <c r="B25" i="15" s="1"/>
  <c r="J37" i="39" l="1"/>
  <c r="I37" i="39"/>
  <c r="H37" i="39"/>
  <c r="G37" i="39"/>
  <c r="F37" i="39"/>
  <c r="E37" i="39"/>
  <c r="D37" i="39"/>
  <c r="L37" i="39" s="1"/>
  <c r="C37" i="39"/>
  <c r="K37" i="39" s="1"/>
  <c r="J36" i="39"/>
  <c r="I36" i="39"/>
  <c r="H36" i="39"/>
  <c r="G36" i="39"/>
  <c r="F36" i="39"/>
  <c r="E36" i="39"/>
  <c r="D36" i="39"/>
  <c r="L36" i="39" s="1"/>
  <c r="C36" i="39"/>
  <c r="K36" i="39" s="1"/>
  <c r="J35" i="39"/>
  <c r="I35" i="39"/>
  <c r="H35" i="39"/>
  <c r="G35" i="39"/>
  <c r="F35" i="39"/>
  <c r="E35" i="39"/>
  <c r="D35" i="39"/>
  <c r="L35" i="39" s="1"/>
  <c r="C35" i="39"/>
  <c r="K35" i="39" s="1"/>
  <c r="J34" i="39"/>
  <c r="I34" i="39"/>
  <c r="H34" i="39"/>
  <c r="G34" i="39"/>
  <c r="F34" i="39"/>
  <c r="E34" i="39"/>
  <c r="D34" i="39"/>
  <c r="L34" i="39" s="1"/>
  <c r="C34" i="39"/>
  <c r="K34" i="39" s="1"/>
  <c r="J33" i="39"/>
  <c r="I33" i="39"/>
  <c r="H33" i="39"/>
  <c r="G33" i="39"/>
  <c r="F33" i="39"/>
  <c r="E33" i="39"/>
  <c r="D33" i="39"/>
  <c r="L33" i="39" s="1"/>
  <c r="C33" i="39"/>
  <c r="K33" i="39" s="1"/>
  <c r="L32" i="39"/>
  <c r="K32" i="39"/>
  <c r="L31" i="39"/>
  <c r="K31" i="39"/>
  <c r="L30" i="39"/>
  <c r="K30" i="39"/>
  <c r="L29" i="39"/>
  <c r="K29" i="39"/>
  <c r="J28" i="39"/>
  <c r="I28" i="39"/>
  <c r="H28" i="39"/>
  <c r="G28" i="39"/>
  <c r="F28" i="39"/>
  <c r="E28" i="39"/>
  <c r="D28" i="39"/>
  <c r="L28" i="39" s="1"/>
  <c r="C28" i="39"/>
  <c r="K28" i="39" s="1"/>
  <c r="L27" i="39"/>
  <c r="K27" i="39"/>
  <c r="L26" i="39"/>
  <c r="K26" i="39"/>
  <c r="L25" i="39"/>
  <c r="K25" i="39"/>
  <c r="L24" i="39"/>
  <c r="K24" i="39"/>
  <c r="J23" i="39"/>
  <c r="I23" i="39"/>
  <c r="H23" i="39"/>
  <c r="G23" i="39"/>
  <c r="F23" i="39"/>
  <c r="E23" i="39"/>
  <c r="D23" i="39"/>
  <c r="L23" i="39" s="1"/>
  <c r="C23" i="39"/>
  <c r="K23" i="39" s="1"/>
  <c r="L22" i="39"/>
  <c r="K22" i="39"/>
  <c r="L21" i="39"/>
  <c r="K21" i="39"/>
  <c r="L20" i="39"/>
  <c r="K20" i="39"/>
  <c r="L19" i="39"/>
  <c r="K19" i="39"/>
  <c r="J18" i="39"/>
  <c r="I18" i="39"/>
  <c r="H18" i="39"/>
  <c r="G18" i="39"/>
  <c r="F18" i="39"/>
  <c r="E18" i="39"/>
  <c r="D18" i="39"/>
  <c r="L18" i="39" s="1"/>
  <c r="C18" i="39"/>
  <c r="K18" i="39" s="1"/>
  <c r="L17" i="39"/>
  <c r="K17" i="39"/>
  <c r="L16" i="39"/>
  <c r="K16" i="39"/>
  <c r="L15" i="39"/>
  <c r="K15" i="39"/>
  <c r="L14" i="39"/>
  <c r="K14" i="39"/>
  <c r="J13" i="39"/>
  <c r="I13" i="39"/>
  <c r="H13" i="39"/>
  <c r="G13" i="39"/>
  <c r="F13" i="39"/>
  <c r="E13" i="39"/>
  <c r="D13" i="39"/>
  <c r="L13" i="39" s="1"/>
  <c r="C13" i="39"/>
  <c r="K13" i="39" s="1"/>
  <c r="L12" i="39"/>
  <c r="K12" i="39"/>
  <c r="L11" i="39"/>
  <c r="K11" i="39"/>
  <c r="L10" i="39"/>
  <c r="K10" i="39"/>
  <c r="L9" i="39"/>
  <c r="K9" i="39"/>
  <c r="J8" i="39"/>
  <c r="J38" i="39" s="1"/>
  <c r="I8" i="39"/>
  <c r="I38" i="39" s="1"/>
  <c r="H8" i="39"/>
  <c r="H38" i="39" s="1"/>
  <c r="G8" i="39"/>
  <c r="G38" i="39" s="1"/>
  <c r="F8" i="39"/>
  <c r="F38" i="39" s="1"/>
  <c r="E8" i="39"/>
  <c r="E38" i="39" s="1"/>
  <c r="D8" i="39"/>
  <c r="D38" i="39" s="1"/>
  <c r="L38" i="39" s="1"/>
  <c r="C8" i="39"/>
  <c r="C38" i="39" s="1"/>
  <c r="K38" i="39" s="1"/>
  <c r="L7" i="39"/>
  <c r="K7" i="39"/>
  <c r="L6" i="39"/>
  <c r="K6" i="39"/>
  <c r="L5" i="39"/>
  <c r="K5" i="39"/>
  <c r="L4" i="39"/>
  <c r="K4" i="39"/>
  <c r="K8" i="39" l="1"/>
  <c r="L8" i="39"/>
  <c r="J37" i="1" l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L36" i="1" s="1"/>
  <c r="C36" i="1"/>
  <c r="K36" i="1" s="1"/>
  <c r="J35" i="1"/>
  <c r="I35" i="1"/>
  <c r="H35" i="1"/>
  <c r="G35" i="1"/>
  <c r="F35" i="1"/>
  <c r="E35" i="1"/>
  <c r="D35" i="1"/>
  <c r="L35" i="1" s="1"/>
  <c r="C35" i="1"/>
  <c r="K35" i="1" s="1"/>
  <c r="J34" i="1"/>
  <c r="J38" i="1" s="1"/>
  <c r="I34" i="1"/>
  <c r="I38" i="1" s="1"/>
  <c r="H34" i="1"/>
  <c r="H38" i="1" s="1"/>
  <c r="G34" i="1"/>
  <c r="G38" i="1" s="1"/>
  <c r="F34" i="1"/>
  <c r="F38" i="1" s="1"/>
  <c r="E34" i="1"/>
  <c r="E38" i="1" s="1"/>
  <c r="D34" i="1"/>
  <c r="D38" i="1" s="1"/>
  <c r="C34" i="1"/>
  <c r="C38" i="1" s="1"/>
  <c r="J33" i="1"/>
  <c r="I33" i="1"/>
  <c r="G33" i="1"/>
  <c r="E33" i="1"/>
  <c r="L33" i="1"/>
  <c r="C33" i="1"/>
  <c r="L32" i="1"/>
  <c r="K32" i="1"/>
  <c r="L31" i="1"/>
  <c r="K31" i="1"/>
  <c r="L30" i="1"/>
  <c r="K30" i="1"/>
  <c r="L29" i="1"/>
  <c r="K29" i="1"/>
  <c r="J28" i="1"/>
  <c r="I28" i="1"/>
  <c r="H28" i="1"/>
  <c r="G28" i="1"/>
  <c r="F28" i="1"/>
  <c r="E28" i="1"/>
  <c r="D28" i="1"/>
  <c r="L28" i="1" s="1"/>
  <c r="C28" i="1"/>
  <c r="K28" i="1" s="1"/>
  <c r="L27" i="1"/>
  <c r="K27" i="1"/>
  <c r="L26" i="1"/>
  <c r="K26" i="1"/>
  <c r="L25" i="1"/>
  <c r="K25" i="1"/>
  <c r="L24" i="1"/>
  <c r="K24" i="1"/>
  <c r="J23" i="1"/>
  <c r="I23" i="1"/>
  <c r="H23" i="1"/>
  <c r="G23" i="1"/>
  <c r="F23" i="1"/>
  <c r="E23" i="1"/>
  <c r="D23" i="1"/>
  <c r="L23" i="1" s="1"/>
  <c r="C23" i="1"/>
  <c r="K23" i="1" s="1"/>
  <c r="L22" i="1"/>
  <c r="K22" i="1"/>
  <c r="L21" i="1"/>
  <c r="K21" i="1"/>
  <c r="L20" i="1"/>
  <c r="K20" i="1"/>
  <c r="L19" i="1"/>
  <c r="K19" i="1"/>
  <c r="J18" i="1"/>
  <c r="I18" i="1"/>
  <c r="H18" i="1"/>
  <c r="G18" i="1"/>
  <c r="F18" i="1"/>
  <c r="E18" i="1"/>
  <c r="D18" i="1"/>
  <c r="L18" i="1" s="1"/>
  <c r="C18" i="1"/>
  <c r="K18" i="1" s="1"/>
  <c r="L17" i="1"/>
  <c r="K17" i="1"/>
  <c r="L16" i="1"/>
  <c r="K16" i="1"/>
  <c r="L15" i="1"/>
  <c r="K15" i="1"/>
  <c r="L14" i="1"/>
  <c r="K14" i="1"/>
  <c r="J13" i="1"/>
  <c r="I13" i="1"/>
  <c r="H13" i="1"/>
  <c r="G13" i="1"/>
  <c r="F13" i="1"/>
  <c r="E13" i="1"/>
  <c r="D13" i="1"/>
  <c r="C13" i="1"/>
  <c r="L12" i="1"/>
  <c r="K12" i="1"/>
  <c r="L11" i="1"/>
  <c r="K11" i="1"/>
  <c r="L10" i="1"/>
  <c r="K10" i="1"/>
  <c r="L9" i="1"/>
  <c r="K9" i="1"/>
  <c r="J8" i="1"/>
  <c r="I8" i="1"/>
  <c r="H8" i="1"/>
  <c r="G8" i="1"/>
  <c r="F8" i="1"/>
  <c r="E8" i="1"/>
  <c r="D8" i="1"/>
  <c r="C8" i="1"/>
  <c r="K8" i="1" s="1"/>
  <c r="L7" i="1"/>
  <c r="K7" i="1"/>
  <c r="L6" i="1"/>
  <c r="K6" i="1"/>
  <c r="L5" i="1"/>
  <c r="K5" i="1"/>
  <c r="L4" i="1"/>
  <c r="K4" i="1"/>
  <c r="K33" i="1" l="1"/>
  <c r="K13" i="1"/>
  <c r="K38" i="1"/>
  <c r="K37" i="1"/>
  <c r="L37" i="1"/>
  <c r="L13" i="1"/>
  <c r="L8" i="1"/>
  <c r="L38" i="1"/>
  <c r="K34" i="1"/>
  <c r="L34" i="1"/>
  <c r="F75" i="5" l="1"/>
  <c r="I66" i="5" l="1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B22" i="7" s="1"/>
  <c r="C18" i="7"/>
  <c r="D18" i="7"/>
  <c r="E18" i="7"/>
  <c r="F18" i="7"/>
  <c r="G18" i="7"/>
  <c r="G15" i="7"/>
  <c r="G8" i="7"/>
  <c r="D8" i="7"/>
  <c r="G22" i="7" l="1"/>
  <c r="F111" i="6" l="1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E62" i="6"/>
  <c r="F62" i="6"/>
  <c r="B62" i="6"/>
  <c r="C31" i="6"/>
  <c r="D31" i="6"/>
  <c r="E31" i="6"/>
  <c r="F31" i="6"/>
  <c r="B31" i="6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62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31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F62" i="5"/>
  <c r="B124" i="5"/>
  <c r="B93" i="5"/>
  <c r="B62" i="5"/>
  <c r="G62" i="5" s="1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B62" i="4"/>
  <c r="G62" i="4" s="1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I62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H62" i="5" l="1"/>
  <c r="I31" i="6"/>
  <c r="H62" i="6"/>
  <c r="H31" i="4"/>
  <c r="J62" i="4"/>
  <c r="I31" i="5"/>
  <c r="J31" i="6"/>
  <c r="H31" i="6"/>
  <c r="I62" i="6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C16" i="3"/>
  <c r="J15" i="3"/>
  <c r="I15" i="3"/>
  <c r="H15" i="3"/>
  <c r="G15" i="3"/>
  <c r="F15" i="3"/>
  <c r="E15" i="3"/>
  <c r="D15" i="3"/>
  <c r="C15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J19" i="3"/>
  <c r="I19" i="3"/>
  <c r="H19" i="3"/>
  <c r="G19" i="3"/>
  <c r="F19" i="3"/>
  <c r="E19" i="3"/>
  <c r="D19" i="3"/>
  <c r="C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G31" i="4" l="1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 shapeId="0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 shapeId="0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<sst xmlns="http://schemas.openxmlformats.org/spreadsheetml/2006/main" count="3910" uniqueCount="1232">
  <si>
    <t>občania SR</t>
  </si>
  <si>
    <t>cudzinci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</si>
  <si>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</si>
  <si>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</si>
  <si>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</si>
  <si>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</si>
  <si>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</si>
  <si>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</si>
  <si>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</si>
  <si>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</si>
  <si>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</si>
  <si>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</si>
  <si>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</si>
  <si>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</si>
  <si>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</si>
  <si>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</si>
  <si>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</si>
  <si>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</si>
  <si>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</si>
  <si>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</si>
  <si>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</si>
  <si>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</si>
  <si>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</si>
  <si>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</si>
  <si>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</si>
  <si>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</si>
  <si>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</si>
  <si>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</si>
  <si>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</si>
  <si>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</si>
  <si>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</si>
  <si>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</si>
  <si>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</si>
  <si>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</si>
  <si>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</si>
  <si>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</si>
  <si>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</si>
  <si>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</si>
  <si>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</si>
  <si>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</si>
  <si>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</si>
  <si>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</si>
  <si>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</si>
  <si>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</si>
  <si>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</si>
  <si>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</si>
  <si>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</si>
  <si>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</si>
  <si>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</si>
  <si>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</si>
  <si>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</si>
  <si>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</si>
  <si>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</si>
  <si>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</si>
  <si>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</si>
  <si>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</si>
  <si>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</si>
  <si>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</si>
  <si>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</si>
  <si>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</si>
  <si>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</si>
  <si>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</si>
  <si>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</si>
  <si>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</si>
  <si>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</si>
  <si>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</si>
  <si>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</si>
  <si>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</si>
  <si>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</si>
  <si>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</si>
  <si>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</si>
  <si>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</si>
  <si>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</si>
  <si>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</si>
  <si>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</si>
  <si>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</si>
  <si>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</si>
  <si>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</si>
  <si>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</si>
  <si>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</si>
  <si>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</si>
  <si>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</si>
  <si>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</si>
  <si>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</si>
  <si>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</si>
  <si>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</si>
  <si>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</si>
  <si>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</si>
  <si>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</si>
  <si>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</si>
  <si>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</si>
  <si>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</si>
  <si>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</si>
  <si>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</si>
  <si>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</si>
  <si>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</si>
  <si>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</si>
  <si>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</si>
  <si>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</si>
  <si>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</si>
  <si>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</si>
  <si>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</si>
  <si>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</si>
  <si>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</si>
  <si>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</si>
  <si>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</si>
  <si>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</si>
  <si>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</si>
  <si>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</si>
  <si>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</si>
  <si>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</si>
  <si>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</si>
  <si>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</si>
  <si>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</si>
  <si>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</si>
  <si>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</si>
  <si>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</si>
  <si>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</si>
  <si>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</si>
  <si>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</si>
  <si>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</si>
  <si>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</si>
  <si>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</si>
  <si>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</si>
  <si>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</si>
  <si>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</si>
  <si>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</si>
  <si>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</si>
  <si>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</si>
  <si>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</si>
  <si>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</si>
  <si>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</si>
  <si>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</si>
  <si>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</si>
  <si>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</si>
  <si>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</si>
  <si>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</si>
  <si>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</si>
  <si>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</si>
  <si>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</si>
  <si>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</si>
  <si>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</si>
  <si>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</si>
  <si>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</si>
  <si>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</si>
  <si>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</si>
  <si>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</si>
  <si>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</si>
  <si>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</si>
  <si>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</si>
  <si>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</si>
  <si>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</si>
  <si>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</si>
  <si>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</si>
  <si>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</si>
  <si>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</si>
  <si>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</si>
  <si>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</si>
  <si>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</si>
  <si>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</si>
  <si>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V dennej aj v externej forme spolu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</si>
  <si>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</si>
  <si>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</si>
  <si>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</si>
  <si>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</si>
  <si>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</si>
  <si>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</si>
  <si>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</si>
  <si>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</si>
  <si>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</si>
  <si>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</si>
  <si>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</si>
  <si>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</si>
  <si>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</si>
  <si>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</si>
  <si>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</si>
  <si>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</si>
  <si>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</si>
  <si>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</si>
  <si>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</si>
  <si>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</si>
  <si>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</si>
  <si>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</si>
  <si>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</si>
  <si>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</si>
  <si>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</si>
  <si>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2009 / 2010</t>
  </si>
  <si>
    <t>2011 / 2012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</si>
  <si>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</si>
  <si>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</si>
  <si>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</si>
  <si>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</si>
  <si>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</si>
  <si>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</si>
  <si>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</si>
  <si>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</si>
  <si>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</si>
  <si>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</si>
  <si>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</si>
  <si>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</si>
  <si>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</si>
  <si>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</si>
  <si>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Vysoká škola: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</si>
  <si>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</si>
  <si>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</si>
  <si>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</si>
  <si>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</si>
  <si>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</si>
  <si>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</si>
  <si>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</si>
  <si>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</si>
  <si>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</si>
  <si>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</si>
  <si>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</si>
  <si>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</si>
  <si>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</si>
  <si>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</si>
  <si>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</si>
  <si>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</si>
  <si>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Počet študentov vysokej školy k 31. 10. 2015</t>
  </si>
  <si>
    <t>Počet študentov, ktorí riadne skončili štúdium v akademickom roku 2014/2015</t>
  </si>
  <si>
    <t>Prijímacie konanie na študijné programy v prvom stupni a v spojenom prvom a druhom stupni v roku 2015</t>
  </si>
  <si>
    <t>Prijímacie konanie na študijné programy v druhom stupni v roku 2015</t>
  </si>
  <si>
    <t>Prijímacie konanie na študijné programy v treťom stupni v roku 2015</t>
  </si>
  <si>
    <t>Počet študentov uhrádzajúcich školné (ak. rok 2014/2015)</t>
  </si>
  <si>
    <t>Podiel riadne skončených štúdií na celkovom počte začatých štúdií v danom akademickom roku k 31.12.2015</t>
  </si>
  <si>
    <t xml:space="preserve"> Prehľad akademických mobilít - študenti v akademickom roku 2014/2015 a porovnanie s akademickým rokom 2013/2014</t>
  </si>
  <si>
    <t>Zoznam predložených návrhov na vymenovanie za profesora v roku 2015</t>
  </si>
  <si>
    <t>Zoznam vymenovaných docentov za rok 2015</t>
  </si>
  <si>
    <t>Výberové konania na miesta vysokoškolských učiteľov uskutočnené v roku 2015</t>
  </si>
  <si>
    <t>Prehľad akademických mobilít - zamestnanci v akademickom roku 2014/2015 a porovnanie s akademickým rokom 2013/2014</t>
  </si>
  <si>
    <t>Informácie o záverečných prácach a rigoróznych prácach predložených na obhajobu v roku 2015</t>
  </si>
  <si>
    <t xml:space="preserve"> Publikačná činnosť vysokej školy za rok 2015 a porovnanie s rokom 2014</t>
  </si>
  <si>
    <t>Umelecká činnosť vysokej školy za rok 2014 a porovnanie s rokom 2014</t>
  </si>
  <si>
    <t>Zoznam akreditovaných študijných programov ponúkaných  k 1.9.2015</t>
  </si>
  <si>
    <t>Zoznam akreditovaných študijných programov - pozastavenie práva, odňatie práva alebo skončenie platnosti priznaného práva k 31.12. 2015</t>
  </si>
  <si>
    <t>Zoznam priznaných práv uskutočňovať habilitačné konanie a konanie na vymenúvanie profesorov  k 31.12.2015</t>
  </si>
  <si>
    <t>Zoznam priznaných práv uskutočňovať habilitačné konanie a konanie na vymenúvanie profesorov - pozastavenie, odňatie alebo skončenie platnosti priznaného práva k 31.12.2015</t>
  </si>
  <si>
    <t>Finančné prostriedky na výskumné projekty získané v roku 2015</t>
  </si>
  <si>
    <t>Finančné prostriedky na ostatné (nevýskumné) projekty získané v roku 2015</t>
  </si>
  <si>
    <t>Prehľad umeleckej činnosti vysokej školy za rok 2015</t>
  </si>
  <si>
    <t>spolu</t>
  </si>
  <si>
    <t>Tabuľková príloha
k výročnej správe o činnosti vysokej školy za rok 2015</t>
  </si>
  <si>
    <t>Tabuľka č. 1: Počet študentov vysokej školy k 31. 10. 2015</t>
  </si>
  <si>
    <t>Tabuľka č. 2: Počet študentov, ktorí riadne skončili štúdium v akademickom roku 2014/2015</t>
  </si>
  <si>
    <t>Vysoká škola</t>
  </si>
  <si>
    <t>Tabuľka č. 3a: Prijímacie konanie na študijné programy v prvom stupni a v spojenom prvom a druhom stupni v roku 2015</t>
  </si>
  <si>
    <t>Tabuľla č. 3b: Prijímacie konanie na študijné programy v druhom stupni v roku 2015</t>
  </si>
  <si>
    <t>Tabuľka č. 3c: Prijímacie konanie na študijné programy v treťom stupni v roku 2015</t>
  </si>
  <si>
    <t>Tabuľka č. 4: Počet študentov uhrádzajúcich školné (ak. rok 2014/2015)</t>
  </si>
  <si>
    <t>ktorým vznikla v ak. roku 2014/2015 povinnosť uhradiť školné</t>
  </si>
  <si>
    <t>2013 / 2014</t>
  </si>
  <si>
    <t>V roku 2013/2014</t>
  </si>
  <si>
    <t>z toho ženy</t>
  </si>
  <si>
    <t>Rozdiel 2014 a 2013</t>
  </si>
  <si>
    <t>V roku 2014</t>
  </si>
  <si>
    <t>2014 / 2015</t>
  </si>
  <si>
    <t>Tabuľka č. 5: Podiel riadne skončených štúdií na celkovom počte začatých štúdií v danom akademickom roku k 31.12.2015</t>
  </si>
  <si>
    <t>Tabuľka č. 6: Prehľad akademických mobilít - študenti v akademickom roku 2014/2015 a porovnanie s akademickým rokom 2013/2014</t>
  </si>
  <si>
    <t>V roku 2014/2015</t>
  </si>
  <si>
    <t>Tabuľka č. 7: Zoznam predložených návrhov na vymenovanie za profesora v roku 2015</t>
  </si>
  <si>
    <t>Počet neskončených konaní: stav k 1.1.2015</t>
  </si>
  <si>
    <t>Počet neskončených konaní: stav k 31.12.2015</t>
  </si>
  <si>
    <t>Počet riadne skončených konaní k 31.12.2015</t>
  </si>
  <si>
    <t>Tabuľka č. 8: Zoznam vymenovaných docentov za rok 2015</t>
  </si>
  <si>
    <t>Tabuľka č. 9: Výberové konania na miesta vysokoškolských učiteľov uskutočnené v roku 2015</t>
  </si>
  <si>
    <t>Evidenčný prepočítaný počet vysokoškolských učiteľov k 31. 10. 2015</t>
  </si>
  <si>
    <t>Rozdiel 2015 - 2014</t>
  </si>
  <si>
    <t>Tabuľka č. 11: Prehľad akademických mobilít - zamestnanci v akademickom roku 2014/2015 a porovnanie s akademickým rokom 2013/2014</t>
  </si>
  <si>
    <t>Tabuľka č. 12: Informácie o záverečných prácach a rigoróznych prácach predložených na obhajobu v roku 2015</t>
  </si>
  <si>
    <t>Tabuľka č. 13: Publikačná činnosť vysokej školy za rok 2015 a porovnanie s rokom 2014</t>
  </si>
  <si>
    <t>V roku 2015</t>
  </si>
  <si>
    <t>Tabuľka č. 14: Umelecká činnosť vysokej školy za rok 2015 a porovnanie s rokom 2014</t>
  </si>
  <si>
    <t>Tabuľka č. 15: Zoznam akreditovaných študijných programov ponúkaných
 k 1.9.2015</t>
  </si>
  <si>
    <t>Tabuľka č. 16: Zoznam akreditovaných študijných programov - pozastavenie práva, odňatie práva alebo skončenie platnosti priznaného práva k 31.12. 2015</t>
  </si>
  <si>
    <t>Tabuľka č. 17: Zoznam priznaných práv uskutočňovať habilitačné konanie a konanie na vymenúvanie profesorov  k 31.12.2015</t>
  </si>
  <si>
    <t>Tabuľka č. 18: Zoznam priznaných práv uskutočňovať habilitačné konanie a konanie na vymenúvanie profesorov - pozastavenie, odňatie alebo skončenie platnosti priznaného práva k 31.12.2015</t>
  </si>
  <si>
    <t>Tabuľka č. 19: Finančné prostriedky na výskumné projekty získané v roku 2015</t>
  </si>
  <si>
    <t>Tabuľka č. 20: Finančné prostriedky na ostatné (nevýskumné) projekty získané v roku 2015</t>
  </si>
  <si>
    <t>Stupeň štúdia</t>
  </si>
  <si>
    <t>Počet obhájených prác</t>
  </si>
  <si>
    <t>z toho počet prác predložených ženami</t>
  </si>
  <si>
    <t>Spolu v roku 2014</t>
  </si>
  <si>
    <t>Rozdiel v % 2015 - 2014</t>
  </si>
  <si>
    <t>Podiel v % 2014</t>
  </si>
  <si>
    <t>Pozn.: Percentuálny podiel  v jednotlivých kategóriách žien je z celkového počtu žien</t>
  </si>
  <si>
    <t>Tabuľka č. 21: Prehľad umeleckej činnosti vysokej školy za rok 2015</t>
  </si>
  <si>
    <t>1</t>
  </si>
  <si>
    <t>denná</t>
  </si>
  <si>
    <t>2</t>
  </si>
  <si>
    <t>3</t>
  </si>
  <si>
    <t>externá</t>
  </si>
  <si>
    <t>LF</t>
  </si>
  <si>
    <t>spolu LF</t>
  </si>
  <si>
    <t>PF</t>
  </si>
  <si>
    <t>spolu PF</t>
  </si>
  <si>
    <t>PrávF</t>
  </si>
  <si>
    <t>spolu PrávF</t>
  </si>
  <si>
    <t>FVS</t>
  </si>
  <si>
    <t>FF</t>
  </si>
  <si>
    <t>spolu FVS</t>
  </si>
  <si>
    <t>ÚTVŠ</t>
  </si>
  <si>
    <t>spolu ÚTVŠ</t>
  </si>
  <si>
    <t>spolu  UPJŠ</t>
  </si>
  <si>
    <t>Lekárska fakulta</t>
  </si>
  <si>
    <t>Prírodovedecká fakulta</t>
  </si>
  <si>
    <t>Právnická fakulta</t>
  </si>
  <si>
    <t>Fakulta verejnej správy</t>
  </si>
  <si>
    <t>Filozofická fakulta</t>
  </si>
  <si>
    <t>Spolu UPJŠ</t>
  </si>
  <si>
    <t>Spolu LF</t>
  </si>
  <si>
    <t>Spolu PF</t>
  </si>
  <si>
    <t>Spolu PrávF</t>
  </si>
  <si>
    <t>Spolu fVS</t>
  </si>
  <si>
    <t>Spolu FF</t>
  </si>
  <si>
    <t>Spolu ÚTVŠ</t>
  </si>
  <si>
    <t>spolu FF</t>
  </si>
  <si>
    <t>Ošetrovateľstvo</t>
  </si>
  <si>
    <t>Verejné zdravotníctvo</t>
  </si>
  <si>
    <t>D</t>
  </si>
  <si>
    <t>Fyzioterapia</t>
  </si>
  <si>
    <t>fyzika</t>
  </si>
  <si>
    <t xml:space="preserve"> geografia</t>
  </si>
  <si>
    <t>geografia</t>
  </si>
  <si>
    <t>všeobecná ekológia a ekológia jedinca a populácií</t>
  </si>
  <si>
    <t>chémia</t>
  </si>
  <si>
    <t>biológia</t>
  </si>
  <si>
    <t xml:space="preserve"> aplikovaná informatika</t>
  </si>
  <si>
    <t>aplikovaná informatika</t>
  </si>
  <si>
    <t>informatika</t>
  </si>
  <si>
    <t>E</t>
  </si>
  <si>
    <t xml:space="preserve"> matematika</t>
  </si>
  <si>
    <t>ekonomická a finančná matematika</t>
  </si>
  <si>
    <t>matematika</t>
  </si>
  <si>
    <t>fyzika – biológia</t>
  </si>
  <si>
    <t>fyzika – geografia</t>
  </si>
  <si>
    <t>fyzika – chémia</t>
  </si>
  <si>
    <t>fyzika – informatika</t>
  </si>
  <si>
    <t>geografia – filozofia</t>
  </si>
  <si>
    <t>geografia – informatika</t>
  </si>
  <si>
    <t>geografia – psychológia</t>
  </si>
  <si>
    <t>chémia – geografia</t>
  </si>
  <si>
    <t>chémia – informatika</t>
  </si>
  <si>
    <t>biológia – geografia</t>
  </si>
  <si>
    <t>biológia – chémia</t>
  </si>
  <si>
    <t>biológia – informatika</t>
  </si>
  <si>
    <t>biológia – psychológia</t>
  </si>
  <si>
    <t>matematika – biológia</t>
  </si>
  <si>
    <t>matematika – fyzika</t>
  </si>
  <si>
    <t>matematika – geografia</t>
  </si>
  <si>
    <t>matematika – chémia</t>
  </si>
  <si>
    <t>matematika – informatika</t>
  </si>
  <si>
    <t>matematika – psychológia</t>
  </si>
  <si>
    <t>verejná politika a verejná správa</t>
  </si>
  <si>
    <t>verejná správa</t>
  </si>
  <si>
    <t>európska verejná správa</t>
  </si>
  <si>
    <t>cudzie jazyky a kultúry</t>
  </si>
  <si>
    <t>Rodové štúdiá a kultúra</t>
  </si>
  <si>
    <t>etika</t>
  </si>
  <si>
    <t>Aplikovaná etika</t>
  </si>
  <si>
    <t>etika - filozofia</t>
  </si>
  <si>
    <t>Aplikovaná etika-filozofia</t>
  </si>
  <si>
    <t>etika - geografia</t>
  </si>
  <si>
    <t>Aplikovaná etika-geografia</t>
  </si>
  <si>
    <t>etika - neslovanské jazyky a literatúry</t>
  </si>
  <si>
    <t>Aplikovaná etika-nemecký jazyk a  literatúra</t>
  </si>
  <si>
    <t>etika - psychológia</t>
  </si>
  <si>
    <t>Aplikovaná etika-psychológia</t>
  </si>
  <si>
    <t>filozofia</t>
  </si>
  <si>
    <t>Filozofia</t>
  </si>
  <si>
    <t>filozofia - psychológia</t>
  </si>
  <si>
    <t>Filozofia - psychológia</t>
  </si>
  <si>
    <t>klasické jazyky - etika</t>
  </si>
  <si>
    <t>Latinský jazyk a literatúra – aplikovaná etika</t>
  </si>
  <si>
    <t>klasické jazyky - neslovanské jazyky a lteratúry</t>
  </si>
  <si>
    <t>Latinský jazyk a literatúra - britské a americké štúdiá</t>
  </si>
  <si>
    <t>klasické jazyky - filozofia</t>
  </si>
  <si>
    <t>Latinský jazyk a literatúra – filozofia</t>
  </si>
  <si>
    <t>klasické jazyky  - história</t>
  </si>
  <si>
    <t>Latinský jazyk a literatúra – história</t>
  </si>
  <si>
    <t>klasické jazyky - neslovanské jazyky a literatúry</t>
  </si>
  <si>
    <t>Latinský jazyk a literatúra – nemecký jazyk a literatúra</t>
  </si>
  <si>
    <t>klasické jazyky - slovenský jazyk a literatúra</t>
  </si>
  <si>
    <t>Latinský jazyk a literatúra – slovenský jazyk a literatúra</t>
  </si>
  <si>
    <t>masmediálne štúdiá</t>
  </si>
  <si>
    <t>Masmediálne štúdiá</t>
  </si>
  <si>
    <t>neslovanské jazyky a literatúry</t>
  </si>
  <si>
    <t>Britské a americké štúdiá</t>
  </si>
  <si>
    <t>neslovanské jazyky a literatúry - filozofia</t>
  </si>
  <si>
    <t>Britské a americké štúdiá-filozofia</t>
  </si>
  <si>
    <t>neslovanské jazyky a literatúry</t>
  </si>
  <si>
    <t>Britské a americké štúdiá-nemecký jazyk a literatúra</t>
  </si>
  <si>
    <t>neslovanské jazyky a literatúry - informatika</t>
  </si>
  <si>
    <t>Britské a americké štúdiá-informatika</t>
  </si>
  <si>
    <t>neslovanské jazyky a literatúry   - psychológia</t>
  </si>
  <si>
    <t>Britské a americké štúdiá-psychológia</t>
  </si>
  <si>
    <t>neslovanské jazyky a literatúry         psychológia</t>
  </si>
  <si>
    <t>Britské a americké štúdiá - psychológia</t>
  </si>
  <si>
    <t>neslovanské jazyky a literatúry - geografia</t>
  </si>
  <si>
    <t>Nemecký jazyk a literatúra-geografia</t>
  </si>
  <si>
    <t>Nemecký jazyk a literatúra-informatika</t>
  </si>
  <si>
    <t>neslovanské jazyky a literatúry   - filozofia</t>
  </si>
  <si>
    <t>Nemecký jazyk a literatúra-filozofia</t>
  </si>
  <si>
    <t>neslovanské jazyky a literatúry - psychológia</t>
  </si>
  <si>
    <t>Nemecký jazyk a literatúra-psychológia</t>
  </si>
  <si>
    <t>neslovanské jazyky a literatúry  - geografia</t>
  </si>
  <si>
    <t>Britské a americké štúdiá - geografia</t>
  </si>
  <si>
    <t>neslovanské jazyky a literatúry - biológia</t>
  </si>
  <si>
    <t xml:space="preserve">Britské a americké štúdiá – biológia </t>
  </si>
  <si>
    <t xml:space="preserve">neslovanské jazyky a literatúry - matematika </t>
  </si>
  <si>
    <t>Britské a americké štúdiá - matematika</t>
  </si>
  <si>
    <t>prekladateľstvo a tlmočníctvo</t>
  </si>
  <si>
    <t>Anglický jazyk pre európske inštitúcie a ekonomiku</t>
  </si>
  <si>
    <t>Anglický jazyk a francúzsky jazyk pre európske inštitúcie a ekonomiku</t>
  </si>
  <si>
    <t>Anglický jazyk a nemecký jazyk pre európske inštitúcie a ekonomiku</t>
  </si>
  <si>
    <t>slovenský jazyk a literatúra  - etika</t>
  </si>
  <si>
    <t>Slovenský jazyk a literatúra-aplikovaná etika</t>
  </si>
  <si>
    <t>slovenský jazyk a literatúra - neslovanské jazyky aliteratúry</t>
  </si>
  <si>
    <t>Slovenský jazyk a literatúra-britské a americké štúdiá</t>
  </si>
  <si>
    <t>slovenský jazyk a literatúra - filozofia</t>
  </si>
  <si>
    <t>Slovenský jazyk a literatúra-filozofia</t>
  </si>
  <si>
    <t>slovenský jazyk a literatúra  - informatika</t>
  </si>
  <si>
    <t>Slovenský jazyk a literatúra-informatika</t>
  </si>
  <si>
    <t>Slovenský jazyk a literatúra-nemecký jazyk a literatúra</t>
  </si>
  <si>
    <t>slovenský jazyk a literatúra - psychológia</t>
  </si>
  <si>
    <t>Slovenský jazyk a literatúra-psychológia</t>
  </si>
  <si>
    <t>slovenský jazyk a literatúra  - geografia</t>
  </si>
  <si>
    <t>Slovenský jazyk a literatúra - geografia</t>
  </si>
  <si>
    <t>slovenský jazyk a literatúra  - biológia</t>
  </si>
  <si>
    <t>Slovenský jazyk a literatúra - biológia</t>
  </si>
  <si>
    <t>slovenský jazyk a literatúra - matematika</t>
  </si>
  <si>
    <t>Slovenský jazyk a literatúra - matematika</t>
  </si>
  <si>
    <t>história</t>
  </si>
  <si>
    <t>História</t>
  </si>
  <si>
    <t>história  - etika</t>
  </si>
  <si>
    <t>História – aplikovaná etika</t>
  </si>
  <si>
    <t xml:space="preserve">história - neslovanské jazyky a literatúry </t>
  </si>
  <si>
    <t>História – britské a americké štúdiá</t>
  </si>
  <si>
    <t>história    - geografia</t>
  </si>
  <si>
    <t>História – geografia</t>
  </si>
  <si>
    <t>história - filozofia</t>
  </si>
  <si>
    <t>História – filozofia</t>
  </si>
  <si>
    <t>História – nemecký jazyk a literatúra</t>
  </si>
  <si>
    <t>história - psychológia</t>
  </si>
  <si>
    <t>História - psychológia</t>
  </si>
  <si>
    <t>história - slovenský jazyk a literatúra</t>
  </si>
  <si>
    <t>História – slovenský jazyk a literatúra</t>
  </si>
  <si>
    <t>politológia</t>
  </si>
  <si>
    <t>Politológia</t>
  </si>
  <si>
    <t>psychológia</t>
  </si>
  <si>
    <t>Psychológia</t>
  </si>
  <si>
    <t>sociálna práca</t>
  </si>
  <si>
    <t>Sociálna práca</t>
  </si>
  <si>
    <t>Šport</t>
  </si>
  <si>
    <t>Šport a rekreácia</t>
  </si>
  <si>
    <t>Bc.</t>
  </si>
  <si>
    <t>učiteľstvo akademických predmetov</t>
  </si>
  <si>
    <t>učiteľstvo biológie (v kombinácii)</t>
  </si>
  <si>
    <t>učiteľstvo fyziky (v kombinácii)</t>
  </si>
  <si>
    <t>učiteľstvo geografie (v kombinácii)</t>
  </si>
  <si>
    <t>učiteľstvo chémie (v kombinácii)</t>
  </si>
  <si>
    <t>učiteľstvo informatiky (v kombinácii)</t>
  </si>
  <si>
    <t>učiteľstvo matematiky (v kombinácii)</t>
  </si>
  <si>
    <t>biofyzika</t>
  </si>
  <si>
    <t>fyzika kondenzovaných látok</t>
  </si>
  <si>
    <t>jadrová a subjadrová fyzika</t>
  </si>
  <si>
    <t>teoretická fyzika a astrofyzika</t>
  </si>
  <si>
    <t>geografia a geoinformatika</t>
  </si>
  <si>
    <t>analytická chémia</t>
  </si>
  <si>
    <t>anorganická chémia</t>
  </si>
  <si>
    <t xml:space="preserve">biochémia </t>
  </si>
  <si>
    <t>fyzikálna chémia</t>
  </si>
  <si>
    <t>organická chémia</t>
  </si>
  <si>
    <t>botanika a fyziológia rastlín</t>
  </si>
  <si>
    <t>genetika a molekulárna cytológia</t>
  </si>
  <si>
    <t>zoológia a fyziológia živočíchov</t>
  </si>
  <si>
    <t>informatika (konverzný)</t>
  </si>
  <si>
    <t>informatická matematika</t>
  </si>
  <si>
    <t>manažérska matematika</t>
  </si>
  <si>
    <t>učiteľstvo anglického jazyka a literatúry (v kombinácii)</t>
  </si>
  <si>
    <t xml:space="preserve"> učiteľstvo akademických predmetov</t>
  </si>
  <si>
    <t>učiteľstvo slovenského jazyka a literatúry (v kombinácii)</t>
  </si>
  <si>
    <t>učiteľstvo nemeckého jazyka a literatúry (v kombinácii)</t>
  </si>
  <si>
    <t>učiteľstvo výchovy k občianstvu  (v kombinácii)</t>
  </si>
  <si>
    <t>učiteľstvo latinského jazyka a literatúry (v kombinácii)</t>
  </si>
  <si>
    <t>učiteľstvo histórie  (v kombinácii)</t>
  </si>
  <si>
    <t>učiteľstvo psychológie  (v kombinácii)</t>
  </si>
  <si>
    <t>učiteľstvo umelecko-výchovných a výchovných predmetov</t>
  </si>
  <si>
    <t>učiteľstvo etickej výchovy  (v kombinácii)</t>
  </si>
  <si>
    <t>Britské a americké štúdiá</t>
  </si>
  <si>
    <t>Anglický jazyk a nemecký jazyk pre európske inštitúcie a ekonomiku</t>
  </si>
  <si>
    <t xml:space="preserve">sociálna práca </t>
  </si>
  <si>
    <t>Sociálna práca (konverzný)</t>
  </si>
  <si>
    <t>Mgr.</t>
  </si>
  <si>
    <t>Všeobecné lekárstvo</t>
  </si>
  <si>
    <t>Zubné lekárstvo</t>
  </si>
  <si>
    <t>SA</t>
  </si>
  <si>
    <t>MUDr.</t>
  </si>
  <si>
    <t>z toho počet prác obhájených ženami</t>
  </si>
  <si>
    <t>28</t>
  </si>
  <si>
    <t>0</t>
  </si>
  <si>
    <t>911</t>
  </si>
  <si>
    <t>641</t>
  </si>
  <si>
    <t>871</t>
  </si>
  <si>
    <t>612</t>
  </si>
  <si>
    <t>319</t>
  </si>
  <si>
    <t>158</t>
  </si>
  <si>
    <t>32</t>
  </si>
  <si>
    <t>16</t>
  </si>
  <si>
    <t>5</t>
  </si>
  <si>
    <t>67</t>
  </si>
  <si>
    <t>108</t>
  </si>
  <si>
    <t>80</t>
  </si>
  <si>
    <t>308</t>
  </si>
  <si>
    <t>189</t>
  </si>
  <si>
    <t>302</t>
  </si>
  <si>
    <t>187</t>
  </si>
  <si>
    <t>82</t>
  </si>
  <si>
    <t>25</t>
  </si>
  <si>
    <t>22</t>
  </si>
  <si>
    <t>2457</t>
  </si>
  <si>
    <t>1720</t>
  </si>
  <si>
    <t>411</t>
  </si>
  <si>
    <t>Anatómia, histológia a embryológia</t>
  </si>
  <si>
    <t>PhD.</t>
  </si>
  <si>
    <t>Epidemiológia</t>
  </si>
  <si>
    <t xml:space="preserve">Epidemiológia </t>
  </si>
  <si>
    <t>Gynekológia a pôrodníctvo</t>
  </si>
  <si>
    <t xml:space="preserve">Gynekológia a pôrodníctvo                     </t>
  </si>
  <si>
    <t>Chirurgia</t>
  </si>
  <si>
    <t xml:space="preserve">Chirurgia      </t>
  </si>
  <si>
    <t>Klinická biochémia</t>
  </si>
  <si>
    <t xml:space="preserve">Klinická biochémia   </t>
  </si>
  <si>
    <t>Farmakológia</t>
  </si>
  <si>
    <t xml:space="preserve">Lekárska farmakológia      </t>
  </si>
  <si>
    <t>Neurológia</t>
  </si>
  <si>
    <t xml:space="preserve">Neurológia        </t>
  </si>
  <si>
    <t>Normálna a patologická fyziológia</t>
  </si>
  <si>
    <t xml:space="preserve">Normálna a patologická fyziológia       </t>
  </si>
  <si>
    <t>Vnútorné choroby</t>
  </si>
  <si>
    <t xml:space="preserve">Vnútorné choroby    </t>
  </si>
  <si>
    <t>Teória vyučovania fyziky</t>
  </si>
  <si>
    <t>Teória vyučovania matematiky</t>
  </si>
  <si>
    <t>Astrofyzika</t>
  </si>
  <si>
    <t>Biofyzika</t>
  </si>
  <si>
    <t>Fyzika kondenzovaných látok a akustika</t>
  </si>
  <si>
    <t xml:space="preserve">Fyzika kondenzovaných látok </t>
  </si>
  <si>
    <t>Progresívne materiály</t>
  </si>
  <si>
    <t>Jadrová a subjadrová fyzika</t>
  </si>
  <si>
    <t>Všeobecná fyzika a matematická fyzika</t>
  </si>
  <si>
    <t>Teoretická fyzika</t>
  </si>
  <si>
    <t>Všeobecná ekológia a ekológia jedinca a populácií</t>
  </si>
  <si>
    <t>Analytická chémia</t>
  </si>
  <si>
    <t>Anorganická chémia</t>
  </si>
  <si>
    <t>Biochémia</t>
  </si>
  <si>
    <t>Fyzikálna chémia</t>
  </si>
  <si>
    <t>Organická chémia</t>
  </si>
  <si>
    <t>Fyziológia rastlín</t>
  </si>
  <si>
    <t>Fyziológia živočíchov</t>
  </si>
  <si>
    <t>Genetika</t>
  </si>
  <si>
    <t>Molekulárna cytológia</t>
  </si>
  <si>
    <t>Informatika</t>
  </si>
  <si>
    <t>Aplikovaná matematika</t>
  </si>
  <si>
    <t>Diskrétna matematika</t>
  </si>
  <si>
    <t>Občianske právo</t>
  </si>
  <si>
    <t>Obchodné a finančné právo</t>
  </si>
  <si>
    <t>Teória a dejiny štátu a práva</t>
  </si>
  <si>
    <t>Verejná politika a verejná správa</t>
  </si>
  <si>
    <t>Verejná správa</t>
  </si>
  <si>
    <t>Dejiny filozofie</t>
  </si>
  <si>
    <t>Literárna veda</t>
  </si>
  <si>
    <t>Neslovanské jazyky a literatúry</t>
  </si>
  <si>
    <t>Slovenské dejiny</t>
  </si>
  <si>
    <t>Integratívna sociálna práca</t>
  </si>
  <si>
    <t>Sociálna psychológia a psychológia práce</t>
  </si>
  <si>
    <t>S</t>
  </si>
  <si>
    <t>DE</t>
  </si>
  <si>
    <t>verejná politika a verejná správa v Strednej Európe</t>
  </si>
  <si>
    <t>MDDr.</t>
  </si>
  <si>
    <t>Pediatria</t>
  </si>
  <si>
    <t>Verejná politika a verejná správa</t>
  </si>
  <si>
    <t>Biológia - Filozofia</t>
  </si>
  <si>
    <t>Chémia</t>
  </si>
  <si>
    <t>environmentálna chémia</t>
  </si>
  <si>
    <t>Fyzika - Filozofia</t>
  </si>
  <si>
    <t>Fyzika - Psychológia</t>
  </si>
  <si>
    <t>Chémia - filozofia</t>
  </si>
  <si>
    <t>Chémia - psychológia</t>
  </si>
  <si>
    <t>informatika - filozofia</t>
  </si>
  <si>
    <t>informatika - psychológia</t>
  </si>
  <si>
    <t>matematika - filozofia</t>
  </si>
  <si>
    <t>biochémia (konverzný)</t>
  </si>
  <si>
    <t>ekonomická a finančná matematika (konverzný)</t>
  </si>
  <si>
    <t>manažérska matematika (konverzný)</t>
  </si>
  <si>
    <t xml:space="preserve">matematika </t>
  </si>
  <si>
    <t>všeobecná ekológia a ekológia jedinca a populácií (konverzný)</t>
  </si>
  <si>
    <t xml:space="preserve">všeobecná ekológia a ekológia jedinca a populácií </t>
  </si>
  <si>
    <t>zoológia a fyziológia živočíchov (konverzný)</t>
  </si>
  <si>
    <t>zoológia a fyziológia živočíchov</t>
  </si>
  <si>
    <t>Právo</t>
  </si>
  <si>
    <t>4 roky</t>
  </si>
  <si>
    <t>1 rok</t>
  </si>
  <si>
    <t>aplikovaná etika - biológia</t>
  </si>
  <si>
    <t>etika - biológia</t>
  </si>
  <si>
    <t>aplikovaná etika - britské a americké štúdiá</t>
  </si>
  <si>
    <t xml:space="preserve"> etika - britské a americké štúdiá</t>
  </si>
  <si>
    <t>aplikovaná etika - fyzika</t>
  </si>
  <si>
    <t>aplikovaná etika - chémia</t>
  </si>
  <si>
    <t>aplikovaná etika -informatika</t>
  </si>
  <si>
    <t>aplikovaná etika -matematika</t>
  </si>
  <si>
    <t>etika - fyzika</t>
  </si>
  <si>
    <t xml:space="preserve"> etika - chémia</t>
  </si>
  <si>
    <t xml:space="preserve"> etika -matematika</t>
  </si>
  <si>
    <t>etika -informatika</t>
  </si>
  <si>
    <t>britské a americké štúdiá - fyzika</t>
  </si>
  <si>
    <t>Neslovanské jazyky a literatúry - fyzika</t>
  </si>
  <si>
    <t>britské a americké štúdiá - chémia</t>
  </si>
  <si>
    <t>Neslovanské jazyky a literatúry - chémia</t>
  </si>
  <si>
    <t>história - biológia</t>
  </si>
  <si>
    <t>história -fyzika</t>
  </si>
  <si>
    <t>história - chémia</t>
  </si>
  <si>
    <t>história - informatika</t>
  </si>
  <si>
    <t>história - matematika</t>
  </si>
  <si>
    <t>latinský jazyk a literatúra - etika</t>
  </si>
  <si>
    <t>latinský jazyk a literatúra - neslovanské jazyky a literatúry</t>
  </si>
  <si>
    <t>klasické jazyky -neslovanské jazyky a literatúry</t>
  </si>
  <si>
    <t>nemecký jazyk a literatúra - fyzika</t>
  </si>
  <si>
    <t>nemecký jazyk a literatúra -matematika</t>
  </si>
  <si>
    <t>nemecký jazyk a literatúra - chémia</t>
  </si>
  <si>
    <t>neslovanské jazyky a literatúry - fyzika</t>
  </si>
  <si>
    <t>neslovanské jazyky a literatúry -matematika</t>
  </si>
  <si>
    <t>neslovanské jazyky a literatúry - chémia</t>
  </si>
  <si>
    <t>slovenský jazyk a literatúra - fyzika</t>
  </si>
  <si>
    <t>slovenský jazyk a literatúra -chémia</t>
  </si>
  <si>
    <t>slovenské dejiny</t>
  </si>
  <si>
    <t>SN</t>
  </si>
  <si>
    <t>A</t>
  </si>
  <si>
    <t>AF</t>
  </si>
  <si>
    <t>AN</t>
  </si>
  <si>
    <t>Univerzita Pavla Jozefa Šafárika v Košiciach</t>
  </si>
  <si>
    <t>iné (CEEPUS, projekty spolufinan. z fondov EÚ, vedecké grantové schémy - APVV, VEGA, VVGA..., Vyšehradský fond, IFMSA, freemoveri, mobility financované prijímajúcou inštitúciou)</t>
  </si>
  <si>
    <t>iné (Vyšehradský fond, IFMSA, freemoveri, mobility financované vysielajúcou inštitúciou)</t>
  </si>
  <si>
    <t>Lekárska</t>
  </si>
  <si>
    <t>Prírodovedecká</t>
  </si>
  <si>
    <t>Právnická</t>
  </si>
  <si>
    <t>Filozofická</t>
  </si>
  <si>
    <t>1.</t>
  </si>
  <si>
    <t>doc. PhDr. Peter Káša, CSc.</t>
  </si>
  <si>
    <t>2.1.36 literárna veda</t>
  </si>
  <si>
    <t>nie</t>
  </si>
  <si>
    <t>2.</t>
  </si>
  <si>
    <t>doc. PaedDr. Martin Golema, PhD.</t>
  </si>
  <si>
    <t>3.</t>
  </si>
  <si>
    <t>doc. PhDr. Eugen Andreanský, PhD.</t>
  </si>
  <si>
    <t>2.1.3 dejiny filozofie</t>
  </si>
  <si>
    <t>áno</t>
  </si>
  <si>
    <t>4.</t>
  </si>
  <si>
    <t>doc. PhDr. Jozef Lysý, CSc.</t>
  </si>
  <si>
    <t>3.1.6 politológia</t>
  </si>
  <si>
    <t>5.</t>
  </si>
  <si>
    <t>doc. Mgr. Vasiľ Andruch, CSc.</t>
  </si>
  <si>
    <t>4.1.17 analytická chémia</t>
  </si>
  <si>
    <t>6.</t>
  </si>
  <si>
    <t>doc. RNDr. Rastislav Varga, DrSc.</t>
  </si>
  <si>
    <t>4.1.3 fyzika kondenzovaných látok a akustika</t>
  </si>
  <si>
    <t>RNDr. Peter Weisman, PhD.</t>
  </si>
  <si>
    <t>7.1.2. anatómia, histológia, embryológia</t>
  </si>
  <si>
    <t>Mgr. Vladimír Barborík, CSc.</t>
  </si>
  <si>
    <t>2.1.36. literárna veda</t>
  </si>
  <si>
    <t>Mgr. Milan Olejník, PhD.</t>
  </si>
  <si>
    <t>2.1.9. slovenské dejiny</t>
  </si>
  <si>
    <t>RNDr. Jozef Jirásek, PhD.</t>
  </si>
  <si>
    <t>9.2.1. informatika</t>
  </si>
  <si>
    <t>RNDr. Ladislav Guller, CSc.</t>
  </si>
  <si>
    <t>PharmDr. Zdenko Pirník, PhD.</t>
  </si>
  <si>
    <t>7.3.2. farmakológia</t>
  </si>
  <si>
    <t>PhDr. Vladimír Srb, PhD.</t>
  </si>
  <si>
    <t>3.1.6. politológia</t>
  </si>
  <si>
    <t>MUDr. Norbert Lukán, PhD.</t>
  </si>
  <si>
    <t>7.1.4. vnútorné choroby</t>
  </si>
  <si>
    <t>RNDr. Jozef Kováčik, PhD.</t>
  </si>
  <si>
    <t>4.2.1. biológia</t>
  </si>
  <si>
    <t>Mgr. Renáta Gregová, PhD.</t>
  </si>
  <si>
    <t>2.1.29. neslovanské jazyky a literatúry</t>
  </si>
  <si>
    <t>MUDr. František Sabol, PhD.</t>
  </si>
  <si>
    <t>7.1.7. chirurgia</t>
  </si>
  <si>
    <t>PhDr. Peter Horváth, PhD.</t>
  </si>
  <si>
    <t>dr Rafał Kalinowski</t>
  </si>
  <si>
    <t>9.1.1. matematika</t>
  </si>
  <si>
    <t>PhDr. Branislav Malík, CSc.</t>
  </si>
  <si>
    <t>Mgr. Iveta Zlá, Ph.D.</t>
  </si>
  <si>
    <t>JUDr. Blanka Vítová, LL.M., Ph.D.</t>
  </si>
  <si>
    <t>3.4.11 občianske právo</t>
  </si>
  <si>
    <t>MUDr. Radoslav Morochovič, PhD.</t>
  </si>
  <si>
    <t>7.1.7 chirurgia</t>
  </si>
  <si>
    <t>MUDr. Marek Šoltés, PhD.</t>
  </si>
  <si>
    <t>RNDr. Bianka Bojková, PhD.</t>
  </si>
  <si>
    <t>4.2.1 Biológia</t>
  </si>
  <si>
    <t>PhDr. Beata Gajdošová, PhD.</t>
  </si>
  <si>
    <t>3.1.13 sociálna psychológia a psychológia práce</t>
  </si>
  <si>
    <t>JUDr. Karin Prievozníková, PhD.</t>
  </si>
  <si>
    <t>3.4.10 obchodné a finančné právo</t>
  </si>
  <si>
    <t>Lekárkska</t>
  </si>
  <si>
    <t>Príávnická</t>
  </si>
  <si>
    <t>Verejnej správy</t>
  </si>
  <si>
    <t>z toho ženy (nepresný údaj)</t>
  </si>
  <si>
    <t>programy ES (počty osôb)</t>
  </si>
  <si>
    <t>NŠP(počet mesiacov)</t>
  </si>
  <si>
    <t>Rektorát</t>
  </si>
  <si>
    <t>Univerzitná kniznica</t>
  </si>
  <si>
    <t>Univerzitné</t>
  </si>
  <si>
    <t>ZZY</t>
  </si>
  <si>
    <t>YXY</t>
  </si>
  <si>
    <t>UPJŠ FF</t>
  </si>
  <si>
    <t xml:space="preserve">Anatómia, histológia a embryológia </t>
  </si>
  <si>
    <t xml:space="preserve">Normálna a patologická fyziológia </t>
  </si>
  <si>
    <t xml:space="preserve">Vnútorné choroby </t>
  </si>
  <si>
    <t xml:space="preserve">Chirurgia </t>
  </si>
  <si>
    <t xml:space="preserve">Gynekológia a pôrodníctvo </t>
  </si>
  <si>
    <t xml:space="preserve">Klinická biochémia </t>
  </si>
  <si>
    <t xml:space="preserve">Farmakológia </t>
  </si>
  <si>
    <t>Fyzika</t>
  </si>
  <si>
    <t>Biológia</t>
  </si>
  <si>
    <t>Matematika</t>
  </si>
  <si>
    <t xml:space="preserve">Teória a dejiny štátu a práva </t>
  </si>
  <si>
    <t xml:space="preserve">Obchodné a finančné právo </t>
  </si>
  <si>
    <t xml:space="preserve">Občianske právo </t>
  </si>
  <si>
    <t xml:space="preserve">Dejiny filozofie </t>
  </si>
  <si>
    <t xml:space="preserve">Neslovanské jazyky a literatúry </t>
  </si>
  <si>
    <t xml:space="preserve">Literárna veda </t>
  </si>
  <si>
    <t xml:space="preserve">Slovenské dejiny </t>
  </si>
  <si>
    <t xml:space="preserve">Politológia </t>
  </si>
  <si>
    <t xml:space="preserve">Sociálna psychológia a psychológia práce </t>
  </si>
  <si>
    <t xml:space="preserve">Sociálna práca </t>
  </si>
  <si>
    <t xml:space="preserve">Zubné lekárstvo </t>
  </si>
  <si>
    <t>Botanická záhrada UPJŠ</t>
  </si>
  <si>
    <t>APVV</t>
  </si>
  <si>
    <t>G</t>
  </si>
  <si>
    <t>APVV-0139-12</t>
  </si>
  <si>
    <t>Druhová a genetická diverzita v čeľadi Brassicaceae – k lepšiemu pochopeniu evolúcie polyploidných komplexov.</t>
  </si>
  <si>
    <t>2013/2017</t>
  </si>
  <si>
    <t>Lekárska fakulta UPJŠ</t>
  </si>
  <si>
    <t>Slovenská kardiologická spoločnosť</t>
  </si>
  <si>
    <t>VVS/1-900/90</t>
  </si>
  <si>
    <t>Huňavý, Mikuláš, MUDr.</t>
  </si>
  <si>
    <t>Prognostický význam nových biomarkerov v etiopatogenéze ischemického a neischemického srdcového zlyhávania hodnoteného pomocou multidetektorovej komputerovej tomografie – vlastný projekt.</t>
  </si>
  <si>
    <t>2014/2017</t>
  </si>
  <si>
    <t>University of Gronigen</t>
  </si>
  <si>
    <t>Z</t>
  </si>
  <si>
    <t>2 08614-LF</t>
  </si>
  <si>
    <t>prof. Mgr. Andrea Madarasová Gecková, PhD.  </t>
  </si>
  <si>
    <t>Dohoda o spolupráci vo výskumnom programe „Mládež a zdravie“ UPJŠ v Košiciach a UMCG</t>
  </si>
  <si>
    <t>2015/2018</t>
  </si>
  <si>
    <t>Európska komisia</t>
  </si>
  <si>
    <t>GA-278173</t>
  </si>
  <si>
    <t>SOPHIE – evaluating the impact of structural policies on health inequalities and their social determinants and fostering changes, 7RP (GA-278173), Consortium Agreement (75/2012-UPJŠ)</t>
  </si>
  <si>
    <t>2011/2015</t>
  </si>
  <si>
    <t xml:space="preserve">Mgr. Iveta Rajničová Nagyová, PhD.  </t>
  </si>
  <si>
    <t>Priorita 2.1.1. Rozvoj národných viacsektorových politík prevencie a kontroly neprenosných ochorení (NCDs)</t>
  </si>
  <si>
    <t>2015/2015</t>
  </si>
  <si>
    <t>Priorita  2.1.3. Monitorovací rámec - prevencia a kontrola NCDs v kontexte globálneho akčného plánu o NCD (2013-2020)</t>
  </si>
  <si>
    <t xml:space="preserve">GR090707B </t>
  </si>
  <si>
    <t>Rajničová Nagyová,Iveta, Mgr.,PhD.</t>
  </si>
  <si>
    <t>Supervisors Chronic Disease Research Program of Graduate School KISH</t>
  </si>
  <si>
    <t>2010/2014</t>
  </si>
  <si>
    <t>VEGA</t>
  </si>
  <si>
    <t>VEGA 1/0115/14</t>
  </si>
  <si>
    <t>prof. Ing. Mária Mareková, CSc.  </t>
  </si>
  <si>
    <t>Štúdium mechanizmu vzniku aneuryzmy hrudnej aorty v dôsledku regulačných zmien signálnej dráhy TGF-1ẞ</t>
  </si>
  <si>
    <t>2014/2016</t>
  </si>
  <si>
    <t>VEGA 1/0782/15</t>
  </si>
  <si>
    <t>doc. MVDr. Ladislav Vaško, CSc., mim.prof.  </t>
  </si>
  <si>
    <t>Vplyv humínových kyselín a ďalších prírodných látok na funkčný stav niektorých orgánov a ich mitochondrií vo fyziologickom stave a pri intoxikáciách .</t>
  </si>
  <si>
    <t>2015/2017</t>
  </si>
  <si>
    <t>VEGA 2/0012/15</t>
  </si>
  <si>
    <t>RNDr. Martin Bona, PhD.  </t>
  </si>
  <si>
    <t>Krv ako médium sprostredkujúce toleranciu v mozgu po globálnom a fokálnom ischemickom zásahu.</t>
  </si>
  <si>
    <t>VEGA 1/0478/14</t>
  </si>
  <si>
    <t>MVDr. Zuzana Jonecová, CSc.  </t>
  </si>
  <si>
    <t>Mechanizmus účinku prírodných antioxidantov v patogenéze experimentálneho ischemicko-reperfúzneho poškodenia čreva</t>
  </si>
  <si>
    <t>VEGA 1/0815/14</t>
  </si>
  <si>
    <t>doc. MVDr. Iveta Domoráková, PhD.  </t>
  </si>
  <si>
    <t>Postkondicionovanie ako možný spôsob ochrany neurónov v ischemizovanej mieche: štúdium mechanizmov vyprovokovanej ischemickej tolerancie</t>
  </si>
  <si>
    <t>VEGA 1/0312/14</t>
  </si>
  <si>
    <t>prof. RNDr. Ján Šalagovič, PhD.  </t>
  </si>
  <si>
    <t>Úloha polymorfizmov kandidátskych lokusov v patogenéze nesyndrómových orofaciálnych rázštepov v populácií Slovenska.</t>
  </si>
  <si>
    <t>VEGA 1/0724/15</t>
  </si>
  <si>
    <t>RNDr. Viera Habalová, PhD.  </t>
  </si>
  <si>
    <t>Novoobjavené genetické mutácie v etiopatogenéze dystónií: ich význam, prevalencia a manifestácia.</t>
  </si>
  <si>
    <t>VEGA 1/0901/13</t>
  </si>
  <si>
    <t>MVDr. Jaroslava Nováková, PhD.  </t>
  </si>
  <si>
    <t>Stanovenie referenčných hodnôt vybraných biochemických a hematologických ukazovateľov u potkanov kmeňa Wistar</t>
  </si>
  <si>
    <t>2013/2015</t>
  </si>
  <si>
    <t>VEGA 2/0014/13</t>
  </si>
  <si>
    <t>doc. RNDr. Marta Kmeťová, CSc., mim.prof.  </t>
  </si>
  <si>
    <t>Funkčné a metabolické vlastnosti kyslomliečnych baktérií tráviaceho traktu zvierat</t>
  </si>
  <si>
    <t>VEGA 1/0299/13</t>
  </si>
  <si>
    <t>RNDr. Lenka Varinská, PhD.  </t>
  </si>
  <si>
    <t>Úloha galektínov v angiogenéze</t>
  </si>
  <si>
    <t>MŠ SR - APVV APVV-0408-12</t>
  </si>
  <si>
    <t>prof. MVDr. Ján Mojžiš, DrSc.  </t>
  </si>
  <si>
    <t>Galektíny a angiogenéza</t>
  </si>
  <si>
    <t>VEGA 1/0322/14</t>
  </si>
  <si>
    <t>Indolové fytoalexíny - mechanizmus antiproliferatívneho účinku</t>
  </si>
  <si>
    <t>VEGA 1/0389/14</t>
  </si>
  <si>
    <t>MUDr. Miriam Kozárová, PhD.  </t>
  </si>
  <si>
    <t>Sledovanie vzťahu variantov vybraných kandidátskych génov aterosklerózy na závažnosť periférneho artériového obliterujúceho ochorenia dolných končatín u diabetikov 2. typu</t>
  </si>
  <si>
    <t>MŠ SR - APVV APVV-0134-11</t>
  </si>
  <si>
    <t>prof. MUDr. Ružena Tkáčová, DrSc.  </t>
  </si>
  <si>
    <t>Úloha hypoxie v aktivácii molekulárnych dráh asociovaných so zvýšeným kardiovasulárnym rizikom u pacientov so spánkovým apnoe a ich ovplyvnenie liečbou</t>
  </si>
  <si>
    <t>2012/2015</t>
  </si>
  <si>
    <t>VEGA 1/0863/15</t>
  </si>
  <si>
    <t>MUDr. Pavol Joppa, PhD.  </t>
  </si>
  <si>
    <t>Interakcia genetického pozadia a chronickej intermitentnej hypoxie v patogenéze kardiovaskulárnych komplikácií obštrukčného spánkového apnoe</t>
  </si>
  <si>
    <t>VEGA 1/0501/13</t>
  </si>
  <si>
    <t>prof. MUDr. Pavol Jarčuška, PhD.  </t>
  </si>
  <si>
    <t>Výskum metód cieleného regulovania cirkulácie pôvodcov endoparazitóz v environmente  a efektívnych postupov ich komplexnej - plošnej terapie a profylaxie v detskej populácii žijúcej v rómskych osadách </t>
  </si>
  <si>
    <t>VEGA 1/0024/14</t>
  </si>
  <si>
    <t>prof. MUDr. Zuzana Gdovinová, CSc.  </t>
  </si>
  <si>
    <t>Črevný α-synukleín ako potenciálny biomarker premotorického štádia Parkinsonovej choroby</t>
  </si>
  <si>
    <t>MŠ SR - APVV APVV-14-0415</t>
  </si>
  <si>
    <t>Nové biomarkery premotorického štádia Parkinsonovej choroby</t>
  </si>
  <si>
    <t>2015/2019</t>
  </si>
  <si>
    <t>KEGA</t>
  </si>
  <si>
    <t>KEGA 024UPJŠ-4/2015</t>
  </si>
  <si>
    <t>doc. MUDr. Ingrid Schusterová, PhD.  </t>
  </si>
  <si>
    <t>Kardiovaskulárne rizikové faktory a získané choroby srdca u detí a adolescentov.</t>
  </si>
  <si>
    <t>VEGA 1/0279/13</t>
  </si>
  <si>
    <t>MVDr. Alojz Bomba, DrSc.  </t>
  </si>
  <si>
    <t>Úloha črevnej mikroflóry v patogenéze aterosklerózy a kolorektálneho karcinómu a možnosti jej modulácie v ich prevencii</t>
  </si>
  <si>
    <t>VEGA 1/0896/15</t>
  </si>
  <si>
    <t>RNDr. Mária Chytilová, PhD.  </t>
  </si>
  <si>
    <t>Štúdium molekulových mechanizmov imunomodulačného a protinádorového účinku probiotického kmeňa Lactobacillus plantarum LS/07 a bioaktívnych látok naturálneho pôvodu v in vitro modeli adenokarcinómu hrubého čreva.</t>
  </si>
  <si>
    <t>VEGA 1/0772/13</t>
  </si>
  <si>
    <t>Ing. Denisa Harvanová, PhD.  </t>
  </si>
  <si>
    <t>Vplyv alogénnych kostných štepov na osteogénnu diferenciáciu mezenchymálnych stromálnych  buniek in vitro.</t>
  </si>
  <si>
    <t>MŠ SR - APVV APVV-0684-12</t>
  </si>
  <si>
    <t>MVDr. Ján Rosocha, CSc.  </t>
  </si>
  <si>
    <t>Štúdium imunomodulačných a reeneračných vlastností mezenchýmových stromálnych buniek na in vitro modeli osteorartritídy</t>
  </si>
  <si>
    <t>VEGA 1/0678/15</t>
  </si>
  <si>
    <t>doc. MUDr. Róbert Dankovčík, PhD., MPH, mim. prof.  </t>
  </si>
  <si>
    <t>Zmapovanie expresie transkripčnej molekuly - Sonic hedgehog (Shh) s akcentom na regionálnu heterogenitu počas palatogenézy.</t>
  </si>
  <si>
    <t>VEGA 1/0592/13</t>
  </si>
  <si>
    <t>prof. MUDr. Jozef Radoňak  </t>
  </si>
  <si>
    <t>Využitie bunkovej terapie pri rozsiahlych resekciách pečene.</t>
  </si>
  <si>
    <t>VEGA 1/0993/15</t>
  </si>
  <si>
    <t>MUDr. Ján Fedačko, PhD.  </t>
  </si>
  <si>
    <t>Genetické aspekty v etiológii dilatačných kardiomyopatií.</t>
  </si>
  <si>
    <t>KEGA 011UPJŠ-4/2014</t>
  </si>
  <si>
    <t>prof. MUDr. Alexander Ostró, CSc.  </t>
  </si>
  <si>
    <t>Inovácie v programe reprodukčná medicína - biotechnológie v asistovanej reprodukcii ľudí a zvierat.</t>
  </si>
  <si>
    <t>VEGA 1/0196/15</t>
  </si>
  <si>
    <t>doc. MVDr. Monika Halánová, PhD., mim.prof.  </t>
  </si>
  <si>
    <t>Stanovenie miery rizika výskytu vybraných intracelulárnych patogénov so zoonotickým potenciálom.</t>
  </si>
  <si>
    <t>VEGA 1/0198/13</t>
  </si>
  <si>
    <t>prof. MUDr. Erik Dorko, PhD.  </t>
  </si>
  <si>
    <t>Klinicko-epidemiologická štúdia etiologických faktorov vybraných kliešťami prenášaných ochorení (lmská borelióza, vírusová kliešťová encefalitída) s použitím metód molekulovej biológie a sérológie</t>
  </si>
  <si>
    <t>2013/2016</t>
  </si>
  <si>
    <t>VEGA 1/0011/14</t>
  </si>
  <si>
    <t>doc. MUDr. Kvetoslava Rimárová, CSc., mim.prof.  </t>
  </si>
  <si>
    <t>Klinicko-epidemiologická štúdia vplyvu genetických, infekčných a exogénnych faktorov na prenatálne, perinatálne a novorodenecké indikátory </t>
  </si>
  <si>
    <t>VEGA 2/0059/15</t>
  </si>
  <si>
    <t>prof. MVDr. Lýdia Čisláková, CSc.  </t>
  </si>
  <si>
    <t>Prírodné ohniská v mestách na príklade košickej aglomerácie: štruktúra a dynamika v priestore a v čase</t>
  </si>
  <si>
    <t>MŠ SR - APVV APVV-0032-11</t>
  </si>
  <si>
    <t>Sociálne determinanty zdravia školákov</t>
  </si>
  <si>
    <t>7RP</t>
  </si>
  <si>
    <t>MŠ SR - APVV DO7RP-0024-11</t>
  </si>
  <si>
    <t>Dofinancovanie riešenia projektu 7. rámcového programu EÚ</t>
  </si>
  <si>
    <t>VEGA 1/0895/14</t>
  </si>
  <si>
    <t>Doc. Mgr. Andrea Madarasová Gecková, PhD.  </t>
  </si>
  <si>
    <t>Psychosociálny vývin školákov so zdravotným znevýhodnením.</t>
  </si>
  <si>
    <t>VEGA 1/0981/15</t>
  </si>
  <si>
    <t>Mgr. Daniela Bobáková, PhD.  </t>
  </si>
  <si>
    <t>Trajektória detí a dospievajúcich s emocionálnymi a behaviorálnymi problémami v systéme sociálnej a zdravotníckej starostlivosti - longitudinálna štúdia DE-EM-BE.</t>
  </si>
  <si>
    <t>Prírodovedecká fakulta UPJŠ</t>
  </si>
  <si>
    <t>MŠVVaŠ SR</t>
  </si>
  <si>
    <t xml:space="preserve">CERN ALICE 0774 </t>
  </si>
  <si>
    <t>Bombara, Marek, RNDr., PhD.</t>
  </si>
  <si>
    <t>Experiment ALICE na LHC v CERN: štúdium vlastností silne interagujúcej hmoty pri extrémnych hustotách energie</t>
  </si>
  <si>
    <t>VEGA 1/0967/12</t>
  </si>
  <si>
    <t>doc. RNDr. Zuzana Daxnerová, CSc.  </t>
  </si>
  <si>
    <t>Vyšetrenie procesov proliferácie, transformácie a interakcií buniek miechy potkana a ich migrácia v perinatálnom období vývoja</t>
  </si>
  <si>
    <t>VEGA 1/0153/13</t>
  </si>
  <si>
    <t>RNDr. Bianka Bojková, PhD.  </t>
  </si>
  <si>
    <t>Vplyv podávania metformínu, pioglitazónu a melatonínu v mamárnej karcinogenéze in vivo</t>
  </si>
  <si>
    <t>VEGA 1/0417/13</t>
  </si>
  <si>
    <t>RNDr. Eva Vranová, PhD.  </t>
  </si>
  <si>
    <t>Vývinovo regulovaná syntéza izoprenoidov v modelovej rastline Arabidopsis thaliana</t>
  </si>
  <si>
    <t xml:space="preserve"> VEGA 1/0046/14</t>
  </si>
  <si>
    <t>Doc. RNDr. Peter Paľove-Balang, PhD.  </t>
  </si>
  <si>
    <t>Interakcia metabolizmu dusíka a fenolov v liečivých rastlinách</t>
  </si>
  <si>
    <t>VEGA 1/0199/14</t>
  </si>
  <si>
    <t>doc. RNDr. Ľubomír Kováč, CSc.  </t>
  </si>
  <si>
    <t>Význam podpovrchových suťových habitatov z hľadiska interakcie pôdneho a subteránneho prostredia na príklade spoločenstiev článkonožcov (Arthropoda)</t>
  </si>
  <si>
    <t>VEGA 1/0417/14</t>
  </si>
  <si>
    <t>RNDr. Igor Majláth, PhD.  </t>
  </si>
  <si>
    <t>Patogénmi indukovaná manipulácia behaviorálnych prejavov kliešťov (vektorov) a plazov (hostiteľov)</t>
  </si>
  <si>
    <t>VEGA 1/0090/15</t>
  </si>
  <si>
    <t>prof. RNDr. Eva Čellárová, DrSc.  </t>
  </si>
  <si>
    <t>De novo RNA-seq analýza transkriptómu zameraná na identifikáciu kandidátnych génov kódujúcich profilujúce sekundárne metabolity v rode Hypericum</t>
  </si>
  <si>
    <t>VEGA 1/0147/15</t>
  </si>
  <si>
    <t>prof. RNDr. Peter Fedoročko, CSc.  </t>
  </si>
  <si>
    <t>Pleiotropné pôsobenie neaktivovaného alebo fotodynamicky aktívneho hypericínu na faktory ovplyvňujúce rezistenciu nádorových buniek</t>
  </si>
  <si>
    <t>VEGA 1/0163/15</t>
  </si>
  <si>
    <t>prof. RNDr. Pavol Mártonfi, PhD.  </t>
  </si>
  <si>
    <t>Endopolyploidia vybraných taxónov rodov Trifolium a Lotus vo vzťahu k ich fyziologickým a produkčným parametrom.</t>
  </si>
  <si>
    <t>VEGA 1/0394/15</t>
  </si>
  <si>
    <t>doc. RNDr. Peter Solár, PhD.  </t>
  </si>
  <si>
    <t>Erytropoetínový receptor v adenokarcinóme mliečnej žľazy a jeho úloha v rezistencii na tamoxifén</t>
  </si>
  <si>
    <t>VEGA 1/0512/15</t>
  </si>
  <si>
    <t>Mgr. Vladislav Kolarčik, PhD.  </t>
  </si>
  <si>
    <t>Evolučné procesy a reprodukčné stratégie v rode Onosma</t>
  </si>
  <si>
    <t>APVV-14-0154</t>
  </si>
  <si>
    <t>Transkriptóm, metabolóm a signalóm bioaktívnych látok s protinádorovým účinkom v rode Hypericum</t>
  </si>
  <si>
    <t>VEGA 1/0148/12</t>
  </si>
  <si>
    <t>prof. RNDr. Pavol Sovák, CSc.  </t>
  </si>
  <si>
    <t>Štruktúra a fyzikálne vlastnosti neusporiadaných i kváziusporiadaných kovových zliatín</t>
  </si>
  <si>
    <t>VEGA 1/0234/12</t>
  </si>
  <si>
    <t>prof. RNDr. Andrej Bobák, DrSc.  </t>
  </si>
  <si>
    <t>Frustrované spinové systémy</t>
  </si>
  <si>
    <t>VEGA 1/0782/12</t>
  </si>
  <si>
    <t>Mgr. Vladimír Komanický, PhD.  </t>
  </si>
  <si>
    <t>Štúdium progresívnych materiálov na efektívnejší prenos a konverziu energie</t>
  </si>
  <si>
    <t>VEGA 1/0861/12</t>
  </si>
  <si>
    <t>prof. RNDr. Peter Kollár, DrSc.  </t>
  </si>
  <si>
    <t>Vplyv interakcie feromagnetických častíc na báze železa na magnetické vlastnosti kompozitných materiálov</t>
  </si>
  <si>
    <t>APVV-0014-11_STU_Orendáč</t>
  </si>
  <si>
    <t>prof. Ing. Roman Boča, DrSc.  </t>
  </si>
  <si>
    <t>Od magnetoaktívnych koordinačných zlúčenín k funkčným materiálom</t>
  </si>
  <si>
    <t>APVV-0027-11</t>
  </si>
  <si>
    <t>doc. RNDr. Rastislav Varga, DrSc.  </t>
  </si>
  <si>
    <t>Dynamika doménovej steny v tenkých magnetických drôtoch</t>
  </si>
  <si>
    <t>APVV-0036-11_SAV_Feher</t>
  </si>
  <si>
    <t>prof. RNDr. Peter Samuely, DrSc.  </t>
  </si>
  <si>
    <t>Progresívne materiály s konkurenčnými parametrami usporiadania</t>
  </si>
  <si>
    <t xml:space="preserve"> APVV-0132-11</t>
  </si>
  <si>
    <t>Dr.h.c. prof. RNDr. Alexander Feher, DrSc.  </t>
  </si>
  <si>
    <t>Nekonvenčné kvantové stavy v nanoskopických magnetických systémoch</t>
  </si>
  <si>
    <t>APVV-0158-11_SAV_Parimuch</t>
  </si>
  <si>
    <t>RNDr. Ján Budaj, CSc.  </t>
  </si>
  <si>
    <t>Od integrujúcich dvojhviezd k exoplanétam</t>
  </si>
  <si>
    <t>APVV-0242-11</t>
  </si>
  <si>
    <t>prof. RNDr. Pavol Miškovský, DrSc.  </t>
  </si>
  <si>
    <t>Využitie biofotonických nanotechnológií k štúdiu mechanizmov bunkovej smrti s cieľom zvýšenia citlivosti detekcie a selektivity liečby nádorov</t>
  </si>
  <si>
    <t>VEGA 1/0060/13</t>
  </si>
  <si>
    <t>Formovanie a stabilita magnetických vlastností sklom potiahnutých magnetických mikrodrôtov</t>
  </si>
  <si>
    <t xml:space="preserve"> VEGA 1/0143/13</t>
  </si>
  <si>
    <t>doc. RNDr. Alžbeta Orendáčová, DrSc.  </t>
  </si>
  <si>
    <t>Vplyv magnetickej rozmernosti a spinovej anizotropie na kvantové procesy v geometricky frustrovaných systémoch</t>
  </si>
  <si>
    <t>VEGA 1/0145/13</t>
  </si>
  <si>
    <t>RNDr. Erik Čižmár, PhD.  </t>
  </si>
  <si>
    <t>Experimentálne štúdium systémov spinových klastrov</t>
  </si>
  <si>
    <t>VEGA 1/0222/13</t>
  </si>
  <si>
    <t>prof. RNDr. Michal Hnatič, DrSc.  </t>
  </si>
  <si>
    <t>Škálovanie v stochastickej dynamike: vplyv náhodných fluktuácií na difúziu, kinetické procesy a fázové prechody</t>
  </si>
  <si>
    <t xml:space="preserve"> VEGA 2/0038/13 Gális</t>
  </si>
  <si>
    <t>RNDr. Ladislav Hric, CSc.  </t>
  </si>
  <si>
    <t>Fyzikálne vlastnosti akréčnych štruktúr v interagujúcich dvojhviezdach</t>
  </si>
  <si>
    <t xml:space="preserve"> APVV-0097-12_SAV_Strecka</t>
  </si>
  <si>
    <t>RNDr. Pavol Farkašovský, DrSc.  </t>
  </si>
  <si>
    <t>Kolektívne javy vo viazaných elektrónových a spinových systémoch.</t>
  </si>
  <si>
    <t>VEGA 1/0330/15</t>
  </si>
  <si>
    <t>doc. RNDr. Ján Füzer, PhD.  </t>
  </si>
  <si>
    <t>Elektromagnetické vlastnosti magneticky mäkkých kompozitných materiálov</t>
  </si>
  <si>
    <t>VEGA 1/0331/15</t>
  </si>
  <si>
    <t>doc. RNDr. Milan Žukovič, PhD.  </t>
  </si>
  <si>
    <t>Frustrované systémy so zmiešanými spinmi</t>
  </si>
  <si>
    <t>VEGA 1/0409/15</t>
  </si>
  <si>
    <t>Mgr. Tomáš Samuely, PhD.  </t>
  </si>
  <si>
    <t>Štúdium supravodivých nanoštruktúr a nanovrstiev</t>
  </si>
  <si>
    <t>VEGA 1/0425/15</t>
  </si>
  <si>
    <t>RNDr. Katarína Štroffeková, PhD.  </t>
  </si>
  <si>
    <t>Molekulárne mechanizmy odpovedí endotelových buniek na oxidatívny stress pri hypoxii (HYPOXENCELL).</t>
  </si>
  <si>
    <t>APVV-14-0073</t>
  </si>
  <si>
    <t>prof. Ing. Martin Orendáč, CSc.  </t>
  </si>
  <si>
    <t>Magnetokalorický jav v kvantových a nanoskopických systémoch</t>
  </si>
  <si>
    <t>APVV-14-0605_SAV_Samuely</t>
  </si>
  <si>
    <t>Mgr. Pavol Szabó, CSc.  </t>
  </si>
  <si>
    <t>Prechod supravodič - izolant</t>
  </si>
  <si>
    <t xml:space="preserve">APVV-14-0078
</t>
  </si>
  <si>
    <t xml:space="preserve">Prof. Ing. Marián Koman, DrSc..  </t>
  </si>
  <si>
    <t>Nové materiály na báze koordinačných zlúčenín</t>
  </si>
  <si>
    <t>APVV-0176-12</t>
  </si>
  <si>
    <t>prof. Mgr. Jaroslav Hofierka, PhD.  </t>
  </si>
  <si>
    <t>Výskum nových metód priestorového modelovania pomocou laserového skenovania a 3D GIS-u</t>
  </si>
  <si>
    <t>VEGA 1/0473/14</t>
  </si>
  <si>
    <t>RNDr. Ján Kaňuk, PhD.  </t>
  </si>
  <si>
    <t>Dynamické 3-D modelovanie urbanizovanej krajiny v rôznych rozlišovacích úrovniach</t>
  </si>
  <si>
    <t>VEGA  1/0211/12</t>
  </si>
  <si>
    <t>doc. RNDr. Renáta Oriňáková, DrSc.  </t>
  </si>
  <si>
    <t>Príprava a charakterizácia nanoštruktúrovaných funkčných vrstiev</t>
  </si>
  <si>
    <t>VEGA 1/0954/12</t>
  </si>
  <si>
    <t>RNDr. Mariana Budovská, PhD.  </t>
  </si>
  <si>
    <t>Spirocyklizačné reakcie indolového fytoalexínu brasinínu, jeho derivátov a analógov</t>
  </si>
  <si>
    <t>VEGA 2/0025/12 SAV Antal</t>
  </si>
  <si>
    <t>prof. Ing. Marián Antalík, DrSc.  </t>
  </si>
  <si>
    <t>Supramolekulárne komplexy proteínov</t>
  </si>
  <si>
    <t>APVV-0014-11_STU_Cernak</t>
  </si>
  <si>
    <t>APVV-0132-11_Feher_Cernak</t>
  </si>
  <si>
    <t>Nekonvečné kvantové stavy v nanoskopických magnetických systémoch</t>
  </si>
  <si>
    <t>APVV-0280-11</t>
  </si>
  <si>
    <t>doc. RNDr. Viktor Víglaský, PhD.  </t>
  </si>
  <si>
    <t>Samozbaľujúce sa G-DNA štruktúry ako východiskové materiály pre molekulárne nanozariadenia</t>
  </si>
  <si>
    <t>APVV-0677-11_SAV_Oriňákov</t>
  </si>
  <si>
    <t>RNDr. Miriam Kupková, CSc.    </t>
  </si>
  <si>
    <t>Biologicky odbúrateľné kovové materiály pripravené práškovými technológiami</t>
  </si>
  <si>
    <t>VEGA 1/0001/13</t>
  </si>
  <si>
    <t>doc. RNDr. Mária Kožurková, CSc.  </t>
  </si>
  <si>
    <t>Syntéza a dizajn nových inhibítorov cholinesteráz a topoizomeráz na báze heterocyklických farmakofónov s neuroprotektívnymi a cytostatickými vlastnosťami</t>
  </si>
  <si>
    <t>VEGA 1/0075/13</t>
  </si>
  <si>
    <t>prof. RNDr. Juraj Černák, CSc.  </t>
  </si>
  <si>
    <t>Molekulové magnety na báze homo- a heterospinových komplexných zlúčenín</t>
  </si>
  <si>
    <t>VEGA  1/0398/14</t>
  </si>
  <si>
    <t>prof. RNDr. Jozef Gonda, DrSc.  </t>
  </si>
  <si>
    <t>Asymetrické organokatalyzované [3,3]- sigmatropné prešmyky v syntéze salinosporamidov a cinnabaramidu A</t>
  </si>
  <si>
    <t>VEGA 1/0598/14</t>
  </si>
  <si>
    <t>doc. RNDr. Ivan Potočňák, PhD.  </t>
  </si>
  <si>
    <t>Nízkorozmerné koordinačné zlúčeniny obsahujúce deriváty 8-hydroxychinolínu vykazujúce antiproliferatívne účinky</t>
  </si>
  <si>
    <t>VEGA 1/0010/15</t>
  </si>
  <si>
    <t>doc. Mgr. Vasiľ Andruch, CSc.  </t>
  </si>
  <si>
    <t>Vývoj nových miniaturizovaných a automatizovaných analytických metód</t>
  </si>
  <si>
    <t>VEGA 1/0168/15</t>
  </si>
  <si>
    <t>doc. RNDr. Miroslava Martinková, PhD.  </t>
  </si>
  <si>
    <t>Stereokonvergentná totálna syntéza broussonetinov a ich analógov s využitím heterosigmatropných prešmykov</t>
  </si>
  <si>
    <t>APVV-14-0078_Cernak</t>
  </si>
  <si>
    <t>prof. Ing. Marian Koman, DrSc.  </t>
  </si>
  <si>
    <t xml:space="preserve">APVV-14-0073 
</t>
  </si>
  <si>
    <t xml:space="preserve">prof. Ing. Martin Orendáč, CSc.  </t>
  </si>
  <si>
    <t>APVV-14-0883</t>
  </si>
  <si>
    <t>Stereoselektívna syntéza a in vitro štrukturálna modulácia biologickej aktivity funkcionalizovaných sfingozínov</t>
  </si>
  <si>
    <t>APVV-0452-12</t>
  </si>
  <si>
    <t>doc. Ing. Norbert Kopčo, PhD.  </t>
  </si>
  <si>
    <t>Priestorová pozornosť a počúvanie v zložitých prostrediach</t>
  </si>
  <si>
    <t>VEGA 1/0475/14</t>
  </si>
  <si>
    <t>RNDr. Tomáš Horváth, PhD.  </t>
  </si>
  <si>
    <t>Edukačný odporúčací systém s dozorom</t>
  </si>
  <si>
    <t xml:space="preserve"> VEGA 1/0073/15</t>
  </si>
  <si>
    <t>doc. RNDr. Stanislav Krajči, PhD.  </t>
  </si>
  <si>
    <t>Škálovateľné výpočtové metódy analýzy štruktúrovaných a neštruktúrovaných dát s prvkami neurčitosti</t>
  </si>
  <si>
    <t>VEGA 1/0142/15</t>
  </si>
  <si>
    <t>prof. RNDr. Viliam Geffert, DrSc.  </t>
  </si>
  <si>
    <t>Kombinatorické štruktúry a zložitosť algoritmov</t>
  </si>
  <si>
    <t>VEGA 1/0652/12</t>
  </si>
  <si>
    <t>prof. RNDr. Mirko Horňák, CSc.  </t>
  </si>
  <si>
    <t>Farebnosť a štruktúra grafov</t>
  </si>
  <si>
    <t xml:space="preserve"> APVV-0715-12</t>
  </si>
  <si>
    <t>doc. RNDr. Stanislav Lukáč, PhD.  </t>
  </si>
  <si>
    <t>Výskum efektívnosti metód inovácie výučby matematiky, fyziky a informatiky</t>
  </si>
  <si>
    <t>VEGA 1/0063/14</t>
  </si>
  <si>
    <t>prof. RNDr. Danica Studenovská, CSc.  </t>
  </si>
  <si>
    <t>Algebraické štruktúry s usporiadaním</t>
  </si>
  <si>
    <t>VEGA 1/0344/14</t>
  </si>
  <si>
    <t>prof. RNDr. Katarína Cechlárová, DrSc.  </t>
  </si>
  <si>
    <t>Matematické a štatistické metódy v ekonomickom rozhodovaní</t>
  </si>
  <si>
    <t>MŠ SR - APVV APVV-0282-11 SAV_Kožár</t>
  </si>
  <si>
    <t>RNDr. Tibor Kožár, CSc.  </t>
  </si>
  <si>
    <t>Príprava nanoštrukturovaných filmov, ich integrácia s bioelementmi a následné využitie.</t>
  </si>
  <si>
    <t>CELIM 316310</t>
  </si>
  <si>
    <t>CELIM - Posilňovanie excelencie v multiškálovom bunkovom zobrazovaní</t>
  </si>
  <si>
    <t xml:space="preserve">VEGA 2/0062/14
Sedlák
</t>
  </si>
  <si>
    <t>MUDr. Andrey Musatov, DrSc.</t>
  </si>
  <si>
    <t>Funkčná a štruktúrna integrita proteínov v dvojvrstvových micelách – aplikácia na mitochondriálne a amyloidogénne proteíny</t>
  </si>
  <si>
    <t>VEGA 1/0805/13</t>
  </si>
  <si>
    <t>prof. JUDr. Vojtech Tkáč, CSc.  </t>
  </si>
  <si>
    <t>Optimalizácia usporiadania modelu pracovných vzťahov na trhu práce v Slovenskej republike</t>
  </si>
  <si>
    <t>APVV-14-0598</t>
  </si>
  <si>
    <t>doc. JUDr. Milena Barinková, CSc.  </t>
  </si>
  <si>
    <t>Elektronizácia v podnikaní s akcentom na právne a technické aspekty</t>
  </si>
  <si>
    <t>VEGA 1/0965/13</t>
  </si>
  <si>
    <t>doc. JUDr. Ladislav Orosz, CSc.  </t>
  </si>
  <si>
    <t>Volebné zákonodárstvo v Slovenskej republike - doterajší vývoj, aktuálny stav, perspektívy</t>
  </si>
  <si>
    <t>VEGA 1/0940/14</t>
  </si>
  <si>
    <t>prof. JUDr. Peter Vojčík, CSc.  </t>
  </si>
  <si>
    <t>Rekodifikácia súkromného práva v intenciách práva EÚ</t>
  </si>
  <si>
    <t>APVV 0809-12</t>
  </si>
  <si>
    <t>prof. JUDr. Ján Husár, CSc.  </t>
  </si>
  <si>
    <t>Modernizácia práva obchodných spoločností ako súčasť rekodifikácie súkromného práva</t>
  </si>
  <si>
    <t>VEGA 1/0131/13</t>
  </si>
  <si>
    <t>doc. JUDr. Erik Štenpien, PhD.  </t>
  </si>
  <si>
    <t>Historickoprávny vývoj inštitútu kúpnej zmluvy a tendencie jej súčasnej rekodifikácie v SR</t>
  </si>
  <si>
    <t>VEGA 1/0375/15</t>
  </si>
  <si>
    <t>Prof. h.c. prof. JUDr. Vladimír Babčák, CSc.  </t>
  </si>
  <si>
    <t>Daňové úniky a daňové podvody a právne možnosti ich predchádzania (inštitútmi daňového a trestného práva)</t>
  </si>
  <si>
    <t>APVV-0823-11</t>
  </si>
  <si>
    <t>prof. JUDr. Ján Klučka, CSc.  </t>
  </si>
  <si>
    <t>Regionalizmus a jeho prínos pre všeobecné medzinárodné právo</t>
  </si>
  <si>
    <t xml:space="preserve"> APVV 0814-12</t>
  </si>
  <si>
    <t>prof. JUDr. Ján Mazák, PhD.  </t>
  </si>
  <si>
    <t>Záväznosť a aplikovateľnosť Charty základných práv Európskej únie pre členský štát a v členskom štáte s osobitným zreteľom na súdnu moc v Slovenskej republike</t>
  </si>
  <si>
    <t xml:space="preserve">VEGA
1/0098/13 
</t>
  </si>
  <si>
    <t>doc. Ing. Anna Čepelová, PhD.</t>
  </si>
  <si>
    <t>Procesné riadenie pri transformácii organizácie verejnej správy z tradičnej na znalostnú organizáciu</t>
  </si>
  <si>
    <t xml:space="preserve">VEGA
1/0683/13
</t>
  </si>
  <si>
    <t>JUDr. Mgr. Michal Jesenko, PhD.</t>
  </si>
  <si>
    <t>Normotvorba obcí vo veciach územnej samosprávy</t>
  </si>
  <si>
    <t>VEGA 1/065/15</t>
  </si>
  <si>
    <t>Doc. Ing. Silvia Ručinská, PhD.</t>
  </si>
  <si>
    <t>Funkčný mestský región ako inovatívny prístup k integrovanému rozvoju územia v podmienkach Slovenskej republiky</t>
  </si>
  <si>
    <t>LLP SPAN 526773</t>
  </si>
  <si>
    <t>Orosová, Oľga, prof. PhDr., CSc.</t>
  </si>
  <si>
    <t>Sience for Prevention Academic Network</t>
  </si>
  <si>
    <t xml:space="preserve">VEGA
2/0190/15 
</t>
  </si>
  <si>
    <t xml:space="preserve">PaedDr. Ingrid Puchalová, PhD.  </t>
  </si>
  <si>
    <t xml:space="preserve">Diskurzívne podnety pre literárnu historiografiu: sondy do tvorby vybraných nemecky píšucich autoriek (od konca 18. storočia podnes) </t>
  </si>
  <si>
    <t>APVV-0786-12</t>
  </si>
  <si>
    <t>Doc. Dr. Jörg Meier  </t>
  </si>
  <si>
    <t>Kaschauer Zeitung (Košické noviny) ako odkaz kultúry a jazyka nemeckej menšiny na území východného Slovenska na prelome 19. a 20. stor.</t>
  </si>
  <si>
    <t xml:space="preserve">VEGA
1/0230/15 
</t>
  </si>
  <si>
    <t xml:space="preserve">prof. PhDr. Eva Žiaková, CSc.  </t>
  </si>
  <si>
    <t xml:space="preserve">Sociálne a osobnostné charakteristiky onkologických pacientov a pacientok ako jeden z najvýznamnejších faktorov socioterapie s touto skupinou klientov a klientok. </t>
  </si>
  <si>
    <t>VEGA 1/0572/13</t>
  </si>
  <si>
    <t>doc. PaedDr. Martin Pekár, PhD.  </t>
  </si>
  <si>
    <t>Vybrané problémy činnosti mocensko-represívneho aparátu na Slovensku 1939 - 1945</t>
  </si>
  <si>
    <t>VEGA 2/0055/13</t>
  </si>
  <si>
    <t>Mgr. Henrich Hrehor, PhD.  </t>
  </si>
  <si>
    <t>Školy, žiaci, učitelia - vývoj stredného školstva vo vybraných mestách východného Slovenska v rokoch 1918 - 1948</t>
  </si>
  <si>
    <t xml:space="preserve">VEGA
1/0212/15 
</t>
  </si>
  <si>
    <t xml:space="preserve">prof. PaedDr. Štefan Šutaj, DrSc.  </t>
  </si>
  <si>
    <t xml:space="preserve">Miesta pamäti Košíc II. (ľudia a dejiny) </t>
  </si>
  <si>
    <t>APVV-0077-11</t>
  </si>
  <si>
    <t>prof. Ing. Július Zimmermann, CSc.  </t>
  </si>
  <si>
    <t>Audiometrické lingválne testy</t>
  </si>
  <si>
    <t>KEGA 020UPJŠ-4/2013</t>
  </si>
  <si>
    <t>prof. PhDr. Ján Gbúr, CSc.  </t>
  </si>
  <si>
    <t>Rodový aspekt v slovenskej literatúre na prelome 19. a 20. storočia</t>
  </si>
  <si>
    <t xml:space="preserve">VEGA
1/0736/15 
</t>
  </si>
  <si>
    <t xml:space="preserve">prof. PhDr. Ján Gbúr, CSc.  </t>
  </si>
  <si>
    <t xml:space="preserve">Metodologické prieniky do (re)interpretácie diel slovenskej a svetovej literatúry </t>
  </si>
  <si>
    <t>MŠ SR - APVV APVV-0281-11_PU_Ferjenčík</t>
  </si>
  <si>
    <t>doc. PhDr. Ján Ferjenčík, CSc.  </t>
  </si>
  <si>
    <t>Exekutívne funkcie ako štrukturálny komponent schopnosti učiť sa - diagnostika a stimulácia</t>
  </si>
  <si>
    <t>VEGA 1/0849/14</t>
  </si>
  <si>
    <t>doc. PhDr. Margita Mesárošová, CSc.  </t>
  </si>
  <si>
    <t>Kognitívne, metakognitívne kompetencie, sebaregulácia a sebaúčinnosť študentov vo vzťahu k motivácii a výkonu.</t>
  </si>
  <si>
    <t xml:space="preserve">VEGA
1/0924/15 
</t>
  </si>
  <si>
    <t xml:space="preserve">prof. PhDr. Ladislav Lovaš, CSc.  </t>
  </si>
  <si>
    <t xml:space="preserve">Procesy sebaregulácie v dosahovaní distálnych cieľov </t>
  </si>
  <si>
    <t xml:space="preserve">APVV
14/0921 
</t>
  </si>
  <si>
    <t xml:space="preserve">doc. PhDr. Margita Mesárošová, CSc.  </t>
  </si>
  <si>
    <t xml:space="preserve">Starostlivosť o seba ako faktor vyrovnávanie sa s negatívnymi dôsledkami vykonávania pomáhajúcich profesií </t>
  </si>
  <si>
    <t>APVV-0253-11</t>
  </si>
  <si>
    <t>Prof. PhDr. Oľga Orosová, CSc.  </t>
  </si>
  <si>
    <t>Užívanie drog medzi dospievajúcimi a vysokoškolákmi. Na výskumných dátach založená prevencia užívania drog.</t>
  </si>
  <si>
    <t xml:space="preserve">VEGA
1/0713/15 
</t>
  </si>
  <si>
    <t xml:space="preserve">Prof. PhDr. Oľga Orosová, CSc.  </t>
  </si>
  <si>
    <t xml:space="preserve">Intrapersonálne a interpersonálne faktory zmien rizikového správania vysokoškolákov a emigračných zámerov vysokoškolákov. </t>
  </si>
  <si>
    <t>APVV-0480-11</t>
  </si>
  <si>
    <t>Mgr. Róbert Stojka, PhD.  </t>
  </si>
  <si>
    <t>Patočkova asubjektívna fenomenológia a dejiny filozofie</t>
  </si>
  <si>
    <t xml:space="preserve">APVV
14/0706 
</t>
  </si>
  <si>
    <t xml:space="preserve">prof. PhDr. Vladimír Leško, CSc.  </t>
  </si>
  <si>
    <t xml:space="preserve">Heidegger, metafyzika a dejiny filozofie </t>
  </si>
  <si>
    <t>KEGA 017UPJŠ-4/2014</t>
  </si>
  <si>
    <t>doc. PhDr. Tomáš Koziak, PhD.  </t>
  </si>
  <si>
    <t>Antropológia textov z medzinárodných vzťahov a geopolitiky</t>
  </si>
  <si>
    <t>SAAIC</t>
  </si>
  <si>
    <t xml:space="preserve">Erasmus + 2014-1-CZ01-KA203-002002 </t>
  </si>
  <si>
    <t>Majerník, Jaroslav, Ing.,PhD.</t>
  </si>
  <si>
    <t>Zvyšovanie schopností klinického uvažovania s využitím simulácií a algoritmov, akronym projektu je: CROESUS</t>
  </si>
  <si>
    <t>International Visegrad Fund</t>
  </si>
  <si>
    <t>Vyšehradský fond</t>
  </si>
  <si>
    <t>2014/2015</t>
  </si>
  <si>
    <t>51401188 - Anikó Eszter</t>
  </si>
  <si>
    <t>Šutaj, Štefan, prof. PaedDr., DrSc</t>
  </si>
  <si>
    <t>IVF V4EaP Scholarship Bevziuk</t>
  </si>
  <si>
    <t>Bazeľ, Yaroslav, prof. Dr., DrSc.</t>
  </si>
  <si>
    <t>2015/2016</t>
  </si>
  <si>
    <t>IVF V4EaP Scholarship Zaruba</t>
  </si>
  <si>
    <t>Šandrejová, Jana, RNDr., PhD.</t>
  </si>
  <si>
    <t xml:space="preserve"> mb SK-SRB-2013-0004</t>
  </si>
  <si>
    <t>Syntéza a charakterizácia komplexov Pd(II), Pt(II) a Au(III) vykazujúcich biologickú aktivitu.</t>
  </si>
  <si>
    <t>mb SK-FR-2013-0028</t>
  </si>
  <si>
    <t>doc. RNDr. Roman Soták, PhD.  </t>
  </si>
  <si>
    <t>Chromatické a štrukturálne vlastnosti grafov</t>
  </si>
  <si>
    <t>Comenius SciCamp</t>
  </si>
  <si>
    <t>doc. RNDr. Marián Kireš, PhD.  </t>
  </si>
  <si>
    <t>Science Holiday Camps in Europe SCICAMP, 527525-LLP-1-2012-1-DE-COMENIUS-CNW</t>
  </si>
  <si>
    <t>SIS-CT-2011-289085</t>
  </si>
  <si>
    <t>Kireš, Marián, doc. RNDr., PhD.</t>
  </si>
  <si>
    <t>SAILS</t>
  </si>
  <si>
    <t>KEGA 052UK-4/2013</t>
  </si>
  <si>
    <t>prof. MUDr. Viliam Donič, CSc.  </t>
  </si>
  <si>
    <t>Projekt postgraduálneho vzdelávania vysokoškolských učiteľov a odborných pracovníkov v podmienkach elektronizácie zdravotníctva (eHealth)</t>
  </si>
  <si>
    <t>KEGA 020UK-4/2014</t>
  </si>
  <si>
    <t>doc. RNDr. Ján Sabo, CSc., mim.prof.  </t>
  </si>
  <si>
    <t>Inovácia obsahu, foriem a metód praktických cvičení z biofyziky a lekárskej biofyziky pre štúdium medicíny a biomedicínskej fyziky.</t>
  </si>
  <si>
    <t>KEGA 015UPJŠ-4/2013</t>
  </si>
  <si>
    <t>MUDr. Janka Jenčová, PhD.  </t>
  </si>
  <si>
    <t>E-learningové moderné vzdelávanie anomálií maxilofaciálnej oblasti metódou multifunkčného laboratória</t>
  </si>
  <si>
    <t>KEGA 009UPJŠ-4/2015</t>
  </si>
  <si>
    <t>MUDr. Andrej Jenča, PhD.  </t>
  </si>
  <si>
    <t>E-learningové vzdelávanie ochorení v dentoalveolárnej chirurgii metodou multifunkčného laboratoria</t>
  </si>
  <si>
    <t>KEGA 013UPJŠ-4/2015</t>
  </si>
  <si>
    <t>Inovatívne simulačné modality vo vysokoškolskej výučbe chirurgie.</t>
  </si>
  <si>
    <t>KEGA 008UPJŠ-4/2015</t>
  </si>
  <si>
    <t>Doc. MUDr. Peter Takáč, PhD., mim.prof.  </t>
  </si>
  <si>
    <t>Zvyšovanie efektivity výučby fyzioterapie pomocou zavádzania integrovaného modelu.</t>
  </si>
  <si>
    <t xml:space="preserve"> KEGA 012 UPJŠ-4/2014</t>
  </si>
  <si>
    <t>RNDr. Marcel Uhrin, PhD.  </t>
  </si>
  <si>
    <t>Ekológia cicavcov</t>
  </si>
  <si>
    <t xml:space="preserve"> KEGA 059UK-4/2014 Luptáč</t>
  </si>
  <si>
    <t>doc. Mgr. Peter Fenďa, PhD.  </t>
  </si>
  <si>
    <t>Akarológia - moderná vysokoškolská učebnica</t>
  </si>
  <si>
    <t xml:space="preserve"> KEGA 007 UPJŠ-4/2013</t>
  </si>
  <si>
    <t>doc. Mgr. Štefan Parimucha, PhD.  </t>
  </si>
  <si>
    <t>Moderné technológie vo vyučovaní astronómie a astrofyziky</t>
  </si>
  <si>
    <t>KEGA 002UPJŠ-4/2015</t>
  </si>
  <si>
    <t>doc. RNDr. Zuzana Vargová, Ph.D.  </t>
  </si>
  <si>
    <t>Inovácia obsahu, foriem a metód praktických cvičení z anorganickej, organickej a analytickej chémie a biochémie pre zvýšenie uplatniteľnosti absolventov v praxi</t>
  </si>
  <si>
    <t>KEGA  022ŽU-4/2013 Bombara</t>
  </si>
  <si>
    <t>doc. RNDr. Ivan Melo, PhD.  </t>
  </si>
  <si>
    <t>Objavujeme svet častíc</t>
  </si>
  <si>
    <t>KEGA 013UPJŠ-4/2013</t>
  </si>
  <si>
    <t>doc. Mgr. Gabriela Kravčáková, PhD.  </t>
  </si>
  <si>
    <t>Organizačné správanie - vysokoškolská učebnica pre povinný predmet nového študijného programu</t>
  </si>
  <si>
    <t>KEGA 006UK-4/2014</t>
  </si>
  <si>
    <t>Doc. Mgr. Marián Palenčár, CSc.  </t>
  </si>
  <si>
    <t>Ľudská dôstojnosť v kontexte smrti a umierania</t>
  </si>
  <si>
    <t xml:space="preserve"> SciVis 2014-1-DE01-000694</t>
  </si>
  <si>
    <t>Improvement of interactive methods to understand the natural sciences and technological improvement</t>
  </si>
  <si>
    <t>SABOL, Ján - scenár</t>
  </si>
  <si>
    <t>Robinson &amp; Crusoe</t>
  </si>
  <si>
    <t>Rozhlas a televízia Slovenska</t>
  </si>
  <si>
    <t>SABOL, Ján - strih</t>
  </si>
  <si>
    <t>SABOL, Ján - réžia</t>
  </si>
  <si>
    <t>Zázračný ateliér</t>
  </si>
  <si>
    <t>denná a externá</t>
  </si>
  <si>
    <t xml:space="preserve">denná </t>
  </si>
  <si>
    <t>všeobecná fyzika a matematická fyzika</t>
  </si>
  <si>
    <t>teória politiky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</si>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</sst>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8" x14ac:knownFonts="1">
    <font>
      <sz val="12"/>
      <name val="Times New Roman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9" fontId="14" fillId="0" borderId="0" applyFont="0" applyFill="0" applyBorder="0" applyAlignment="0" applyProtection="0"/>
    <xf numFmtId="0" fontId="22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19" fillId="0" borderId="0"/>
    <xf numFmtId="0" fontId="7" fillId="0" borderId="0"/>
    <xf numFmtId="9" fontId="7" fillId="0" borderId="0" applyFont="0" applyFill="0" applyBorder="0" applyAlignment="0" applyProtection="0"/>
    <xf numFmtId="0" fontId="19" fillId="0" borderId="0"/>
  </cellStyleXfs>
  <cellXfs count="6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7" fillId="0" borderId="1" xfId="0" applyFont="1" applyBorder="1"/>
    <xf numFmtId="0" fontId="0" fillId="0" borderId="0" xfId="0" applyBorder="1" applyAlignment="1"/>
    <xf numFmtId="0" fontId="7" fillId="0" borderId="0" xfId="0" applyFont="1"/>
    <xf numFmtId="0" fontId="0" fillId="0" borderId="0" xfId="0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Alignment="1"/>
    <xf numFmtId="0" fontId="11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0" fillId="0" borderId="7" xfId="0" applyBorder="1"/>
    <xf numFmtId="0" fontId="0" fillId="0" borderId="8" xfId="0" applyBorder="1"/>
    <xf numFmtId="0" fontId="10" fillId="0" borderId="0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1" xfId="0" applyBorder="1"/>
    <xf numFmtId="0" fontId="10" fillId="0" borderId="0" xfId="0" applyFont="1" applyAlignment="1">
      <alignment vertical="center" wrapText="1"/>
    </xf>
    <xf numFmtId="0" fontId="2" fillId="0" borderId="0" xfId="0" applyFont="1" applyBorder="1"/>
    <xf numFmtId="0" fontId="12" fillId="2" borderId="1" xfId="0" applyFont="1" applyFill="1" applyBorder="1"/>
    <xf numFmtId="0" fontId="0" fillId="2" borderId="1" xfId="0" applyFill="1" applyBorder="1"/>
    <xf numFmtId="0" fontId="7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7" fillId="0" borderId="1" xfId="0" applyFont="1" applyFill="1" applyBorder="1"/>
    <xf numFmtId="0" fontId="7" fillId="0" borderId="4" xfId="0" applyFont="1" applyFill="1" applyBorder="1"/>
    <xf numFmtId="0" fontId="7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/>
    <xf numFmtId="0" fontId="0" fillId="0" borderId="4" xfId="0" applyFill="1" applyBorder="1"/>
    <xf numFmtId="0" fontId="7" fillId="2" borderId="1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Border="1"/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0" fillId="0" borderId="14" xfId="0" applyBorder="1"/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6" xfId="0" applyFont="1" applyBorder="1"/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wrapText="1"/>
    </xf>
    <xf numFmtId="0" fontId="7" fillId="0" borderId="14" xfId="0" applyFont="1" applyFill="1" applyBorder="1"/>
    <xf numFmtId="0" fontId="7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left"/>
    </xf>
    <xf numFmtId="0" fontId="7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7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7" fillId="2" borderId="1" xfId="0" applyFont="1" applyFill="1" applyBorder="1" applyAlignment="1">
      <alignment wrapText="1"/>
    </xf>
    <xf numFmtId="0" fontId="0" fillId="2" borderId="1" xfId="0" applyFill="1" applyBorder="1" applyAlignment="1"/>
    <xf numFmtId="0" fontId="7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7" fillId="2" borderId="3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0" borderId="0" xfId="0" applyFont="1" applyFill="1"/>
    <xf numFmtId="0" fontId="0" fillId="0" borderId="35" xfId="0" applyBorder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9" fillId="0" borderId="0" xfId="0" applyFont="1" applyFill="1"/>
    <xf numFmtId="0" fontId="19" fillId="0" borderId="0" xfId="0" applyFont="1"/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0" fillId="0" borderId="0" xfId="0" applyFont="1"/>
    <xf numFmtId="0" fontId="20" fillId="0" borderId="0" xfId="0" applyFont="1" applyAlignment="1">
      <alignment vertical="top" wrapText="1"/>
    </xf>
    <xf numFmtId="3" fontId="21" fillId="0" borderId="0" xfId="0" applyNumberFormat="1" applyFont="1" applyFill="1" applyBorder="1" applyAlignment="1">
      <alignment vertical="top" wrapText="1"/>
    </xf>
    <xf numFmtId="0" fontId="20" fillId="0" borderId="0" xfId="0" applyFont="1" applyBorder="1" applyAlignment="1">
      <alignment vertical="top"/>
    </xf>
    <xf numFmtId="3" fontId="21" fillId="0" borderId="0" xfId="2" applyNumberFormat="1" applyFont="1" applyFill="1" applyBorder="1" applyAlignment="1">
      <alignment vertical="top" wrapText="1"/>
    </xf>
    <xf numFmtId="3" fontId="23" fillId="0" borderId="0" xfId="2" applyNumberFormat="1" applyFont="1" applyFill="1" applyBorder="1" applyAlignment="1">
      <alignment vertical="center" wrapText="1"/>
    </xf>
    <xf numFmtId="3" fontId="21" fillId="0" borderId="0" xfId="2" applyNumberFormat="1" applyFont="1" applyBorder="1" applyAlignment="1">
      <alignment vertical="top" wrapText="1"/>
    </xf>
    <xf numFmtId="3" fontId="21" fillId="0" borderId="0" xfId="2" applyNumberFormat="1" applyFont="1" applyBorder="1" applyAlignment="1">
      <alignment vertical="center" wrapText="1"/>
    </xf>
    <xf numFmtId="3" fontId="21" fillId="0" borderId="0" xfId="3" applyNumberFormat="1" applyFont="1" applyFill="1" applyBorder="1" applyAlignment="1">
      <alignment vertical="center" wrapText="1"/>
    </xf>
    <xf numFmtId="3" fontId="21" fillId="0" borderId="0" xfId="4" applyNumberFormat="1" applyFont="1" applyFill="1" applyBorder="1" applyAlignment="1">
      <alignment vertical="center" wrapText="1"/>
    </xf>
    <xf numFmtId="3" fontId="21" fillId="0" borderId="0" xfId="5" applyNumberFormat="1" applyFont="1" applyFill="1" applyBorder="1" applyAlignment="1">
      <alignment vertical="center" wrapText="1"/>
    </xf>
    <xf numFmtId="0" fontId="20" fillId="0" borderId="0" xfId="0" applyFont="1" applyBorder="1" applyAlignment="1"/>
    <xf numFmtId="0" fontId="9" fillId="0" borderId="0" xfId="0" applyFont="1" applyAlignment="1">
      <alignment vertical="center"/>
    </xf>
    <xf numFmtId="0" fontId="20" fillId="0" borderId="0" xfId="0" applyFont="1" applyBorder="1" applyAlignment="1">
      <alignment vertical="top" wrapText="1"/>
    </xf>
    <xf numFmtId="3" fontId="21" fillId="0" borderId="0" xfId="3" applyNumberFormat="1" applyFont="1" applyFill="1" applyBorder="1" applyAlignment="1">
      <alignment vertical="top" wrapText="1"/>
    </xf>
    <xf numFmtId="3" fontId="21" fillId="0" borderId="0" xfId="4" applyNumberFormat="1" applyFont="1" applyFill="1" applyBorder="1" applyAlignment="1">
      <alignment vertical="top" wrapText="1"/>
    </xf>
    <xf numFmtId="3" fontId="21" fillId="0" borderId="0" xfId="5" applyNumberFormat="1" applyFont="1" applyFill="1" applyBorder="1" applyAlignment="1">
      <alignment vertical="top" wrapText="1"/>
    </xf>
    <xf numFmtId="0" fontId="26" fillId="0" borderId="0" xfId="0" applyFont="1" applyAlignment="1">
      <alignment vertical="top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top"/>
    </xf>
    <xf numFmtId="0" fontId="0" fillId="3" borderId="1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33" xfId="0" applyBorder="1"/>
    <xf numFmtId="0" fontId="0" fillId="0" borderId="40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2" xfId="0" applyBorder="1"/>
    <xf numFmtId="0" fontId="0" fillId="0" borderId="50" xfId="0" applyBorder="1"/>
    <xf numFmtId="0" fontId="0" fillId="0" borderId="3" xfId="0" applyBorder="1"/>
    <xf numFmtId="0" fontId="0" fillId="0" borderId="37" xfId="0" applyBorder="1"/>
    <xf numFmtId="0" fontId="0" fillId="2" borderId="38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9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9" xfId="0" applyBorder="1"/>
    <xf numFmtId="0" fontId="7" fillId="2" borderId="38" xfId="0" applyFont="1" applyFill="1" applyBorder="1"/>
    <xf numFmtId="0" fontId="0" fillId="0" borderId="47" xfId="0" applyBorder="1"/>
    <xf numFmtId="0" fontId="0" fillId="0" borderId="48" xfId="0" applyBorder="1"/>
    <xf numFmtId="0" fontId="7" fillId="2" borderId="44" xfId="0" applyFont="1" applyFill="1" applyBorder="1" applyAlignment="1"/>
    <xf numFmtId="0" fontId="7" fillId="2" borderId="52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8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33" xfId="0" applyFill="1" applyBorder="1"/>
    <xf numFmtId="0" fontId="0" fillId="0" borderId="40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7" xfId="0" applyFill="1" applyBorder="1"/>
    <xf numFmtId="0" fontId="0" fillId="2" borderId="38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2" borderId="41" xfId="0" applyFill="1" applyBorder="1"/>
    <xf numFmtId="0" fontId="7" fillId="2" borderId="43" xfId="0" applyFont="1" applyFill="1" applyBorder="1" applyAlignment="1">
      <alignment horizontal="left" vertical="center"/>
    </xf>
    <xf numFmtId="0" fontId="7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40" xfId="0" applyFill="1" applyBorder="1"/>
    <xf numFmtId="0" fontId="7" fillId="0" borderId="33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2" borderId="48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7" xfId="0" applyFill="1" applyBorder="1"/>
    <xf numFmtId="0" fontId="0" fillId="2" borderId="11" xfId="0" applyFill="1" applyBorder="1" applyAlignment="1">
      <alignment horizontal="center"/>
    </xf>
    <xf numFmtId="0" fontId="7" fillId="2" borderId="11" xfId="0" applyFont="1" applyFill="1" applyBorder="1"/>
    <xf numFmtId="0" fontId="7" fillId="2" borderId="34" xfId="0" applyFont="1" applyFill="1" applyBorder="1" applyAlignment="1">
      <alignment vertical="center" wrapText="1"/>
    </xf>
    <xf numFmtId="0" fontId="18" fillId="0" borderId="13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4" fillId="0" borderId="0" xfId="0" applyFont="1"/>
    <xf numFmtId="0" fontId="24" fillId="0" borderId="0" xfId="0" applyFont="1" applyAlignment="1">
      <alignment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left"/>
    </xf>
    <xf numFmtId="0" fontId="24" fillId="2" borderId="1" xfId="0" applyFont="1" applyFill="1" applyBorder="1"/>
    <xf numFmtId="0" fontId="24" fillId="2" borderId="55" xfId="0" applyFont="1" applyFill="1" applyBorder="1"/>
    <xf numFmtId="0" fontId="24" fillId="2" borderId="53" xfId="0" applyFont="1" applyFill="1" applyBorder="1"/>
    <xf numFmtId="0" fontId="24" fillId="2" borderId="1" xfId="1" applyNumberFormat="1" applyFont="1" applyFill="1" applyBorder="1"/>
    <xf numFmtId="164" fontId="24" fillId="2" borderId="1" xfId="0" applyNumberFormat="1" applyFont="1" applyFill="1" applyBorder="1"/>
    <xf numFmtId="164" fontId="24" fillId="2" borderId="55" xfId="0" applyNumberFormat="1" applyFont="1" applyFill="1" applyBorder="1"/>
    <xf numFmtId="0" fontId="24" fillId="0" borderId="33" xfId="0" applyFont="1" applyFill="1" applyBorder="1" applyAlignment="1">
      <alignment horizontal="left" wrapText="1"/>
    </xf>
    <xf numFmtId="0" fontId="24" fillId="0" borderId="33" xfId="0" applyFont="1" applyBorder="1" applyAlignment="1">
      <alignment horizontal="left" wrapText="1"/>
    </xf>
    <xf numFmtId="0" fontId="24" fillId="0" borderId="1" xfId="0" applyFont="1" applyBorder="1"/>
    <xf numFmtId="0" fontId="24" fillId="0" borderId="40" xfId="0" applyFont="1" applyBorder="1"/>
    <xf numFmtId="0" fontId="24" fillId="0" borderId="33" xfId="0" applyFont="1" applyBorder="1"/>
    <xf numFmtId="0" fontId="24" fillId="2" borderId="33" xfId="0" applyFont="1" applyFill="1" applyBorder="1" applyAlignment="1">
      <alignment horizontal="left" wrapText="1"/>
    </xf>
    <xf numFmtId="0" fontId="24" fillId="2" borderId="3" xfId="0" applyFont="1" applyFill="1" applyBorder="1"/>
    <xf numFmtId="0" fontId="24" fillId="2" borderId="37" xfId="0" applyFont="1" applyFill="1" applyBorder="1"/>
    <xf numFmtId="0" fontId="24" fillId="2" borderId="34" xfId="0" applyFont="1" applyFill="1" applyBorder="1"/>
    <xf numFmtId="0" fontId="24" fillId="2" borderId="27" xfId="0" applyFont="1" applyFill="1" applyBorder="1" applyAlignment="1">
      <alignment horizontal="left" wrapText="1"/>
    </xf>
    <xf numFmtId="164" fontId="24" fillId="2" borderId="13" xfId="1" applyNumberFormat="1" applyFont="1" applyFill="1" applyBorder="1"/>
    <xf numFmtId="164" fontId="24" fillId="2" borderId="31" xfId="1" applyNumberFormat="1" applyFont="1" applyFill="1" applyBorder="1"/>
    <xf numFmtId="164" fontId="24" fillId="2" borderId="52" xfId="1" applyNumberFormat="1" applyFont="1" applyFill="1" applyBorder="1"/>
    <xf numFmtId="0" fontId="24" fillId="0" borderId="0" xfId="0" applyFont="1" applyAlignment="1">
      <alignment horizontal="left"/>
    </xf>
    <xf numFmtId="164" fontId="24" fillId="2" borderId="42" xfId="0" applyNumberFormat="1" applyFont="1" applyFill="1" applyBorder="1"/>
    <xf numFmtId="0" fontId="24" fillId="0" borderId="8" xfId="0" applyFont="1" applyBorder="1" applyAlignment="1">
      <alignment horizontal="center" vertical="center" wrapText="1"/>
    </xf>
    <xf numFmtId="0" fontId="24" fillId="2" borderId="8" xfId="0" applyFont="1" applyFill="1" applyBorder="1"/>
    <xf numFmtId="164" fontId="24" fillId="2" borderId="8" xfId="0" applyNumberFormat="1" applyFont="1" applyFill="1" applyBorder="1"/>
    <xf numFmtId="0" fontId="24" fillId="0" borderId="8" xfId="0" applyFont="1" applyBorder="1"/>
    <xf numFmtId="0" fontId="24" fillId="2" borderId="17" xfId="0" applyFont="1" applyFill="1" applyBorder="1"/>
    <xf numFmtId="164" fontId="24" fillId="2" borderId="54" xfId="1" applyNumberFormat="1" applyFont="1" applyFill="1" applyBorder="1"/>
    <xf numFmtId="0" fontId="24" fillId="2" borderId="49" xfId="0" applyFont="1" applyFill="1" applyBorder="1" applyAlignment="1">
      <alignment horizontal="center" vertical="center" wrapText="1"/>
    </xf>
    <xf numFmtId="164" fontId="24" fillId="0" borderId="42" xfId="0" applyNumberFormat="1" applyFont="1" applyFill="1" applyBorder="1"/>
    <xf numFmtId="0" fontId="24" fillId="2" borderId="50" xfId="0" applyFont="1" applyFill="1" applyBorder="1"/>
    <xf numFmtId="164" fontId="24" fillId="2" borderId="43" xfId="1" applyNumberFormat="1" applyFont="1" applyFill="1" applyBorder="1"/>
    <xf numFmtId="49" fontId="29" fillId="4" borderId="56" xfId="0" applyNumberFormat="1" applyFont="1" applyFill="1" applyBorder="1" applyAlignment="1">
      <alignment horizontal="left" wrapText="1"/>
    </xf>
    <xf numFmtId="49" fontId="29" fillId="4" borderId="56" xfId="0" applyNumberFormat="1" applyFont="1" applyFill="1" applyBorder="1" applyAlignment="1">
      <alignment horizontal="left"/>
    </xf>
    <xf numFmtId="4" fontId="29" fillId="4" borderId="56" xfId="0" applyNumberFormat="1" applyFont="1" applyFill="1" applyBorder="1" applyAlignment="1">
      <alignment horizontal="right"/>
    </xf>
    <xf numFmtId="3" fontId="30" fillId="4" borderId="56" xfId="0" applyNumberFormat="1" applyFont="1" applyFill="1" applyBorder="1" applyAlignment="1">
      <alignment horizontal="right"/>
    </xf>
    <xf numFmtId="4" fontId="30" fillId="4" borderId="56" xfId="0" applyNumberFormat="1" applyFont="1" applyFill="1" applyBorder="1" applyAlignment="1">
      <alignment horizontal="right"/>
    </xf>
    <xf numFmtId="3" fontId="31" fillId="0" borderId="0" xfId="2" applyNumberFormat="1" applyFont="1" applyFill="1" applyBorder="1" applyAlignment="1">
      <alignment vertical="top" wrapText="1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8" fillId="2" borderId="15" xfId="0" applyFont="1" applyFill="1" applyBorder="1"/>
    <xf numFmtId="0" fontId="7" fillId="2" borderId="10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wrapText="1"/>
    </xf>
    <xf numFmtId="0" fontId="2" fillId="2" borderId="15" xfId="0" applyFont="1" applyFill="1" applyBorder="1"/>
    <xf numFmtId="0" fontId="7" fillId="5" borderId="4" xfId="0" applyFont="1" applyFill="1" applyBorder="1" applyAlignment="1">
      <alignment horizontal="center" vertical="center" wrapText="1"/>
    </xf>
    <xf numFmtId="0" fontId="0" fillId="5" borderId="0" xfId="0" applyFill="1"/>
    <xf numFmtId="0" fontId="9" fillId="0" borderId="0" xfId="0" applyFont="1" applyBorder="1" applyAlignment="1">
      <alignment wrapText="1"/>
    </xf>
    <xf numFmtId="49" fontId="29" fillId="4" borderId="56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2" fontId="29" fillId="4" borderId="56" xfId="0" applyNumberFormat="1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wrapText="1"/>
    </xf>
    <xf numFmtId="14" fontId="7" fillId="5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14" fontId="35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7" fillId="5" borderId="20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35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7" fillId="0" borderId="15" xfId="0" applyFont="1" applyBorder="1" applyAlignment="1">
      <alignment vertical="center" wrapText="1"/>
    </xf>
    <xf numFmtId="164" fontId="12" fillId="2" borderId="4" xfId="0" applyNumberFormat="1" applyFont="1" applyFill="1" applyBorder="1" applyAlignment="1"/>
    <xf numFmtId="164" fontId="12" fillId="2" borderId="1" xfId="0" applyNumberFormat="1" applyFont="1" applyFill="1" applyBorder="1" applyAlignment="1"/>
    <xf numFmtId="0" fontId="0" fillId="0" borderId="15" xfId="0" applyBorder="1" applyAlignment="1">
      <alignment wrapText="1"/>
    </xf>
    <xf numFmtId="0" fontId="0" fillId="0" borderId="15" xfId="0" applyBorder="1" applyAlignment="1"/>
    <xf numFmtId="0" fontId="7" fillId="0" borderId="15" xfId="0" applyFont="1" applyBorder="1" applyAlignment="1">
      <alignment wrapText="1"/>
    </xf>
    <xf numFmtId="164" fontId="0" fillId="2" borderId="4" xfId="0" applyNumberFormat="1" applyFill="1" applyBorder="1" applyAlignment="1"/>
    <xf numFmtId="0" fontId="0" fillId="0" borderId="13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31" fillId="0" borderId="0" xfId="3" applyNumberFormat="1" applyFont="1" applyFill="1" applyBorder="1" applyAlignment="1">
      <alignment vertical="top" wrapText="1"/>
    </xf>
    <xf numFmtId="3" fontId="31" fillId="0" borderId="0" xfId="4" applyNumberFormat="1" applyFont="1" applyFill="1" applyBorder="1" applyAlignment="1">
      <alignment vertical="top" wrapText="1"/>
    </xf>
    <xf numFmtId="0" fontId="26" fillId="5" borderId="0" xfId="0" applyFont="1" applyFill="1" applyAlignment="1">
      <alignment vertical="top"/>
    </xf>
    <xf numFmtId="0" fontId="3" fillId="0" borderId="3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4" fontId="0" fillId="0" borderId="4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ill="1" applyBorder="1" applyAlignment="1">
      <alignment horizontal="left" vertical="center" wrapText="1"/>
    </xf>
    <xf numFmtId="14" fontId="0" fillId="0" borderId="4" xfId="0" applyNumberFormat="1" applyBorder="1"/>
    <xf numFmtId="0" fontId="7" fillId="0" borderId="4" xfId="0" applyFont="1" applyBorder="1" applyAlignment="1">
      <alignment horizontal="right"/>
    </xf>
    <xf numFmtId="0" fontId="0" fillId="0" borderId="1" xfId="0" applyFill="1" applyBorder="1" applyAlignment="1">
      <alignment horizontal="left" vertical="center"/>
    </xf>
    <xf numFmtId="14" fontId="0" fillId="0" borderId="0" xfId="0" applyNumberFormat="1"/>
    <xf numFmtId="14" fontId="0" fillId="0" borderId="1" xfId="0" applyNumberFormat="1" applyFill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7" fillId="0" borderId="57" xfId="0" applyFont="1" applyFill="1" applyBorder="1"/>
    <xf numFmtId="0" fontId="7" fillId="0" borderId="4" xfId="0" applyFont="1" applyFill="1" applyBorder="1" applyAlignment="1">
      <alignment horizontal="left" wrapText="1"/>
    </xf>
    <xf numFmtId="14" fontId="7" fillId="0" borderId="4" xfId="0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14" fontId="7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horizontal="left" wrapText="1"/>
    </xf>
    <xf numFmtId="14" fontId="7" fillId="0" borderId="0" xfId="0" applyNumberFormat="1" applyFont="1" applyFill="1" applyAlignment="1">
      <alignment wrapText="1"/>
    </xf>
    <xf numFmtId="14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0" fontId="35" fillId="0" borderId="1" xfId="0" applyFont="1" applyBorder="1"/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right"/>
    </xf>
    <xf numFmtId="0" fontId="35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7" fillId="0" borderId="15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7" fillId="0" borderId="4" xfId="0" applyFont="1" applyFill="1" applyBorder="1" applyAlignment="1">
      <alignment wrapText="1"/>
    </xf>
    <xf numFmtId="165" fontId="24" fillId="2" borderId="4" xfId="0" applyNumberFormat="1" applyFont="1" applyFill="1" applyBorder="1" applyAlignment="1">
      <alignment horizontal="center" vertical="center" wrapText="1"/>
    </xf>
    <xf numFmtId="165" fontId="24" fillId="0" borderId="4" xfId="0" applyNumberFormat="1" applyFont="1" applyBorder="1" applyAlignment="1">
      <alignment horizontal="center" vertical="center" wrapText="1"/>
    </xf>
    <xf numFmtId="165" fontId="24" fillId="0" borderId="7" xfId="0" applyNumberFormat="1" applyFont="1" applyBorder="1" applyAlignment="1">
      <alignment horizontal="center" vertical="center" wrapText="1"/>
    </xf>
    <xf numFmtId="165" fontId="24" fillId="2" borderId="41" xfId="0" applyNumberFormat="1" applyFont="1" applyFill="1" applyBorder="1" applyAlignment="1">
      <alignment horizontal="center" vertical="center" wrapText="1"/>
    </xf>
    <xf numFmtId="165" fontId="24" fillId="0" borderId="10" xfId="0" applyNumberFormat="1" applyFont="1" applyBorder="1" applyAlignment="1">
      <alignment horizontal="center" vertical="center" wrapText="1"/>
    </xf>
    <xf numFmtId="165" fontId="24" fillId="0" borderId="11" xfId="0" applyNumberFormat="1" applyFont="1" applyBorder="1" applyAlignment="1">
      <alignment horizontal="center" vertical="center" wrapText="1"/>
    </xf>
    <xf numFmtId="165" fontId="24" fillId="0" borderId="39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165" fontId="24" fillId="0" borderId="8" xfId="0" applyNumberFormat="1" applyFont="1" applyBorder="1" applyAlignment="1">
      <alignment horizontal="center" vertical="center" wrapText="1"/>
    </xf>
    <xf numFmtId="165" fontId="24" fillId="2" borderId="49" xfId="0" applyNumberFormat="1" applyFont="1" applyFill="1" applyBorder="1" applyAlignment="1">
      <alignment horizontal="center" vertical="center" wrapText="1"/>
    </xf>
    <xf numFmtId="165" fontId="24" fillId="0" borderId="33" xfId="0" applyNumberFormat="1" applyFont="1" applyBorder="1" applyAlignment="1">
      <alignment horizontal="center" vertical="center" wrapText="1"/>
    </xf>
    <xf numFmtId="165" fontId="24" fillId="0" borderId="40" xfId="0" applyNumberFormat="1" applyFont="1" applyBorder="1" applyAlignment="1">
      <alignment horizontal="center" vertical="center" wrapText="1"/>
    </xf>
    <xf numFmtId="165" fontId="24" fillId="0" borderId="1" xfId="1" applyNumberFormat="1" applyFont="1" applyFill="1" applyBorder="1"/>
    <xf numFmtId="165" fontId="24" fillId="0" borderId="1" xfId="0" applyNumberFormat="1" applyFont="1" applyFill="1" applyBorder="1"/>
    <xf numFmtId="165" fontId="24" fillId="0" borderId="8" xfId="0" applyNumberFormat="1" applyFont="1" applyFill="1" applyBorder="1"/>
    <xf numFmtId="165" fontId="24" fillId="0" borderId="42" xfId="0" applyNumberFormat="1" applyFont="1" applyFill="1" applyBorder="1"/>
    <xf numFmtId="165" fontId="24" fillId="0" borderId="33" xfId="0" applyNumberFormat="1" applyFont="1" applyFill="1" applyBorder="1"/>
    <xf numFmtId="165" fontId="24" fillId="0" borderId="40" xfId="0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0" fillId="0" borderId="58" xfId="0" applyFill="1" applyBorder="1" applyAlignment="1">
      <alignment horizontal="right" wrapText="1"/>
    </xf>
    <xf numFmtId="0" fontId="0" fillId="0" borderId="5" xfId="0" applyFill="1" applyBorder="1" applyAlignment="1">
      <alignment horizontal="right" vertical="center" wrapText="1"/>
    </xf>
    <xf numFmtId="0" fontId="0" fillId="0" borderId="26" xfId="0" applyFill="1" applyBorder="1" applyAlignment="1">
      <alignment horizontal="right" vertical="center" wrapText="1"/>
    </xf>
    <xf numFmtId="0" fontId="0" fillId="0" borderId="47" xfId="0" applyFill="1" applyBorder="1" applyAlignment="1">
      <alignment horizontal="right" wrapText="1"/>
    </xf>
    <xf numFmtId="0" fontId="0" fillId="0" borderId="4" xfId="0" applyFill="1" applyBorder="1" applyAlignment="1">
      <alignment horizontal="right" wrapText="1"/>
    </xf>
    <xf numFmtId="0" fontId="2" fillId="5" borderId="1" xfId="0" applyFont="1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0" fontId="2" fillId="5" borderId="1" xfId="0" applyFont="1" applyFill="1" applyBorder="1"/>
    <xf numFmtId="0" fontId="0" fillId="0" borderId="1" xfId="0" applyFill="1" applyBorder="1" applyAlignment="1">
      <alignment horizontal="right"/>
    </xf>
    <xf numFmtId="0" fontId="2" fillId="0" borderId="50" xfId="0" applyFont="1" applyFill="1" applyBorder="1"/>
    <xf numFmtId="0" fontId="0" fillId="0" borderId="13" xfId="0" applyFill="1" applyBorder="1" applyAlignment="1">
      <alignment horizontal="right"/>
    </xf>
    <xf numFmtId="0" fontId="2" fillId="2" borderId="38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6" xfId="0" applyFont="1" applyFill="1" applyBorder="1"/>
    <xf numFmtId="0" fontId="2" fillId="2" borderId="51" xfId="0" applyFont="1" applyFill="1" applyBorder="1"/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2" fillId="2" borderId="37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7" fillId="0" borderId="0" xfId="8"/>
    <xf numFmtId="0" fontId="7" fillId="0" borderId="1" xfId="8" applyBorder="1"/>
    <xf numFmtId="0" fontId="7" fillId="0" borderId="0" xfId="8" applyBorder="1"/>
    <xf numFmtId="0" fontId="7" fillId="0" borderId="1" xfId="8" applyFont="1" applyBorder="1"/>
    <xf numFmtId="0" fontId="11" fillId="0" borderId="0" xfId="8" applyFont="1" applyAlignment="1">
      <alignment horizontal="center"/>
    </xf>
    <xf numFmtId="0" fontId="7" fillId="0" borderId="4" xfId="8" applyFont="1" applyBorder="1"/>
    <xf numFmtId="0" fontId="2" fillId="0" borderId="0" xfId="8" applyFont="1" applyBorder="1"/>
    <xf numFmtId="0" fontId="7" fillId="2" borderId="1" xfId="8" applyFill="1" applyBorder="1"/>
    <xf numFmtId="0" fontId="7" fillId="2" borderId="1" xfId="8" applyFont="1" applyFill="1" applyBorder="1"/>
    <xf numFmtId="0" fontId="7" fillId="0" borderId="4" xfId="8" applyBorder="1"/>
    <xf numFmtId="0" fontId="7" fillId="0" borderId="15" xfId="8" applyBorder="1" applyAlignment="1">
      <alignment horizontal="center" wrapText="1"/>
    </xf>
    <xf numFmtId="0" fontId="7" fillId="0" borderId="15" xfId="8" applyFont="1" applyBorder="1" applyAlignment="1">
      <alignment horizontal="center" wrapText="1"/>
    </xf>
    <xf numFmtId="0" fontId="7" fillId="0" borderId="16" xfId="8" applyBorder="1" applyAlignment="1">
      <alignment horizontal="center"/>
    </xf>
    <xf numFmtId="0" fontId="7" fillId="0" borderId="14" xfId="8" applyFont="1" applyBorder="1" applyAlignment="1">
      <alignment horizontal="center"/>
    </xf>
    <xf numFmtId="164" fontId="7" fillId="2" borderId="1" xfId="8" applyNumberFormat="1" applyFill="1" applyBorder="1"/>
    <xf numFmtId="0" fontId="0" fillId="0" borderId="1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3" fontId="18" fillId="0" borderId="15" xfId="0" applyNumberFormat="1" applyFont="1" applyBorder="1" applyAlignment="1">
      <alignment horizontal="center" vertical="center" wrapText="1"/>
    </xf>
    <xf numFmtId="0" fontId="36" fillId="0" borderId="15" xfId="0" applyFont="1" applyBorder="1"/>
    <xf numFmtId="0" fontId="36" fillId="0" borderId="15" xfId="0" applyFont="1" applyBorder="1" applyAlignment="1">
      <alignment wrapText="1"/>
    </xf>
    <xf numFmtId="3" fontId="36" fillId="0" borderId="15" xfId="0" applyNumberFormat="1" applyFont="1" applyFill="1" applyBorder="1" applyAlignment="1">
      <alignment vertical="center" wrapText="1"/>
    </xf>
    <xf numFmtId="0" fontId="0" fillId="0" borderId="15" xfId="0" applyBorder="1"/>
    <xf numFmtId="0" fontId="36" fillId="0" borderId="4" xfId="0" applyFont="1" applyBorder="1"/>
    <xf numFmtId="0" fontId="36" fillId="0" borderId="4" xfId="0" applyFont="1" applyFill="1" applyBorder="1" applyAlignment="1">
      <alignment horizontal="left" vertical="center" wrapText="1"/>
    </xf>
    <xf numFmtId="0" fontId="36" fillId="0" borderId="4" xfId="0" applyFont="1" applyBorder="1" applyAlignment="1">
      <alignment wrapText="1"/>
    </xf>
    <xf numFmtId="0" fontId="36" fillId="0" borderId="4" xfId="0" applyFont="1" applyFill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3" fontId="36" fillId="0" borderId="4" xfId="0" applyNumberFormat="1" applyFont="1" applyBorder="1"/>
    <xf numFmtId="0" fontId="36" fillId="0" borderId="1" xfId="0" applyFont="1" applyBorder="1"/>
    <xf numFmtId="0" fontId="36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Border="1" applyAlignment="1">
      <alignment wrapText="1"/>
    </xf>
    <xf numFmtId="3" fontId="36" fillId="0" borderId="1" xfId="0" applyNumberFormat="1" applyFont="1" applyBorder="1"/>
    <xf numFmtId="0" fontId="36" fillId="0" borderId="0" xfId="0" applyFont="1"/>
    <xf numFmtId="49" fontId="36" fillId="0" borderId="4" xfId="0" applyNumberFormat="1" applyFont="1" applyBorder="1" applyAlignment="1">
      <alignment wrapText="1"/>
    </xf>
    <xf numFmtId="3" fontId="36" fillId="0" borderId="48" xfId="0" applyNumberFormat="1" applyFont="1" applyBorder="1" applyAlignment="1">
      <alignment horizontal="right" wrapText="1"/>
    </xf>
    <xf numFmtId="49" fontId="36" fillId="0" borderId="1" xfId="0" applyNumberFormat="1" applyFont="1" applyBorder="1" applyAlignment="1">
      <alignment wrapText="1"/>
    </xf>
    <xf numFmtId="3" fontId="36" fillId="0" borderId="40" xfId="0" applyNumberFormat="1" applyFont="1" applyBorder="1" applyAlignment="1">
      <alignment horizontal="right" wrapText="1"/>
    </xf>
    <xf numFmtId="0" fontId="36" fillId="0" borderId="13" xfId="0" applyFont="1" applyBorder="1"/>
    <xf numFmtId="0" fontId="36" fillId="0" borderId="13" xfId="0" applyFont="1" applyFill="1" applyBorder="1" applyAlignment="1">
      <alignment horizontal="left" vertical="center" wrapText="1"/>
    </xf>
    <xf numFmtId="0" fontId="36" fillId="0" borderId="13" xfId="0" applyFont="1" applyBorder="1" applyAlignment="1">
      <alignment wrapText="1"/>
    </xf>
    <xf numFmtId="3" fontId="36" fillId="0" borderId="13" xfId="0" applyNumberFormat="1" applyFont="1" applyBorder="1"/>
    <xf numFmtId="0" fontId="36" fillId="0" borderId="3" xfId="0" applyFont="1" applyBorder="1"/>
    <xf numFmtId="0" fontId="36" fillId="0" borderId="3" xfId="0" applyFont="1" applyFill="1" applyBorder="1" applyAlignment="1">
      <alignment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3" xfId="0" applyFont="1" applyBorder="1" applyAlignment="1">
      <alignment wrapText="1"/>
    </xf>
    <xf numFmtId="3" fontId="36" fillId="0" borderId="3" xfId="0" applyNumberFormat="1" applyFont="1" applyBorder="1"/>
    <xf numFmtId="0" fontId="36" fillId="0" borderId="13" xfId="0" applyFont="1" applyFill="1" applyBorder="1" applyAlignment="1">
      <alignment vertical="center" wrapText="1"/>
    </xf>
    <xf numFmtId="49" fontId="36" fillId="0" borderId="1" xfId="0" applyNumberFormat="1" applyFont="1" applyBorder="1" applyAlignment="1">
      <alignment horizontal="left" wrapText="1"/>
    </xf>
    <xf numFmtId="49" fontId="36" fillId="0" borderId="5" xfId="0" applyNumberFormat="1" applyFont="1" applyBorder="1" applyAlignment="1">
      <alignment wrapText="1"/>
    </xf>
    <xf numFmtId="49" fontId="36" fillId="0" borderId="1" xfId="0" applyNumberFormat="1" applyFont="1" applyBorder="1" applyAlignment="1">
      <alignment vertical="top" wrapText="1"/>
    </xf>
    <xf numFmtId="3" fontId="0" fillId="0" borderId="1" xfId="0" applyNumberFormat="1" applyBorder="1"/>
    <xf numFmtId="0" fontId="18" fillId="0" borderId="24" xfId="0" applyFont="1" applyFill="1" applyBorder="1" applyAlignment="1">
      <alignment horizontal="center" vertical="center" wrapText="1"/>
    </xf>
    <xf numFmtId="0" fontId="36" fillId="0" borderId="1" xfId="0" applyFont="1" applyFill="1" applyBorder="1"/>
    <xf numFmtId="0" fontId="36" fillId="0" borderId="1" xfId="0" applyFont="1" applyBorder="1" applyAlignment="1">
      <alignment horizontal="left" vertical="center" wrapText="1"/>
    </xf>
    <xf numFmtId="0" fontId="36" fillId="0" borderId="0" xfId="0" applyFont="1" applyFill="1"/>
    <xf numFmtId="0" fontId="36" fillId="0" borderId="1" xfId="0" applyFont="1" applyFill="1" applyBorder="1" applyAlignment="1">
      <alignment wrapText="1"/>
    </xf>
    <xf numFmtId="0" fontId="7" fillId="0" borderId="1" xfId="8" applyBorder="1"/>
    <xf numFmtId="0" fontId="7" fillId="0" borderId="1" xfId="8" applyFont="1" applyBorder="1" applyAlignment="1">
      <alignment horizontal="center"/>
    </xf>
    <xf numFmtId="0" fontId="7" fillId="0" borderId="14" xfId="8" applyFont="1" applyBorder="1" applyAlignment="1">
      <alignment horizontal="center"/>
    </xf>
    <xf numFmtId="0" fontId="7" fillId="0" borderId="16" xfId="8" applyFont="1" applyBorder="1" applyAlignment="1">
      <alignment horizontal="center"/>
    </xf>
    <xf numFmtId="0" fontId="7" fillId="0" borderId="4" xfId="8" applyFont="1" applyBorder="1" applyAlignment="1">
      <alignment horizontal="center"/>
    </xf>
    <xf numFmtId="0" fontId="7" fillId="0" borderId="15" xfId="8" applyFont="1" applyBorder="1" applyAlignment="1">
      <alignment horizontal="center"/>
    </xf>
    <xf numFmtId="14" fontId="7" fillId="0" borderId="4" xfId="8" applyNumberFormat="1" applyFont="1" applyBorder="1" applyAlignment="1">
      <alignment horizontal="center"/>
    </xf>
    <xf numFmtId="0" fontId="24" fillId="0" borderId="4" xfId="8" applyFont="1" applyBorder="1" applyAlignment="1">
      <alignment horizontal="center"/>
    </xf>
    <xf numFmtId="14" fontId="7" fillId="0" borderId="1" xfId="8" applyNumberFormat="1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9" fillId="0" borderId="10" xfId="0" applyFont="1" applyBorder="1"/>
    <xf numFmtId="0" fontId="19" fillId="0" borderId="11" xfId="0" applyFont="1" applyBorder="1"/>
    <xf numFmtId="0" fontId="19" fillId="0" borderId="39" xfId="0" applyFont="1" applyBorder="1"/>
    <xf numFmtId="0" fontId="19" fillId="0" borderId="1" xfId="0" applyFont="1" applyBorder="1"/>
    <xf numFmtId="0" fontId="19" fillId="0" borderId="40" xfId="0" applyFont="1" applyBorder="1"/>
    <xf numFmtId="0" fontId="19" fillId="0" borderId="3" xfId="0" applyFont="1" applyBorder="1"/>
    <xf numFmtId="0" fontId="19" fillId="0" borderId="37" xfId="0" applyFont="1" applyBorder="1"/>
    <xf numFmtId="0" fontId="37" fillId="0" borderId="1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0" borderId="3" xfId="0" applyFont="1" applyBorder="1" applyAlignment="1">
      <alignment vertical="center" wrapText="1"/>
    </xf>
    <xf numFmtId="0" fontId="19" fillId="0" borderId="20" xfId="0" applyFont="1" applyBorder="1"/>
    <xf numFmtId="0" fontId="37" fillId="0" borderId="24" xfId="0" applyFont="1" applyBorder="1" applyAlignment="1">
      <alignment vertical="center" wrapText="1"/>
    </xf>
    <xf numFmtId="0" fontId="19" fillId="0" borderId="24" xfId="0" applyFont="1" applyBorder="1"/>
    <xf numFmtId="0" fontId="19" fillId="0" borderId="25" xfId="0" applyFont="1" applyBorder="1"/>
    <xf numFmtId="0" fontId="37" fillId="0" borderId="13" xfId="0" applyFont="1" applyBorder="1" applyAlignment="1">
      <alignment vertical="center" wrapText="1"/>
    </xf>
    <xf numFmtId="0" fontId="19" fillId="0" borderId="13" xfId="0" applyFont="1" applyBorder="1"/>
    <xf numFmtId="0" fontId="19" fillId="0" borderId="31" xfId="0" applyFont="1" applyBorder="1"/>
    <xf numFmtId="0" fontId="19" fillId="0" borderId="20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vertical="center" wrapText="1"/>
    </xf>
    <xf numFmtId="0" fontId="36" fillId="0" borderId="11" xfId="0" applyFont="1" applyBorder="1"/>
    <xf numFmtId="0" fontId="36" fillId="0" borderId="11" xfId="0" applyFont="1" applyBorder="1" applyAlignment="1">
      <alignment wrapText="1"/>
    </xf>
    <xf numFmtId="0" fontId="36" fillId="0" borderId="11" xfId="0" applyFont="1" applyFill="1" applyBorder="1" applyAlignment="1">
      <alignment horizontal="left" vertical="center" wrapText="1"/>
    </xf>
    <xf numFmtId="3" fontId="36" fillId="0" borderId="11" xfId="0" applyNumberFormat="1" applyFont="1" applyBorder="1"/>
    <xf numFmtId="0" fontId="18" fillId="0" borderId="39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/>
    </xf>
    <xf numFmtId="0" fontId="36" fillId="0" borderId="40" xfId="0" applyFont="1" applyFill="1" applyBorder="1"/>
    <xf numFmtId="0" fontId="7" fillId="0" borderId="40" xfId="0" applyFont="1" applyFill="1" applyBorder="1"/>
    <xf numFmtId="0" fontId="21" fillId="0" borderId="1" xfId="0" applyFont="1" applyFill="1" applyBorder="1"/>
    <xf numFmtId="0" fontId="25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3" fontId="27" fillId="0" borderId="0" xfId="2" applyNumberFormat="1" applyFont="1" applyBorder="1" applyAlignment="1">
      <alignment vertical="top" wrapText="1"/>
    </xf>
    <xf numFmtId="3" fontId="27" fillId="0" borderId="0" xfId="3" applyNumberFormat="1" applyFont="1" applyFill="1" applyBorder="1" applyAlignment="1">
      <alignment vertical="top" wrapText="1"/>
    </xf>
    <xf numFmtId="3" fontId="27" fillId="0" borderId="0" xfId="4" applyNumberFormat="1" applyFont="1" applyFill="1" applyBorder="1" applyAlignment="1">
      <alignment vertical="top" wrapText="1"/>
    </xf>
    <xf numFmtId="0" fontId="26" fillId="5" borderId="0" xfId="0" applyFont="1" applyFill="1" applyAlignment="1">
      <alignment horizontal="left" vertical="top"/>
    </xf>
    <xf numFmtId="0" fontId="26" fillId="5" borderId="0" xfId="0" applyFont="1" applyFill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27" fillId="5" borderId="0" xfId="0" applyFont="1" applyFill="1" applyAlignment="1">
      <alignment horizontal="left" vertical="top"/>
    </xf>
    <xf numFmtId="0" fontId="27" fillId="5" borderId="0" xfId="0" applyFont="1" applyFill="1" applyAlignment="1">
      <alignment horizontal="left" vertical="top" wrapText="1"/>
    </xf>
    <xf numFmtId="0" fontId="26" fillId="0" borderId="0" xfId="0" applyFont="1" applyBorder="1" applyAlignment="1">
      <alignment vertical="top"/>
    </xf>
    <xf numFmtId="3" fontId="27" fillId="0" borderId="0" xfId="5" applyNumberFormat="1" applyFont="1" applyFill="1" applyBorder="1" applyAlignment="1">
      <alignment vertical="top" wrapText="1"/>
    </xf>
    <xf numFmtId="0" fontId="20" fillId="0" borderId="0" xfId="0" applyFont="1" applyAlignment="1">
      <alignment horizontal="left" vertical="top"/>
    </xf>
    <xf numFmtId="0" fontId="26" fillId="0" borderId="0" xfId="0" applyFont="1" applyBorder="1" applyAlignment="1">
      <alignment horizontal="left" vertical="top" wrapText="1"/>
    </xf>
    <xf numFmtId="3" fontId="27" fillId="0" borderId="0" xfId="0" applyNumberFormat="1" applyFont="1" applyFill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3" fontId="27" fillId="0" borderId="0" xfId="2" applyNumberFormat="1" applyFont="1" applyFill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0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/>
    <xf numFmtId="0" fontId="9" fillId="0" borderId="0" xfId="0" applyFont="1" applyAlignment="1">
      <alignment horizontal="center" wrapText="1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9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10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9" fillId="0" borderId="3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7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7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7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0" xfId="8" applyFont="1" applyAlignment="1">
      <alignment horizontal="center" wrapText="1"/>
    </xf>
    <xf numFmtId="0" fontId="9" fillId="5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8" applyFont="1" applyAlignment="1">
      <alignment horizontal="center"/>
    </xf>
  </cellXfs>
  <cellStyles count="11">
    <cellStyle name="Normálna 2" xfId="7"/>
    <cellStyle name="Normálna 3" xfId="6"/>
    <cellStyle name="Normálna 3 2" xfId="10"/>
    <cellStyle name="Normálne" xfId="0" builtinId="0"/>
    <cellStyle name="Normálne 2" xfId="8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  <cellStyle name="Percentá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ika.salachova\Desktop\Ivka\Rozpis%20dot&#225;ci&#237;%20zo%20&#352;R\2015%20za%20rok%202014%20k%20rozpisu%20dot&#225;cii%20na%20rok%202016\4%20Odoslanie%20podkladov%20na%20MSVVaS%20SR\Tabu&#318;ka%20dom&#225;cich%20a%20zahrani&#269;n&#253;ch%20grantov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 - výskumné z verejnej správy"/>
      <sheetName val="T2 - výsk. nie z verej. správy"/>
      <sheetName val="T3 - výsk. zahr. grant. schémy"/>
      <sheetName val="T4 - nevýskumné zahraničné"/>
      <sheetName val="T5 - nevýskumné domáce"/>
      <sheetName val="Kurz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4" workbookViewId="0">
      <selection activeCell="E13" sqref="E13"/>
    </sheetView>
  </sheetViews>
  <sheetFormatPr defaultRowHeight="15.75" x14ac:dyDescent="0.25"/>
  <sheetData>
    <row r="1" spans="1:9" ht="120.75" customHeight="1" x14ac:dyDescent="0.25">
      <c r="A1" s="522" t="s">
        <v>242</v>
      </c>
      <c r="B1" s="522"/>
      <c r="C1" s="522"/>
      <c r="D1" s="522"/>
      <c r="E1" s="522"/>
      <c r="F1" s="522"/>
      <c r="G1" s="522"/>
      <c r="H1" s="522"/>
      <c r="I1" s="522"/>
    </row>
    <row r="2" spans="1:9" ht="61.5" customHeight="1" x14ac:dyDescent="0.25">
      <c r="A2" s="522"/>
      <c r="B2" s="522"/>
      <c r="C2" s="522"/>
      <c r="D2" s="522"/>
      <c r="E2" s="522"/>
      <c r="F2" s="522"/>
      <c r="G2" s="522"/>
      <c r="H2" s="522"/>
      <c r="I2" s="522"/>
    </row>
    <row r="3" spans="1:9" ht="61.5" customHeight="1" x14ac:dyDescent="0.25">
      <c r="A3" s="522"/>
      <c r="B3" s="522"/>
      <c r="C3" s="522"/>
      <c r="D3" s="522"/>
      <c r="E3" s="522"/>
      <c r="F3" s="522"/>
      <c r="G3" s="522"/>
      <c r="H3" s="522"/>
      <c r="I3" s="522"/>
    </row>
    <row r="4" spans="1:9" ht="61.5" customHeight="1" x14ac:dyDescent="0.25"/>
    <row r="5" spans="1:9" ht="45.75" x14ac:dyDescent="0.65">
      <c r="A5" s="520" t="s">
        <v>202</v>
      </c>
      <c r="B5" s="520"/>
      <c r="C5" s="520"/>
      <c r="D5" s="520"/>
      <c r="E5" s="520"/>
      <c r="F5" s="520"/>
      <c r="G5" s="520"/>
      <c r="H5" s="520"/>
      <c r="I5" s="520"/>
    </row>
    <row r="6" spans="1:9" ht="61.5" x14ac:dyDescent="0.85">
      <c r="A6" s="521" t="s">
        <v>639</v>
      </c>
      <c r="B6" s="521"/>
      <c r="C6" s="521"/>
      <c r="D6" s="521"/>
      <c r="E6" s="521"/>
      <c r="F6" s="521"/>
      <c r="G6" s="521"/>
      <c r="H6" s="521"/>
      <c r="I6" s="521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58" workbookViewId="0">
      <selection activeCell="A4" sqref="A4:XFD4"/>
    </sheetView>
  </sheetViews>
  <sheetFormatPr defaultRowHeight="15.75" x14ac:dyDescent="0.25"/>
  <cols>
    <col min="1" max="1" width="12.375" customWidth="1"/>
    <col min="2" max="2" width="11.125" customWidth="1"/>
    <col min="4" max="4" width="14.375" customWidth="1"/>
    <col min="5" max="5" width="12.375" customWidth="1"/>
    <col min="6" max="6" width="13.5" customWidth="1"/>
    <col min="7" max="7" width="10.625" customWidth="1"/>
    <col min="8" max="8" width="10.75" customWidth="1"/>
    <col min="9" max="9" width="10.375" customWidth="1"/>
  </cols>
  <sheetData>
    <row r="1" spans="1:10" ht="67.5" customHeight="1" x14ac:dyDescent="0.25">
      <c r="A1" s="575" t="s">
        <v>257</v>
      </c>
      <c r="B1" s="575"/>
      <c r="C1" s="575"/>
      <c r="D1" s="575"/>
      <c r="E1" s="575"/>
      <c r="F1" s="575"/>
      <c r="G1" s="575"/>
      <c r="H1" s="575"/>
      <c r="I1" s="575"/>
      <c r="J1" s="51"/>
    </row>
    <row r="2" spans="1:10" s="8" customFormat="1" ht="16.5" thickBot="1" x14ac:dyDescent="0.3">
      <c r="A2" s="59"/>
      <c r="B2" s="96"/>
      <c r="C2" s="589" t="s">
        <v>142</v>
      </c>
      <c r="D2" s="590"/>
      <c r="E2" s="590"/>
      <c r="F2" s="590"/>
      <c r="G2" s="590"/>
      <c r="H2" s="590"/>
      <c r="I2" s="591"/>
      <c r="J2" s="46"/>
    </row>
    <row r="3" spans="1:10" s="8" customFormat="1" ht="55.5" customHeight="1" thickBot="1" x14ac:dyDescent="0.3">
      <c r="A3" s="97" t="s">
        <v>68</v>
      </c>
      <c r="B3" s="77" t="s">
        <v>141</v>
      </c>
      <c r="C3" s="77" t="s">
        <v>69</v>
      </c>
      <c r="D3" s="77" t="s">
        <v>256</v>
      </c>
      <c r="E3" s="77" t="s">
        <v>251</v>
      </c>
      <c r="F3" s="77" t="s">
        <v>201</v>
      </c>
      <c r="G3" s="77" t="s">
        <v>187</v>
      </c>
      <c r="H3" s="77" t="s">
        <v>143</v>
      </c>
      <c r="I3" s="77" t="s">
        <v>186</v>
      </c>
      <c r="J3" s="47"/>
    </row>
    <row r="4" spans="1:10" s="8" customFormat="1" ht="39" x14ac:dyDescent="0.25">
      <c r="A4" s="280" t="s">
        <v>29</v>
      </c>
      <c r="B4" s="281" t="s">
        <v>287</v>
      </c>
      <c r="C4" s="281" t="s">
        <v>288</v>
      </c>
      <c r="D4" s="282">
        <v>0</v>
      </c>
      <c r="E4" s="282">
        <v>0</v>
      </c>
      <c r="F4" s="282">
        <v>33.33</v>
      </c>
      <c r="G4" s="282">
        <v>50</v>
      </c>
      <c r="H4" s="282">
        <v>36</v>
      </c>
      <c r="I4" s="282">
        <v>50</v>
      </c>
    </row>
    <row r="5" spans="1:10" s="8" customFormat="1" ht="39" x14ac:dyDescent="0.25">
      <c r="A5" s="280" t="s">
        <v>29</v>
      </c>
      <c r="B5" s="281" t="s">
        <v>289</v>
      </c>
      <c r="C5" s="281" t="s">
        <v>288</v>
      </c>
      <c r="D5" s="282">
        <v>0</v>
      </c>
      <c r="E5" s="282">
        <v>75</v>
      </c>
      <c r="F5" s="282">
        <v>85.71</v>
      </c>
      <c r="G5" s="282">
        <v>84.62</v>
      </c>
      <c r="H5" s="282">
        <v>94.44</v>
      </c>
      <c r="I5" s="282">
        <v>100</v>
      </c>
    </row>
    <row r="6" spans="1:10" s="8" customFormat="1" ht="39" x14ac:dyDescent="0.25">
      <c r="A6" s="280" t="s">
        <v>29</v>
      </c>
      <c r="B6" s="281" t="s">
        <v>290</v>
      </c>
      <c r="C6" s="281" t="s">
        <v>288</v>
      </c>
      <c r="D6" s="282">
        <v>0</v>
      </c>
      <c r="E6" s="282">
        <v>0</v>
      </c>
      <c r="F6" s="282">
        <v>0</v>
      </c>
      <c r="G6" s="282">
        <v>50</v>
      </c>
      <c r="H6" s="282">
        <v>0</v>
      </c>
      <c r="I6" s="282">
        <v>100</v>
      </c>
    </row>
    <row r="7" spans="1:10" s="8" customFormat="1" ht="39" x14ac:dyDescent="0.25">
      <c r="A7" s="280" t="s">
        <v>29</v>
      </c>
      <c r="B7" s="281" t="s">
        <v>290</v>
      </c>
      <c r="C7" s="281" t="s">
        <v>291</v>
      </c>
      <c r="D7" s="282">
        <v>0</v>
      </c>
      <c r="E7" s="282">
        <v>0</v>
      </c>
      <c r="F7" s="282">
        <v>0</v>
      </c>
      <c r="G7" s="282">
        <v>40</v>
      </c>
      <c r="H7" s="282">
        <v>0</v>
      </c>
      <c r="I7" s="282">
        <v>0</v>
      </c>
    </row>
    <row r="8" spans="1:10" s="8" customFormat="1" ht="26.25" x14ac:dyDescent="0.25">
      <c r="A8" s="280" t="s">
        <v>38</v>
      </c>
      <c r="B8" s="281" t="s">
        <v>290</v>
      </c>
      <c r="C8" s="281" t="s">
        <v>288</v>
      </c>
      <c r="D8" s="282">
        <v>0</v>
      </c>
      <c r="E8" s="282">
        <v>0</v>
      </c>
      <c r="F8" s="282">
        <v>0</v>
      </c>
      <c r="G8" s="282">
        <v>100</v>
      </c>
      <c r="H8" s="282">
        <v>100</v>
      </c>
      <c r="I8" s="282">
        <v>25</v>
      </c>
    </row>
    <row r="9" spans="1:10" s="8" customFormat="1" ht="26.25" x14ac:dyDescent="0.25">
      <c r="A9" s="280" t="s">
        <v>38</v>
      </c>
      <c r="B9" s="281" t="s">
        <v>290</v>
      </c>
      <c r="C9" s="281" t="s">
        <v>291</v>
      </c>
      <c r="D9" s="282">
        <v>0</v>
      </c>
      <c r="E9" s="282">
        <v>0</v>
      </c>
      <c r="F9" s="282">
        <v>0</v>
      </c>
      <c r="G9" s="282">
        <v>0</v>
      </c>
      <c r="H9" s="282">
        <v>0</v>
      </c>
      <c r="I9" s="282">
        <v>100</v>
      </c>
    </row>
    <row r="10" spans="1:10" s="8" customFormat="1" x14ac:dyDescent="0.25">
      <c r="A10" s="280" t="s">
        <v>21</v>
      </c>
      <c r="B10" s="281" t="s">
        <v>287</v>
      </c>
      <c r="C10" s="281" t="s">
        <v>288</v>
      </c>
      <c r="D10" s="282">
        <v>2.27</v>
      </c>
      <c r="E10" s="282">
        <v>2.12</v>
      </c>
      <c r="F10" s="282">
        <v>35.06</v>
      </c>
      <c r="G10" s="282">
        <v>21.88</v>
      </c>
      <c r="H10" s="282">
        <v>8.4499999999999993</v>
      </c>
      <c r="I10" s="282">
        <v>9.25</v>
      </c>
    </row>
    <row r="11" spans="1:10" s="8" customFormat="1" x14ac:dyDescent="0.25">
      <c r="A11" s="280" t="s">
        <v>21</v>
      </c>
      <c r="B11" s="281" t="s">
        <v>287</v>
      </c>
      <c r="C11" s="281" t="s">
        <v>291</v>
      </c>
      <c r="D11" s="282">
        <v>0</v>
      </c>
      <c r="E11" s="282">
        <v>0</v>
      </c>
      <c r="F11" s="282">
        <v>38.71</v>
      </c>
      <c r="G11" s="282">
        <v>33.33</v>
      </c>
      <c r="H11" s="282">
        <v>16.329999999999998</v>
      </c>
      <c r="I11" s="282">
        <v>0</v>
      </c>
    </row>
    <row r="12" spans="1:10" s="8" customFormat="1" x14ac:dyDescent="0.25">
      <c r="A12" s="280" t="s">
        <v>21</v>
      </c>
      <c r="B12" s="281" t="s">
        <v>289</v>
      </c>
      <c r="C12" s="281" t="s">
        <v>288</v>
      </c>
      <c r="D12" s="282">
        <v>0</v>
      </c>
      <c r="E12" s="282">
        <v>79.63</v>
      </c>
      <c r="F12" s="282">
        <v>89.29</v>
      </c>
      <c r="G12" s="282">
        <v>88.06</v>
      </c>
      <c r="H12" s="282">
        <v>90.74</v>
      </c>
      <c r="I12" s="282">
        <v>89.83</v>
      </c>
    </row>
    <row r="13" spans="1:10" s="8" customFormat="1" x14ac:dyDescent="0.25">
      <c r="A13" s="280" t="s">
        <v>21</v>
      </c>
      <c r="B13" s="281" t="s">
        <v>289</v>
      </c>
      <c r="C13" s="281" t="s">
        <v>291</v>
      </c>
      <c r="D13" s="282">
        <v>0</v>
      </c>
      <c r="E13" s="282">
        <v>83.33</v>
      </c>
      <c r="F13" s="282">
        <v>81.819999999999993</v>
      </c>
      <c r="G13" s="282">
        <v>0</v>
      </c>
      <c r="H13" s="282">
        <v>0</v>
      </c>
      <c r="I13" s="282">
        <v>0</v>
      </c>
    </row>
    <row r="14" spans="1:10" s="8" customFormat="1" x14ac:dyDescent="0.25">
      <c r="A14" s="280" t="s">
        <v>21</v>
      </c>
      <c r="B14" s="281" t="s">
        <v>290</v>
      </c>
      <c r="C14" s="281" t="s">
        <v>288</v>
      </c>
      <c r="D14" s="282">
        <v>0</v>
      </c>
      <c r="E14" s="282">
        <v>0</v>
      </c>
      <c r="F14" s="282">
        <v>0</v>
      </c>
      <c r="G14" s="282">
        <v>0</v>
      </c>
      <c r="H14" s="282">
        <v>100</v>
      </c>
      <c r="I14" s="282">
        <v>64.290000000000006</v>
      </c>
    </row>
    <row r="15" spans="1:10" s="8" customFormat="1" x14ac:dyDescent="0.25">
      <c r="A15" s="280" t="s">
        <v>21</v>
      </c>
      <c r="B15" s="281" t="s">
        <v>290</v>
      </c>
      <c r="C15" s="281" t="s">
        <v>291</v>
      </c>
      <c r="D15" s="282">
        <v>0</v>
      </c>
      <c r="E15" s="282">
        <v>0</v>
      </c>
      <c r="F15" s="282">
        <v>0</v>
      </c>
      <c r="G15" s="282">
        <v>0</v>
      </c>
      <c r="H15" s="282">
        <v>0</v>
      </c>
      <c r="I15" s="282">
        <v>0</v>
      </c>
    </row>
    <row r="16" spans="1:10" s="8" customFormat="1" ht="31.15" customHeight="1" x14ac:dyDescent="0.25">
      <c r="A16" s="280" t="s">
        <v>46</v>
      </c>
      <c r="B16" s="281" t="s">
        <v>287</v>
      </c>
      <c r="C16" s="281" t="s">
        <v>288</v>
      </c>
      <c r="D16" s="282">
        <v>0</v>
      </c>
      <c r="E16" s="282">
        <v>4.76</v>
      </c>
      <c r="F16" s="282">
        <v>23.44</v>
      </c>
      <c r="G16" s="282">
        <v>30.61</v>
      </c>
      <c r="H16" s="282">
        <v>23.94</v>
      </c>
      <c r="I16" s="282">
        <v>20.22</v>
      </c>
    </row>
    <row r="17" spans="1:9" ht="38.450000000000003" customHeight="1" x14ac:dyDescent="0.25">
      <c r="A17" s="280" t="s">
        <v>46</v>
      </c>
      <c r="B17" s="281" t="s">
        <v>287</v>
      </c>
      <c r="C17" s="281" t="s">
        <v>291</v>
      </c>
      <c r="D17" s="282">
        <v>0</v>
      </c>
      <c r="E17" s="282">
        <v>0</v>
      </c>
      <c r="F17" s="282">
        <v>0</v>
      </c>
      <c r="G17" s="282">
        <v>0</v>
      </c>
      <c r="H17" s="282">
        <v>0</v>
      </c>
      <c r="I17" s="282">
        <v>0</v>
      </c>
    </row>
    <row r="18" spans="1:9" ht="27" customHeight="1" x14ac:dyDescent="0.25">
      <c r="A18" s="280" t="s">
        <v>46</v>
      </c>
      <c r="B18" s="281" t="s">
        <v>289</v>
      </c>
      <c r="C18" s="281" t="s">
        <v>288</v>
      </c>
      <c r="D18" s="282">
        <v>0</v>
      </c>
      <c r="E18" s="282">
        <v>60</v>
      </c>
      <c r="F18" s="282">
        <v>47.06</v>
      </c>
      <c r="G18" s="282">
        <v>76.19</v>
      </c>
      <c r="H18" s="282">
        <v>72.22</v>
      </c>
      <c r="I18" s="282">
        <v>56.25</v>
      </c>
    </row>
    <row r="19" spans="1:9" ht="34.15" customHeight="1" x14ac:dyDescent="0.25">
      <c r="A19" s="280" t="s">
        <v>46</v>
      </c>
      <c r="B19" s="281" t="s">
        <v>290</v>
      </c>
      <c r="C19" s="281" t="s">
        <v>288</v>
      </c>
      <c r="D19" s="282">
        <v>0</v>
      </c>
      <c r="E19" s="282">
        <v>0</v>
      </c>
      <c r="F19" s="282">
        <v>0</v>
      </c>
      <c r="G19" s="282">
        <v>75</v>
      </c>
      <c r="H19" s="282">
        <v>40</v>
      </c>
      <c r="I19" s="282">
        <v>33.33</v>
      </c>
    </row>
    <row r="20" spans="1:9" ht="36.6" customHeight="1" x14ac:dyDescent="0.25">
      <c r="A20" s="280" t="s">
        <v>46</v>
      </c>
      <c r="B20" s="281" t="s">
        <v>290</v>
      </c>
      <c r="C20" s="281" t="s">
        <v>291</v>
      </c>
      <c r="D20" s="282">
        <v>0</v>
      </c>
      <c r="E20" s="282">
        <v>0</v>
      </c>
      <c r="F20" s="282">
        <v>0</v>
      </c>
      <c r="G20" s="282">
        <v>0</v>
      </c>
      <c r="H20" s="282">
        <v>0</v>
      </c>
      <c r="I20" s="282">
        <v>0</v>
      </c>
    </row>
    <row r="21" spans="1:9" x14ac:dyDescent="0.25">
      <c r="A21" s="280" t="s">
        <v>36</v>
      </c>
      <c r="B21" s="281" t="s">
        <v>3</v>
      </c>
      <c r="C21" s="281" t="s">
        <v>288</v>
      </c>
      <c r="D21" s="282">
        <v>0</v>
      </c>
      <c r="E21" s="282">
        <v>1.02</v>
      </c>
      <c r="F21" s="282">
        <v>2.34</v>
      </c>
      <c r="G21" s="282">
        <v>7</v>
      </c>
      <c r="H21" s="282">
        <v>10.39</v>
      </c>
      <c r="I21" s="282">
        <v>42.05</v>
      </c>
    </row>
    <row r="22" spans="1:9" x14ac:dyDescent="0.25">
      <c r="A22" s="280" t="s">
        <v>36</v>
      </c>
      <c r="B22" s="281" t="s">
        <v>290</v>
      </c>
      <c r="C22" s="281" t="s">
        <v>288</v>
      </c>
      <c r="D22" s="282">
        <v>0</v>
      </c>
      <c r="E22" s="282">
        <v>0</v>
      </c>
      <c r="F22" s="282">
        <v>0</v>
      </c>
      <c r="G22" s="282">
        <v>52.63</v>
      </c>
      <c r="H22" s="282">
        <v>50</v>
      </c>
      <c r="I22" s="282">
        <v>68.180000000000007</v>
      </c>
    </row>
    <row r="23" spans="1:9" x14ac:dyDescent="0.25">
      <c r="A23" s="280" t="s">
        <v>36</v>
      </c>
      <c r="B23" s="281" t="s">
        <v>290</v>
      </c>
      <c r="C23" s="281" t="s">
        <v>291</v>
      </c>
      <c r="D23" s="282">
        <v>9.52</v>
      </c>
      <c r="E23" s="282">
        <v>6.67</v>
      </c>
      <c r="F23" s="282">
        <v>10</v>
      </c>
      <c r="G23" s="282">
        <v>4.55</v>
      </c>
      <c r="H23" s="282">
        <v>10.34</v>
      </c>
      <c r="I23" s="282">
        <v>35.14</v>
      </c>
    </row>
    <row r="24" spans="1:9" ht="26.25" x14ac:dyDescent="0.25">
      <c r="A24" s="280" t="s">
        <v>45</v>
      </c>
      <c r="B24" s="281" t="s">
        <v>287</v>
      </c>
      <c r="C24" s="281" t="s">
        <v>288</v>
      </c>
      <c r="D24" s="282">
        <v>0</v>
      </c>
      <c r="E24" s="282">
        <v>3.92</v>
      </c>
      <c r="F24" s="282">
        <v>47.17</v>
      </c>
      <c r="G24" s="282">
        <v>38.18</v>
      </c>
      <c r="H24" s="282">
        <v>44.44</v>
      </c>
      <c r="I24" s="282">
        <v>39.71</v>
      </c>
    </row>
    <row r="25" spans="1:9" ht="26.25" x14ac:dyDescent="0.25">
      <c r="A25" s="280" t="s">
        <v>45</v>
      </c>
      <c r="B25" s="281" t="s">
        <v>289</v>
      </c>
      <c r="C25" s="281" t="s">
        <v>288</v>
      </c>
      <c r="D25" s="282">
        <v>0</v>
      </c>
      <c r="E25" s="282">
        <v>62.5</v>
      </c>
      <c r="F25" s="282">
        <v>60</v>
      </c>
      <c r="G25" s="282">
        <v>72.73</v>
      </c>
      <c r="H25" s="282">
        <v>69.23</v>
      </c>
      <c r="I25" s="282">
        <v>60</v>
      </c>
    </row>
    <row r="26" spans="1:9" ht="26.25" x14ac:dyDescent="0.25">
      <c r="A26" s="280" t="s">
        <v>45</v>
      </c>
      <c r="B26" s="281" t="s">
        <v>290</v>
      </c>
      <c r="C26" s="281" t="s">
        <v>288</v>
      </c>
      <c r="D26" s="282">
        <v>0</v>
      </c>
      <c r="E26" s="282">
        <v>0</v>
      </c>
      <c r="F26" s="282">
        <v>0</v>
      </c>
      <c r="G26" s="282">
        <v>100</v>
      </c>
      <c r="H26" s="282">
        <v>33.33</v>
      </c>
      <c r="I26" s="282">
        <v>91.67</v>
      </c>
    </row>
    <row r="27" spans="1:9" ht="26.25" x14ac:dyDescent="0.25">
      <c r="A27" s="280" t="s">
        <v>45</v>
      </c>
      <c r="B27" s="281" t="s">
        <v>290</v>
      </c>
      <c r="C27" s="281" t="s">
        <v>291</v>
      </c>
      <c r="D27" s="282">
        <v>0</v>
      </c>
      <c r="E27" s="282">
        <v>0</v>
      </c>
      <c r="F27" s="282">
        <v>0</v>
      </c>
      <c r="G27" s="282">
        <v>0</v>
      </c>
      <c r="H27" s="282">
        <v>0</v>
      </c>
      <c r="I27" s="282">
        <v>0</v>
      </c>
    </row>
    <row r="28" spans="1:9" ht="39" x14ac:dyDescent="0.25">
      <c r="A28" s="280" t="s">
        <v>39</v>
      </c>
      <c r="B28" s="281" t="s">
        <v>287</v>
      </c>
      <c r="C28" s="281" t="s">
        <v>288</v>
      </c>
      <c r="D28" s="282">
        <v>0</v>
      </c>
      <c r="E28" s="282">
        <v>2.33</v>
      </c>
      <c r="F28" s="282">
        <v>64.290000000000006</v>
      </c>
      <c r="G28" s="282">
        <v>92.11</v>
      </c>
      <c r="H28" s="282">
        <v>25</v>
      </c>
      <c r="I28" s="282">
        <v>83.33</v>
      </c>
    </row>
    <row r="29" spans="1:9" ht="39" x14ac:dyDescent="0.25">
      <c r="A29" s="280" t="s">
        <v>39</v>
      </c>
      <c r="B29" s="281" t="s">
        <v>287</v>
      </c>
      <c r="C29" s="281" t="s">
        <v>291</v>
      </c>
      <c r="D29" s="282">
        <v>0</v>
      </c>
      <c r="E29" s="282">
        <v>0</v>
      </c>
      <c r="F29" s="282">
        <v>0</v>
      </c>
      <c r="G29" s="282">
        <v>0</v>
      </c>
      <c r="H29" s="282">
        <v>0</v>
      </c>
      <c r="I29" s="282">
        <v>0</v>
      </c>
    </row>
    <row r="30" spans="1:9" ht="39" x14ac:dyDescent="0.25">
      <c r="A30" s="280" t="s">
        <v>39</v>
      </c>
      <c r="B30" s="281" t="s">
        <v>289</v>
      </c>
      <c r="C30" s="281" t="s">
        <v>288</v>
      </c>
      <c r="D30" s="282">
        <v>0</v>
      </c>
      <c r="E30" s="282">
        <v>84.62</v>
      </c>
      <c r="F30" s="282">
        <v>100</v>
      </c>
      <c r="G30" s="282">
        <v>90.91</v>
      </c>
      <c r="H30" s="282">
        <v>100</v>
      </c>
      <c r="I30" s="282">
        <v>0</v>
      </c>
    </row>
    <row r="31" spans="1:9" ht="39" x14ac:dyDescent="0.25">
      <c r="A31" s="280" t="s">
        <v>39</v>
      </c>
      <c r="B31" s="281" t="s">
        <v>289</v>
      </c>
      <c r="C31" s="281" t="s">
        <v>291</v>
      </c>
      <c r="D31" s="282">
        <v>0</v>
      </c>
      <c r="E31" s="282">
        <v>0</v>
      </c>
      <c r="F31" s="282">
        <v>0</v>
      </c>
      <c r="G31" s="282">
        <v>0</v>
      </c>
      <c r="H31" s="282">
        <v>93.33</v>
      </c>
      <c r="I31" s="282">
        <v>96.88</v>
      </c>
    </row>
    <row r="32" spans="1:9" ht="39" x14ac:dyDescent="0.25">
      <c r="A32" s="280" t="s">
        <v>39</v>
      </c>
      <c r="B32" s="281" t="s">
        <v>290</v>
      </c>
      <c r="C32" s="281" t="s">
        <v>288</v>
      </c>
      <c r="D32" s="282">
        <v>0</v>
      </c>
      <c r="E32" s="282">
        <v>25</v>
      </c>
      <c r="F32" s="282">
        <v>0</v>
      </c>
      <c r="G32" s="282">
        <v>100</v>
      </c>
      <c r="H32" s="282">
        <v>50</v>
      </c>
      <c r="I32" s="282">
        <v>33.33</v>
      </c>
    </row>
    <row r="33" spans="1:9" ht="39" x14ac:dyDescent="0.25">
      <c r="A33" s="280" t="s">
        <v>39</v>
      </c>
      <c r="B33" s="281" t="s">
        <v>290</v>
      </c>
      <c r="C33" s="281" t="s">
        <v>291</v>
      </c>
      <c r="D33" s="282">
        <v>0</v>
      </c>
      <c r="E33" s="282">
        <v>0</v>
      </c>
      <c r="F33" s="282">
        <v>0</v>
      </c>
      <c r="G33" s="282">
        <v>28.57</v>
      </c>
      <c r="H33" s="282">
        <v>33.33</v>
      </c>
      <c r="I33" s="282">
        <v>66.67</v>
      </c>
    </row>
    <row r="34" spans="1:9" x14ac:dyDescent="0.25">
      <c r="A34" s="280" t="s">
        <v>40</v>
      </c>
      <c r="B34" s="281" t="s">
        <v>287</v>
      </c>
      <c r="C34" s="281" t="s">
        <v>288</v>
      </c>
      <c r="D34" s="282">
        <v>0</v>
      </c>
      <c r="E34" s="282">
        <v>2.6</v>
      </c>
      <c r="F34" s="282">
        <v>48</v>
      </c>
      <c r="G34" s="282">
        <v>47.37</v>
      </c>
      <c r="H34" s="282">
        <v>0</v>
      </c>
      <c r="I34" s="282">
        <v>73.77</v>
      </c>
    </row>
    <row r="35" spans="1:9" x14ac:dyDescent="0.25">
      <c r="A35" s="280" t="s">
        <v>40</v>
      </c>
      <c r="B35" s="281" t="s">
        <v>287</v>
      </c>
      <c r="C35" s="281" t="s">
        <v>291</v>
      </c>
      <c r="D35" s="282">
        <v>0</v>
      </c>
      <c r="E35" s="282">
        <v>0</v>
      </c>
      <c r="F35" s="282">
        <v>69.23</v>
      </c>
      <c r="G35" s="282">
        <v>0</v>
      </c>
      <c r="H35" s="282">
        <v>0</v>
      </c>
      <c r="I35" s="282">
        <v>100</v>
      </c>
    </row>
    <row r="36" spans="1:9" x14ac:dyDescent="0.25">
      <c r="A36" s="280" t="s">
        <v>26</v>
      </c>
      <c r="B36" s="281" t="s">
        <v>287</v>
      </c>
      <c r="C36" s="281" t="s">
        <v>288</v>
      </c>
      <c r="D36" s="282">
        <v>0</v>
      </c>
      <c r="E36" s="282">
        <v>2.34</v>
      </c>
      <c r="F36" s="282">
        <v>56.48</v>
      </c>
      <c r="G36" s="282">
        <v>78.41</v>
      </c>
      <c r="H36" s="282">
        <v>77.459999999999994</v>
      </c>
      <c r="I36" s="282">
        <v>87.3</v>
      </c>
    </row>
    <row r="37" spans="1:9" x14ac:dyDescent="0.25">
      <c r="A37" s="280" t="s">
        <v>26</v>
      </c>
      <c r="B37" s="281" t="s">
        <v>287</v>
      </c>
      <c r="C37" s="281" t="s">
        <v>291</v>
      </c>
      <c r="D37" s="282">
        <v>3.08</v>
      </c>
      <c r="E37" s="282">
        <v>9.23</v>
      </c>
      <c r="F37" s="282">
        <v>25</v>
      </c>
      <c r="G37" s="282">
        <v>21.21</v>
      </c>
      <c r="H37" s="282">
        <v>36.19</v>
      </c>
      <c r="I37" s="282">
        <v>25</v>
      </c>
    </row>
    <row r="38" spans="1:9" x14ac:dyDescent="0.25">
      <c r="A38" s="280" t="s">
        <v>26</v>
      </c>
      <c r="B38" s="281" t="s">
        <v>289</v>
      </c>
      <c r="C38" s="281" t="s">
        <v>288</v>
      </c>
      <c r="D38" s="282">
        <v>1.92</v>
      </c>
      <c r="E38" s="282">
        <v>94.65</v>
      </c>
      <c r="F38" s="282">
        <v>95.05</v>
      </c>
      <c r="G38" s="282">
        <v>97.94</v>
      </c>
      <c r="H38" s="282">
        <v>98.21</v>
      </c>
      <c r="I38" s="282">
        <v>99.12</v>
      </c>
    </row>
    <row r="39" spans="1:9" x14ac:dyDescent="0.25">
      <c r="A39" s="280" t="s">
        <v>26</v>
      </c>
      <c r="B39" s="281" t="s">
        <v>289</v>
      </c>
      <c r="C39" s="281" t="s">
        <v>291</v>
      </c>
      <c r="D39" s="282">
        <v>9.68</v>
      </c>
      <c r="E39" s="282">
        <v>84.91</v>
      </c>
      <c r="F39" s="282">
        <v>85.37</v>
      </c>
      <c r="G39" s="282">
        <v>92.31</v>
      </c>
      <c r="H39" s="282">
        <v>100</v>
      </c>
      <c r="I39" s="282">
        <v>95.83</v>
      </c>
    </row>
    <row r="40" spans="1:9" x14ac:dyDescent="0.25">
      <c r="A40" s="280" t="s">
        <v>26</v>
      </c>
      <c r="B40" s="281" t="s">
        <v>290</v>
      </c>
      <c r="C40" s="281" t="s">
        <v>288</v>
      </c>
      <c r="D40" s="282">
        <v>0</v>
      </c>
      <c r="E40" s="282">
        <v>0</v>
      </c>
      <c r="F40" s="282">
        <v>33.33</v>
      </c>
      <c r="G40" s="282">
        <v>63.64</v>
      </c>
      <c r="H40" s="282">
        <v>72.22</v>
      </c>
      <c r="I40" s="282">
        <v>66.67</v>
      </c>
    </row>
    <row r="41" spans="1:9" x14ac:dyDescent="0.25">
      <c r="A41" s="280" t="s">
        <v>26</v>
      </c>
      <c r="B41" s="281" t="s">
        <v>290</v>
      </c>
      <c r="C41" s="281" t="s">
        <v>291</v>
      </c>
      <c r="D41" s="282">
        <v>10</v>
      </c>
      <c r="E41" s="282">
        <v>14.29</v>
      </c>
      <c r="F41" s="282">
        <v>22.22</v>
      </c>
      <c r="G41" s="282">
        <v>14.29</v>
      </c>
      <c r="H41" s="282">
        <v>37.29</v>
      </c>
      <c r="I41" s="282">
        <v>8.6999999999999993</v>
      </c>
    </row>
    <row r="42" spans="1:9" ht="39" x14ac:dyDescent="0.25">
      <c r="A42" s="280" t="s">
        <v>23</v>
      </c>
      <c r="B42" s="281" t="s">
        <v>287</v>
      </c>
      <c r="C42" s="281" t="s">
        <v>288</v>
      </c>
      <c r="D42" s="282">
        <v>0.32</v>
      </c>
      <c r="E42" s="282">
        <v>1.49</v>
      </c>
      <c r="F42" s="282">
        <v>60.23</v>
      </c>
      <c r="G42" s="282">
        <v>69.55</v>
      </c>
      <c r="H42" s="282">
        <v>76.41</v>
      </c>
      <c r="I42" s="282">
        <v>64.45</v>
      </c>
    </row>
    <row r="43" spans="1:9" ht="39" x14ac:dyDescent="0.25">
      <c r="A43" s="280" t="s">
        <v>23</v>
      </c>
      <c r="B43" s="281" t="s">
        <v>287</v>
      </c>
      <c r="C43" s="281" t="s">
        <v>291</v>
      </c>
      <c r="D43" s="282">
        <v>5.26</v>
      </c>
      <c r="E43" s="282">
        <v>11.32</v>
      </c>
      <c r="F43" s="282">
        <v>43.1</v>
      </c>
      <c r="G43" s="282">
        <v>52.38</v>
      </c>
      <c r="H43" s="282">
        <v>47.22</v>
      </c>
      <c r="I43" s="282">
        <v>55.79</v>
      </c>
    </row>
    <row r="44" spans="1:9" ht="39" x14ac:dyDescent="0.25">
      <c r="A44" s="280" t="s">
        <v>23</v>
      </c>
      <c r="B44" s="281" t="s">
        <v>3</v>
      </c>
      <c r="C44" s="281" t="s">
        <v>288</v>
      </c>
      <c r="D44" s="282">
        <v>0</v>
      </c>
      <c r="E44" s="282">
        <v>0</v>
      </c>
      <c r="F44" s="282">
        <v>0</v>
      </c>
      <c r="G44" s="282">
        <v>0</v>
      </c>
      <c r="H44" s="282">
        <v>0</v>
      </c>
      <c r="I44" s="282">
        <v>0</v>
      </c>
    </row>
    <row r="45" spans="1:9" ht="39" x14ac:dyDescent="0.25">
      <c r="A45" s="280" t="s">
        <v>23</v>
      </c>
      <c r="B45" s="281" t="s">
        <v>3</v>
      </c>
      <c r="C45" s="281" t="s">
        <v>291</v>
      </c>
      <c r="D45" s="282">
        <v>0</v>
      </c>
      <c r="E45" s="282">
        <v>0</v>
      </c>
      <c r="F45" s="282">
        <v>0</v>
      </c>
      <c r="G45" s="282">
        <v>0</v>
      </c>
      <c r="H45" s="282">
        <v>0</v>
      </c>
      <c r="I45" s="282">
        <v>0</v>
      </c>
    </row>
    <row r="46" spans="1:9" ht="39" x14ac:dyDescent="0.25">
      <c r="A46" s="280" t="s">
        <v>23</v>
      </c>
      <c r="B46" s="281" t="s">
        <v>289</v>
      </c>
      <c r="C46" s="281" t="s">
        <v>288</v>
      </c>
      <c r="D46" s="282">
        <v>0.45</v>
      </c>
      <c r="E46" s="282">
        <v>86.58</v>
      </c>
      <c r="F46" s="282">
        <v>90.76</v>
      </c>
      <c r="G46" s="282">
        <v>96.77</v>
      </c>
      <c r="H46" s="282">
        <v>94.59</v>
      </c>
      <c r="I46" s="282">
        <v>94.87</v>
      </c>
    </row>
    <row r="47" spans="1:9" ht="39" x14ac:dyDescent="0.25">
      <c r="A47" s="280" t="s">
        <v>23</v>
      </c>
      <c r="B47" s="281" t="s">
        <v>289</v>
      </c>
      <c r="C47" s="281" t="s">
        <v>291</v>
      </c>
      <c r="D47" s="282">
        <v>4.41</v>
      </c>
      <c r="E47" s="282">
        <v>80.95</v>
      </c>
      <c r="F47" s="282">
        <v>87.01</v>
      </c>
      <c r="G47" s="282">
        <v>84.09</v>
      </c>
      <c r="H47" s="282">
        <v>79.010000000000005</v>
      </c>
      <c r="I47" s="282">
        <v>93.83</v>
      </c>
    </row>
    <row r="48" spans="1:9" ht="39" x14ac:dyDescent="0.25">
      <c r="A48" s="280" t="s">
        <v>23</v>
      </c>
      <c r="B48" s="281" t="s">
        <v>290</v>
      </c>
      <c r="C48" s="281" t="s">
        <v>288</v>
      </c>
      <c r="D48" s="282">
        <v>0</v>
      </c>
      <c r="E48" s="282">
        <v>0</v>
      </c>
      <c r="F48" s="282">
        <v>100</v>
      </c>
      <c r="G48" s="282">
        <v>0</v>
      </c>
      <c r="H48" s="282">
        <v>100</v>
      </c>
      <c r="I48" s="282">
        <v>50</v>
      </c>
    </row>
    <row r="49" spans="1:9" ht="39" x14ac:dyDescent="0.25">
      <c r="A49" s="280" t="s">
        <v>23</v>
      </c>
      <c r="B49" s="281" t="s">
        <v>290</v>
      </c>
      <c r="C49" s="281" t="s">
        <v>291</v>
      </c>
      <c r="D49" s="282">
        <v>0</v>
      </c>
      <c r="E49" s="282">
        <v>0</v>
      </c>
      <c r="F49" s="282">
        <v>0</v>
      </c>
      <c r="G49" s="282">
        <v>0</v>
      </c>
      <c r="H49" s="282">
        <v>0</v>
      </c>
      <c r="I49" s="282">
        <v>0</v>
      </c>
    </row>
    <row r="50" spans="1:9" ht="64.5" x14ac:dyDescent="0.25">
      <c r="A50" s="280" t="s">
        <v>20</v>
      </c>
      <c r="B50" s="281" t="s">
        <v>289</v>
      </c>
      <c r="C50" s="281" t="s">
        <v>288</v>
      </c>
      <c r="D50" s="282">
        <v>0</v>
      </c>
      <c r="E50" s="282">
        <v>90.51</v>
      </c>
      <c r="F50" s="282">
        <v>91.35</v>
      </c>
      <c r="G50" s="282">
        <v>93.46</v>
      </c>
      <c r="H50" s="282">
        <v>89.17</v>
      </c>
      <c r="I50" s="282">
        <v>89.91</v>
      </c>
    </row>
    <row r="51" spans="1:9" ht="26.25" x14ac:dyDescent="0.25">
      <c r="A51" s="280" t="s">
        <v>27</v>
      </c>
      <c r="B51" s="281" t="s">
        <v>287</v>
      </c>
      <c r="C51" s="281" t="s">
        <v>288</v>
      </c>
      <c r="D51" s="282">
        <v>0.98</v>
      </c>
      <c r="E51" s="282">
        <v>1.27</v>
      </c>
      <c r="F51" s="282">
        <v>49.34</v>
      </c>
      <c r="G51" s="282">
        <v>54.27</v>
      </c>
      <c r="H51" s="282">
        <v>42.66</v>
      </c>
      <c r="I51" s="282">
        <v>37.31</v>
      </c>
    </row>
    <row r="52" spans="1:9" ht="26.25" x14ac:dyDescent="0.25">
      <c r="A52" s="280" t="s">
        <v>27</v>
      </c>
      <c r="B52" s="281" t="s">
        <v>289</v>
      </c>
      <c r="C52" s="281" t="s">
        <v>288</v>
      </c>
      <c r="D52" s="282">
        <v>0</v>
      </c>
      <c r="E52" s="282">
        <v>81.48</v>
      </c>
      <c r="F52" s="282">
        <v>90</v>
      </c>
      <c r="G52" s="282">
        <v>100</v>
      </c>
      <c r="H52" s="282">
        <v>100</v>
      </c>
      <c r="I52" s="282">
        <v>100</v>
      </c>
    </row>
    <row r="53" spans="1:9" ht="26.25" x14ac:dyDescent="0.25">
      <c r="A53" s="280" t="s">
        <v>27</v>
      </c>
      <c r="B53" s="281" t="s">
        <v>290</v>
      </c>
      <c r="C53" s="281" t="s">
        <v>288</v>
      </c>
      <c r="D53" s="282">
        <v>0</v>
      </c>
      <c r="E53" s="282">
        <v>0</v>
      </c>
      <c r="F53" s="282">
        <v>0</v>
      </c>
      <c r="G53" s="282">
        <v>50</v>
      </c>
      <c r="H53" s="282">
        <v>64</v>
      </c>
      <c r="I53" s="282">
        <v>61.54</v>
      </c>
    </row>
    <row r="54" spans="1:9" ht="26.25" x14ac:dyDescent="0.25">
      <c r="A54" s="280" t="s">
        <v>27</v>
      </c>
      <c r="B54" s="281" t="s">
        <v>290</v>
      </c>
      <c r="C54" s="281" t="s">
        <v>291</v>
      </c>
      <c r="D54" s="282">
        <v>0</v>
      </c>
      <c r="E54" s="282">
        <v>0</v>
      </c>
      <c r="F54" s="282">
        <v>0</v>
      </c>
      <c r="G54" s="282">
        <v>40</v>
      </c>
      <c r="H54" s="282">
        <v>50</v>
      </c>
      <c r="I54" s="282">
        <v>50</v>
      </c>
    </row>
    <row r="55" spans="1:9" ht="26.25" x14ac:dyDescent="0.25">
      <c r="A55" s="280" t="s">
        <v>28</v>
      </c>
      <c r="B55" s="281" t="s">
        <v>287</v>
      </c>
      <c r="C55" s="281" t="s">
        <v>288</v>
      </c>
      <c r="D55" s="282">
        <v>0.73</v>
      </c>
      <c r="E55" s="282">
        <v>0.77</v>
      </c>
      <c r="F55" s="282">
        <v>50</v>
      </c>
      <c r="G55" s="282">
        <v>43.81</v>
      </c>
      <c r="H55" s="282">
        <v>52.42</v>
      </c>
      <c r="I55" s="282">
        <v>46.53</v>
      </c>
    </row>
    <row r="56" spans="1:9" ht="26.25" x14ac:dyDescent="0.25">
      <c r="A56" s="280" t="s">
        <v>28</v>
      </c>
      <c r="B56" s="281" t="s">
        <v>289</v>
      </c>
      <c r="C56" s="281" t="s">
        <v>288</v>
      </c>
      <c r="D56" s="282">
        <v>0</v>
      </c>
      <c r="E56" s="282">
        <v>76.47</v>
      </c>
      <c r="F56" s="282">
        <v>85.19</v>
      </c>
      <c r="G56" s="282">
        <v>86.21</v>
      </c>
      <c r="H56" s="282">
        <v>78.05</v>
      </c>
      <c r="I56" s="282">
        <v>88.1</v>
      </c>
    </row>
    <row r="57" spans="1:9" ht="26.25" x14ac:dyDescent="0.25">
      <c r="A57" s="280" t="s">
        <v>28</v>
      </c>
      <c r="B57" s="281" t="s">
        <v>290</v>
      </c>
      <c r="C57" s="281" t="s">
        <v>288</v>
      </c>
      <c r="D57" s="282">
        <v>0</v>
      </c>
      <c r="E57" s="282">
        <v>0</v>
      </c>
      <c r="F57" s="282">
        <v>0</v>
      </c>
      <c r="G57" s="282">
        <v>40</v>
      </c>
      <c r="H57" s="282">
        <v>46.67</v>
      </c>
      <c r="I57" s="282">
        <v>77.78</v>
      </c>
    </row>
    <row r="58" spans="1:9" ht="26.25" x14ac:dyDescent="0.25">
      <c r="A58" s="280" t="s">
        <v>28</v>
      </c>
      <c r="B58" s="281" t="s">
        <v>290</v>
      </c>
      <c r="C58" s="281" t="s">
        <v>291</v>
      </c>
      <c r="D58" s="282">
        <v>0</v>
      </c>
      <c r="E58" s="282">
        <v>0</v>
      </c>
      <c r="F58" s="282">
        <v>0</v>
      </c>
      <c r="G58" s="282">
        <v>0</v>
      </c>
      <c r="H58" s="282">
        <v>50</v>
      </c>
      <c r="I58" s="282">
        <v>50</v>
      </c>
    </row>
    <row r="59" spans="1:9" x14ac:dyDescent="0.25">
      <c r="A59" s="280" t="s">
        <v>37</v>
      </c>
      <c r="B59" s="281" t="s">
        <v>3</v>
      </c>
      <c r="C59" s="281" t="s">
        <v>288</v>
      </c>
      <c r="D59" s="282">
        <v>0</v>
      </c>
      <c r="E59" s="282">
        <v>1.02</v>
      </c>
      <c r="F59" s="282">
        <v>0</v>
      </c>
      <c r="G59" s="282">
        <v>0</v>
      </c>
      <c r="H59" s="282">
        <v>4.88</v>
      </c>
      <c r="I59" s="282">
        <v>45.1</v>
      </c>
    </row>
    <row r="60" spans="1:9" x14ac:dyDescent="0.25">
      <c r="A60" s="280" t="s">
        <v>37</v>
      </c>
      <c r="B60" s="281" t="s">
        <v>290</v>
      </c>
      <c r="C60" s="281" t="s">
        <v>288</v>
      </c>
      <c r="D60" s="282">
        <v>0</v>
      </c>
      <c r="E60" s="282">
        <v>0</v>
      </c>
      <c r="F60" s="282">
        <v>0</v>
      </c>
      <c r="G60" s="282">
        <v>20</v>
      </c>
      <c r="H60" s="282">
        <v>100</v>
      </c>
      <c r="I60" s="282">
        <v>0</v>
      </c>
    </row>
    <row r="61" spans="1:9" x14ac:dyDescent="0.25">
      <c r="A61" s="280" t="s">
        <v>37</v>
      </c>
      <c r="B61" s="281" t="s">
        <v>290</v>
      </c>
      <c r="C61" s="281" t="s">
        <v>291</v>
      </c>
      <c r="D61" s="282">
        <v>0</v>
      </c>
      <c r="E61" s="282">
        <v>0</v>
      </c>
      <c r="F61" s="282">
        <v>0</v>
      </c>
      <c r="G61" s="282">
        <v>0</v>
      </c>
      <c r="H61" s="282">
        <v>0</v>
      </c>
      <c r="I61" s="282">
        <v>0</v>
      </c>
    </row>
    <row r="62" spans="1:9" ht="26.25" x14ac:dyDescent="0.25">
      <c r="A62" s="280" t="s">
        <v>24</v>
      </c>
      <c r="B62" s="281" t="s">
        <v>287</v>
      </c>
      <c r="C62" s="281" t="s">
        <v>288</v>
      </c>
      <c r="D62" s="282">
        <v>0</v>
      </c>
      <c r="E62" s="282">
        <v>0</v>
      </c>
      <c r="F62" s="282">
        <v>83.33</v>
      </c>
      <c r="G62" s="282">
        <v>50</v>
      </c>
      <c r="H62" s="282">
        <v>20</v>
      </c>
      <c r="I62" s="282">
        <v>28.57</v>
      </c>
    </row>
    <row r="63" spans="1:9" ht="26.25" x14ac:dyDescent="0.25">
      <c r="A63" s="280" t="s">
        <v>24</v>
      </c>
      <c r="B63" s="281" t="s">
        <v>287</v>
      </c>
      <c r="C63" s="281" t="s">
        <v>291</v>
      </c>
      <c r="D63" s="282">
        <v>12.5</v>
      </c>
      <c r="E63" s="282">
        <v>19.05</v>
      </c>
      <c r="F63" s="282">
        <v>37.840000000000003</v>
      </c>
      <c r="G63" s="282">
        <v>83.33</v>
      </c>
      <c r="H63" s="282">
        <v>7.69</v>
      </c>
      <c r="I63" s="282">
        <v>0</v>
      </c>
    </row>
    <row r="64" spans="1:9" ht="26.25" x14ac:dyDescent="0.25">
      <c r="A64" s="280" t="s">
        <v>24</v>
      </c>
      <c r="B64" s="281" t="s">
        <v>289</v>
      </c>
      <c r="C64" s="281" t="s">
        <v>288</v>
      </c>
      <c r="D64" s="282">
        <v>0</v>
      </c>
      <c r="E64" s="282">
        <v>84</v>
      </c>
      <c r="F64" s="282">
        <v>100</v>
      </c>
      <c r="G64" s="282">
        <v>93.1</v>
      </c>
      <c r="H64" s="282">
        <v>0</v>
      </c>
      <c r="I64" s="282">
        <v>0</v>
      </c>
    </row>
    <row r="65" spans="1:9" ht="26.25" x14ac:dyDescent="0.25">
      <c r="A65" s="280" t="s">
        <v>24</v>
      </c>
      <c r="B65" s="281" t="s">
        <v>289</v>
      </c>
      <c r="C65" s="281" t="s">
        <v>291</v>
      </c>
      <c r="D65" s="282">
        <v>0</v>
      </c>
      <c r="E65" s="282">
        <v>100</v>
      </c>
      <c r="F65" s="282">
        <v>100</v>
      </c>
      <c r="G65" s="282">
        <v>85.71</v>
      </c>
      <c r="H65" s="282">
        <v>0</v>
      </c>
      <c r="I65" s="282">
        <v>0</v>
      </c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Normal="100" zoomScaleSheetLayoutView="100" workbookViewId="0">
      <selection activeCell="F4" sqref="F4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5" customFormat="1" ht="37.5" customHeight="1" x14ac:dyDescent="0.25">
      <c r="A1" s="595" t="s">
        <v>258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</row>
    <row r="2" spans="1:11" s="5" customFormat="1" ht="16.5" thickBot="1" x14ac:dyDescent="0.3">
      <c r="A2" s="52" t="s">
        <v>259</v>
      </c>
      <c r="B2" s="52"/>
    </row>
    <row r="3" spans="1:11" s="5" customFormat="1" ht="15.75" customHeight="1" x14ac:dyDescent="0.25">
      <c r="A3" s="603" t="s">
        <v>52</v>
      </c>
      <c r="B3" s="592" t="s">
        <v>74</v>
      </c>
      <c r="C3" s="541" t="s">
        <v>253</v>
      </c>
      <c r="D3" s="541" t="s">
        <v>75</v>
      </c>
      <c r="E3" s="563"/>
      <c r="F3" s="602"/>
      <c r="G3" s="592" t="s">
        <v>76</v>
      </c>
      <c r="H3" s="541" t="s">
        <v>253</v>
      </c>
      <c r="I3" s="541" t="s">
        <v>77</v>
      </c>
      <c r="J3" s="563"/>
      <c r="K3" s="602"/>
    </row>
    <row r="4" spans="1:11" s="5" customFormat="1" ht="135.75" thickBot="1" x14ac:dyDescent="0.3">
      <c r="A4" s="604"/>
      <c r="B4" s="562"/>
      <c r="C4" s="564"/>
      <c r="D4" s="331" t="s">
        <v>15</v>
      </c>
      <c r="E4" s="331" t="s">
        <v>16</v>
      </c>
      <c r="F4" s="336" t="s">
        <v>640</v>
      </c>
      <c r="G4" s="562"/>
      <c r="H4" s="564"/>
      <c r="I4" s="331" t="s">
        <v>15</v>
      </c>
      <c r="J4" s="331" t="s">
        <v>16</v>
      </c>
      <c r="K4" s="336" t="s">
        <v>641</v>
      </c>
    </row>
    <row r="5" spans="1:11" s="5" customFormat="1" x14ac:dyDescent="0.25">
      <c r="A5" s="199" t="s">
        <v>642</v>
      </c>
      <c r="B5" s="177">
        <v>124</v>
      </c>
      <c r="C5" s="98">
        <v>86</v>
      </c>
      <c r="D5" s="98">
        <v>251.9</v>
      </c>
      <c r="E5" s="98">
        <v>0</v>
      </c>
      <c r="F5" s="178">
        <v>49</v>
      </c>
      <c r="G5" s="177">
        <v>82</v>
      </c>
      <c r="H5" s="98">
        <v>36</v>
      </c>
      <c r="I5" s="98">
        <v>245.5</v>
      </c>
      <c r="J5" s="98">
        <v>0</v>
      </c>
      <c r="K5" s="178">
        <v>43</v>
      </c>
    </row>
    <row r="6" spans="1:11" s="5" customFormat="1" x14ac:dyDescent="0.25">
      <c r="A6" s="199" t="s">
        <v>643</v>
      </c>
      <c r="B6" s="184">
        <v>201</v>
      </c>
      <c r="C6" s="183">
        <v>102</v>
      </c>
      <c r="D6" s="183">
        <v>87.8</v>
      </c>
      <c r="E6" s="183">
        <v>12</v>
      </c>
      <c r="F6" s="185">
        <v>160.1</v>
      </c>
      <c r="G6" s="184">
        <v>15</v>
      </c>
      <c r="H6" s="183">
        <v>7</v>
      </c>
      <c r="I6" s="183">
        <v>38</v>
      </c>
      <c r="J6" s="183">
        <v>9</v>
      </c>
      <c r="K6" s="185">
        <v>41.2</v>
      </c>
    </row>
    <row r="7" spans="1:11" s="5" customFormat="1" x14ac:dyDescent="0.25">
      <c r="A7" s="199" t="s">
        <v>644</v>
      </c>
      <c r="B7" s="184">
        <v>75</v>
      </c>
      <c r="C7" s="183">
        <v>34</v>
      </c>
      <c r="D7" s="183">
        <v>119.6</v>
      </c>
      <c r="E7" s="183">
        <v>0</v>
      </c>
      <c r="F7" s="185">
        <v>19</v>
      </c>
      <c r="G7" s="184">
        <v>4</v>
      </c>
      <c r="H7" s="183">
        <v>3</v>
      </c>
      <c r="I7" s="183">
        <v>15</v>
      </c>
      <c r="J7" s="183">
        <v>5</v>
      </c>
      <c r="K7" s="185">
        <v>0</v>
      </c>
    </row>
    <row r="8" spans="1:11" x14ac:dyDescent="0.25">
      <c r="A8" s="186" t="s">
        <v>307</v>
      </c>
      <c r="B8" s="179">
        <v>17</v>
      </c>
      <c r="C8" s="3">
        <v>12</v>
      </c>
      <c r="D8" s="3">
        <v>61.8</v>
      </c>
      <c r="E8" s="3">
        <v>1</v>
      </c>
      <c r="F8" s="180">
        <v>0</v>
      </c>
      <c r="G8" s="179">
        <v>10</v>
      </c>
      <c r="H8" s="3">
        <v>10</v>
      </c>
      <c r="I8" s="3">
        <v>21</v>
      </c>
      <c r="J8" s="3">
        <v>0</v>
      </c>
      <c r="K8" s="180">
        <v>6.2</v>
      </c>
    </row>
    <row r="9" spans="1:11" x14ac:dyDescent="0.25">
      <c r="A9" s="186" t="s">
        <v>645</v>
      </c>
      <c r="B9" s="179">
        <v>68</v>
      </c>
      <c r="C9" s="3">
        <v>53</v>
      </c>
      <c r="D9" s="3">
        <v>279.39999999999998</v>
      </c>
      <c r="E9" s="3">
        <v>5</v>
      </c>
      <c r="F9" s="180">
        <v>14</v>
      </c>
      <c r="G9" s="179">
        <v>19</v>
      </c>
      <c r="H9" s="3">
        <v>14</v>
      </c>
      <c r="I9" s="3">
        <v>84</v>
      </c>
      <c r="J9" s="3">
        <v>25</v>
      </c>
      <c r="K9" s="180">
        <v>0</v>
      </c>
    </row>
    <row r="10" spans="1:11" ht="16.5" thickBot="1" x14ac:dyDescent="0.3">
      <c r="A10" s="187"/>
      <c r="B10" s="193"/>
      <c r="C10" s="188"/>
      <c r="D10" s="188"/>
      <c r="E10" s="188"/>
      <c r="F10" s="189"/>
      <c r="G10" s="193"/>
      <c r="H10" s="188"/>
      <c r="I10" s="188"/>
      <c r="J10" s="188"/>
      <c r="K10" s="189"/>
    </row>
    <row r="11" spans="1:11" ht="16.5" thickBot="1" x14ac:dyDescent="0.3">
      <c r="A11" s="190" t="s">
        <v>56</v>
      </c>
      <c r="B11" s="194">
        <f>SUM(B5:B10)</f>
        <v>485</v>
      </c>
      <c r="C11" s="191">
        <f>SUM(C5:C10)</f>
        <v>287</v>
      </c>
      <c r="D11" s="191">
        <f t="shared" ref="D11:K11" si="0">SUM(D5:D10)</f>
        <v>800.49999999999989</v>
      </c>
      <c r="E11" s="191">
        <f t="shared" si="0"/>
        <v>18</v>
      </c>
      <c r="F11" s="192">
        <f t="shared" si="0"/>
        <v>242.1</v>
      </c>
      <c r="G11" s="194">
        <f t="shared" si="0"/>
        <v>130</v>
      </c>
      <c r="H11" s="191">
        <f t="shared" si="0"/>
        <v>70</v>
      </c>
      <c r="I11" s="191">
        <f t="shared" si="0"/>
        <v>403.5</v>
      </c>
      <c r="J11" s="191">
        <f t="shared" si="0"/>
        <v>39</v>
      </c>
      <c r="K11" s="192">
        <f t="shared" si="0"/>
        <v>90.4</v>
      </c>
    </row>
    <row r="13" spans="1:11" ht="16.5" thickBot="1" x14ac:dyDescent="0.3">
      <c r="A13" s="52" t="s">
        <v>252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.75" customHeight="1" x14ac:dyDescent="0.25">
      <c r="A14" s="596" t="s">
        <v>52</v>
      </c>
      <c r="B14" s="593" t="s">
        <v>74</v>
      </c>
      <c r="C14" s="583" t="s">
        <v>253</v>
      </c>
      <c r="D14" s="599" t="s">
        <v>75</v>
      </c>
      <c r="E14" s="600"/>
      <c r="F14" s="601"/>
      <c r="G14" s="593" t="s">
        <v>76</v>
      </c>
      <c r="H14" s="583" t="s">
        <v>253</v>
      </c>
      <c r="I14" s="599" t="s">
        <v>77</v>
      </c>
      <c r="J14" s="600"/>
      <c r="K14" s="601"/>
    </row>
    <row r="15" spans="1:11" ht="135.75" thickBot="1" x14ac:dyDescent="0.3">
      <c r="A15" s="597"/>
      <c r="B15" s="594"/>
      <c r="C15" s="598"/>
      <c r="D15" s="331" t="s">
        <v>15</v>
      </c>
      <c r="E15" s="331" t="s">
        <v>16</v>
      </c>
      <c r="F15" s="336" t="s">
        <v>640</v>
      </c>
      <c r="G15" s="594"/>
      <c r="H15" s="598"/>
      <c r="I15" s="331" t="s">
        <v>15</v>
      </c>
      <c r="J15" s="331" t="s">
        <v>16</v>
      </c>
      <c r="K15" s="336" t="s">
        <v>641</v>
      </c>
    </row>
    <row r="16" spans="1:11" x14ac:dyDescent="0.25">
      <c r="A16" s="199" t="s">
        <v>642</v>
      </c>
      <c r="B16" s="201">
        <v>76</v>
      </c>
      <c r="C16" s="75">
        <v>53</v>
      </c>
      <c r="D16" s="75">
        <v>205.3</v>
      </c>
      <c r="E16" s="75">
        <v>0</v>
      </c>
      <c r="F16" s="202">
        <v>30</v>
      </c>
      <c r="G16" s="201">
        <v>62</v>
      </c>
      <c r="H16" s="75">
        <v>31</v>
      </c>
      <c r="I16" s="75">
        <v>190</v>
      </c>
      <c r="J16" s="75">
        <v>0</v>
      </c>
      <c r="K16" s="202">
        <v>40</v>
      </c>
    </row>
    <row r="17" spans="1:11" x14ac:dyDescent="0.25">
      <c r="A17" s="199" t="s">
        <v>643</v>
      </c>
      <c r="B17" s="201">
        <v>185</v>
      </c>
      <c r="C17" s="75">
        <v>110</v>
      </c>
      <c r="D17" s="75">
        <v>105.3</v>
      </c>
      <c r="E17" s="75">
        <v>27</v>
      </c>
      <c r="F17" s="202">
        <v>109.2</v>
      </c>
      <c r="G17" s="201">
        <v>15</v>
      </c>
      <c r="H17" s="75">
        <v>10</v>
      </c>
      <c r="I17" s="75">
        <v>45</v>
      </c>
      <c r="J17" s="75">
        <v>10</v>
      </c>
      <c r="K17" s="202">
        <v>23.8</v>
      </c>
    </row>
    <row r="18" spans="1:11" x14ac:dyDescent="0.25">
      <c r="A18" s="199" t="s">
        <v>644</v>
      </c>
      <c r="B18" s="201">
        <v>64</v>
      </c>
      <c r="C18" s="75">
        <v>30</v>
      </c>
      <c r="D18" s="75">
        <v>159.30000000000001</v>
      </c>
      <c r="E18" s="75">
        <v>0</v>
      </c>
      <c r="F18" s="202">
        <v>26.1</v>
      </c>
      <c r="G18" s="201">
        <v>3</v>
      </c>
      <c r="H18" s="75">
        <v>3</v>
      </c>
      <c r="I18" s="75">
        <v>20</v>
      </c>
      <c r="J18" s="75">
        <v>0</v>
      </c>
      <c r="K18" s="202">
        <v>0</v>
      </c>
    </row>
    <row r="19" spans="1:11" x14ac:dyDescent="0.25">
      <c r="A19" s="186" t="s">
        <v>307</v>
      </c>
      <c r="B19" s="179">
        <v>13</v>
      </c>
      <c r="C19" s="3">
        <v>10</v>
      </c>
      <c r="D19" s="3">
        <v>59.5</v>
      </c>
      <c r="E19" s="3">
        <v>0</v>
      </c>
      <c r="F19" s="180">
        <v>0</v>
      </c>
      <c r="G19" s="179">
        <v>18</v>
      </c>
      <c r="H19" s="3">
        <v>14</v>
      </c>
      <c r="I19" s="3">
        <v>60</v>
      </c>
      <c r="J19" s="3">
        <v>0</v>
      </c>
      <c r="K19" s="180">
        <v>7.2</v>
      </c>
    </row>
    <row r="20" spans="1:11" x14ac:dyDescent="0.25">
      <c r="A20" s="186" t="s">
        <v>645</v>
      </c>
      <c r="B20" s="179">
        <v>53</v>
      </c>
      <c r="C20" s="3">
        <v>44</v>
      </c>
      <c r="D20" s="3">
        <v>225</v>
      </c>
      <c r="E20" s="3">
        <v>0</v>
      </c>
      <c r="F20" s="180">
        <v>11.9</v>
      </c>
      <c r="G20" s="179">
        <v>13</v>
      </c>
      <c r="H20" s="3">
        <v>10</v>
      </c>
      <c r="I20" s="3">
        <v>85</v>
      </c>
      <c r="J20" s="3">
        <v>0</v>
      </c>
      <c r="K20" s="180">
        <v>0</v>
      </c>
    </row>
    <row r="21" spans="1:11" ht="16.5" thickBot="1" x14ac:dyDescent="0.3">
      <c r="A21" s="187"/>
      <c r="B21" s="193"/>
      <c r="C21" s="188"/>
      <c r="D21" s="188"/>
      <c r="E21" s="188"/>
      <c r="F21" s="189"/>
      <c r="G21" s="193"/>
      <c r="H21" s="188"/>
      <c r="I21" s="188"/>
      <c r="J21" s="188"/>
      <c r="K21" s="189"/>
    </row>
    <row r="22" spans="1:11" ht="16.5" thickBot="1" x14ac:dyDescent="0.3">
      <c r="A22" s="200" t="s">
        <v>56</v>
      </c>
      <c r="B22" s="194">
        <f>SUM(B16:B21)</f>
        <v>391</v>
      </c>
      <c r="C22" s="191">
        <f>SUM(C16:C21)</f>
        <v>247</v>
      </c>
      <c r="D22" s="191">
        <f t="shared" ref="D22:K22" si="1">SUM(D16:D21)</f>
        <v>754.40000000000009</v>
      </c>
      <c r="E22" s="191">
        <f t="shared" si="1"/>
        <v>27</v>
      </c>
      <c r="F22" s="192">
        <f t="shared" si="1"/>
        <v>177.2</v>
      </c>
      <c r="G22" s="194">
        <f t="shared" si="1"/>
        <v>111</v>
      </c>
      <c r="H22" s="191">
        <f t="shared" si="1"/>
        <v>68</v>
      </c>
      <c r="I22" s="191">
        <f t="shared" si="1"/>
        <v>400</v>
      </c>
      <c r="J22" s="191">
        <f t="shared" si="1"/>
        <v>10</v>
      </c>
      <c r="K22" s="192">
        <f t="shared" si="1"/>
        <v>71</v>
      </c>
    </row>
    <row r="23" spans="1:11" ht="16.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203" t="s">
        <v>254</v>
      </c>
      <c r="B24" s="205">
        <f>+B11-B22</f>
        <v>94</v>
      </c>
      <c r="C24" s="195">
        <f>+C11-C22</f>
        <v>40</v>
      </c>
      <c r="D24" s="195">
        <f t="shared" ref="D24:K24" si="2">+D11-D22</f>
        <v>46.099999999999795</v>
      </c>
      <c r="E24" s="195">
        <f t="shared" si="2"/>
        <v>-9</v>
      </c>
      <c r="F24" s="196">
        <f t="shared" si="2"/>
        <v>64.900000000000006</v>
      </c>
      <c r="G24" s="205">
        <f t="shared" si="2"/>
        <v>19</v>
      </c>
      <c r="H24" s="195">
        <f t="shared" si="2"/>
        <v>2</v>
      </c>
      <c r="I24" s="195">
        <f t="shared" si="2"/>
        <v>3.5</v>
      </c>
      <c r="J24" s="195">
        <f t="shared" si="2"/>
        <v>29</v>
      </c>
      <c r="K24" s="196">
        <f t="shared" si="2"/>
        <v>19.400000000000006</v>
      </c>
    </row>
    <row r="25" spans="1:11" ht="16.5" thickBot="1" x14ac:dyDescent="0.3">
      <c r="A25" s="204" t="s">
        <v>165</v>
      </c>
      <c r="B25" s="206">
        <f>+IFERROR(B24/B22,0)*100</f>
        <v>24.040920716112531</v>
      </c>
      <c r="C25" s="197">
        <f>+IFERROR(C24/C22,0)*100</f>
        <v>16.194331983805668</v>
      </c>
      <c r="D25" s="197">
        <f t="shared" ref="D25:K25" si="3">+IFERROR(D24/D22,0)*100</f>
        <v>6.1108165429480099</v>
      </c>
      <c r="E25" s="197">
        <f t="shared" si="3"/>
        <v>-33.333333333333329</v>
      </c>
      <c r="F25" s="198">
        <f t="shared" si="3"/>
        <v>36.625282167042897</v>
      </c>
      <c r="G25" s="206">
        <f t="shared" si="3"/>
        <v>17.117117117117118</v>
      </c>
      <c r="H25" s="197">
        <f t="shared" si="3"/>
        <v>2.9411764705882351</v>
      </c>
      <c r="I25" s="197">
        <f t="shared" si="3"/>
        <v>0.87500000000000011</v>
      </c>
      <c r="J25" s="197">
        <f t="shared" si="3"/>
        <v>290</v>
      </c>
      <c r="K25" s="198">
        <f t="shared" si="3"/>
        <v>27.323943661971839</v>
      </c>
    </row>
    <row r="26" spans="1:11" x14ac:dyDescent="0.25">
      <c r="J26" s="18"/>
      <c r="K26" s="18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3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sqref="A1:F21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595" t="s">
        <v>260</v>
      </c>
      <c r="B1" s="595"/>
      <c r="C1" s="595"/>
      <c r="D1" s="595"/>
      <c r="E1" s="595"/>
      <c r="F1" s="595"/>
      <c r="G1" s="5"/>
      <c r="H1" s="5"/>
      <c r="I1" s="13"/>
      <c r="J1" s="13"/>
    </row>
    <row r="2" spans="1:10" ht="48" thickBot="1" x14ac:dyDescent="0.3">
      <c r="A2" s="100" t="s">
        <v>47</v>
      </c>
      <c r="B2" s="93" t="s">
        <v>79</v>
      </c>
      <c r="C2" s="93" t="s">
        <v>80</v>
      </c>
      <c r="D2" s="93" t="s">
        <v>81</v>
      </c>
      <c r="E2" s="93" t="s">
        <v>82</v>
      </c>
      <c r="F2" s="94" t="s">
        <v>121</v>
      </c>
      <c r="G2" s="22"/>
      <c r="H2" s="22"/>
    </row>
    <row r="3" spans="1:10" x14ac:dyDescent="0.25">
      <c r="A3" s="337" t="s">
        <v>646</v>
      </c>
      <c r="B3" s="338" t="s">
        <v>647</v>
      </c>
      <c r="C3" s="337" t="s">
        <v>648</v>
      </c>
      <c r="D3" s="339">
        <v>41698</v>
      </c>
      <c r="E3" s="339">
        <v>42086</v>
      </c>
      <c r="F3" s="340" t="s">
        <v>649</v>
      </c>
      <c r="G3" s="17"/>
      <c r="H3" s="17"/>
    </row>
    <row r="4" spans="1:10" x14ac:dyDescent="0.25">
      <c r="A4" s="337" t="s">
        <v>650</v>
      </c>
      <c r="B4" s="338" t="s">
        <v>651</v>
      </c>
      <c r="C4" s="341" t="s">
        <v>648</v>
      </c>
      <c r="D4" s="339">
        <v>41698</v>
      </c>
      <c r="E4" s="339">
        <v>42086</v>
      </c>
      <c r="F4" s="340" t="s">
        <v>649</v>
      </c>
      <c r="G4" s="17"/>
      <c r="H4" s="17"/>
    </row>
    <row r="5" spans="1:10" x14ac:dyDescent="0.25">
      <c r="A5" s="337" t="s">
        <v>652</v>
      </c>
      <c r="B5" s="337" t="s">
        <v>653</v>
      </c>
      <c r="C5" s="337" t="s">
        <v>654</v>
      </c>
      <c r="D5" s="339">
        <v>41901</v>
      </c>
      <c r="E5" s="339">
        <v>42086</v>
      </c>
      <c r="F5" s="340" t="s">
        <v>655</v>
      </c>
      <c r="G5" s="17"/>
      <c r="H5" s="17"/>
    </row>
    <row r="6" spans="1:10" x14ac:dyDescent="0.25">
      <c r="A6" s="337" t="s">
        <v>656</v>
      </c>
      <c r="B6" s="337" t="s">
        <v>657</v>
      </c>
      <c r="C6" s="337" t="s">
        <v>658</v>
      </c>
      <c r="D6" s="342">
        <v>41828</v>
      </c>
      <c r="E6" s="339">
        <v>42314</v>
      </c>
      <c r="F6" s="343" t="s">
        <v>649</v>
      </c>
      <c r="G6" s="17"/>
      <c r="H6" s="17"/>
    </row>
    <row r="7" spans="1:10" x14ac:dyDescent="0.25">
      <c r="A7" s="344" t="s">
        <v>659</v>
      </c>
      <c r="B7" s="344" t="s">
        <v>660</v>
      </c>
      <c r="C7" s="344" t="s">
        <v>661</v>
      </c>
      <c r="D7" s="345">
        <v>42030</v>
      </c>
      <c r="E7" s="346">
        <v>42314</v>
      </c>
      <c r="F7" s="347" t="s">
        <v>655</v>
      </c>
      <c r="G7" s="17"/>
      <c r="H7" s="17"/>
    </row>
    <row r="8" spans="1:10" ht="31.5" x14ac:dyDescent="0.25">
      <c r="A8" s="344" t="s">
        <v>662</v>
      </c>
      <c r="B8" s="344" t="s">
        <v>663</v>
      </c>
      <c r="C8" s="348" t="s">
        <v>664</v>
      </c>
      <c r="D8" s="349">
        <v>42013</v>
      </c>
      <c r="E8" s="346">
        <v>42314</v>
      </c>
      <c r="F8" s="347" t="s">
        <v>655</v>
      </c>
      <c r="G8" s="17"/>
      <c r="H8" s="17"/>
    </row>
    <row r="9" spans="1:10" x14ac:dyDescent="0.25">
      <c r="A9" s="3"/>
      <c r="B9" s="3"/>
      <c r="C9" s="3"/>
      <c r="D9" s="3"/>
      <c r="E9" s="3"/>
      <c r="F9" s="350"/>
      <c r="G9" s="17"/>
      <c r="H9" s="17"/>
    </row>
    <row r="10" spans="1:10" ht="12.75" customHeight="1" thickBot="1" x14ac:dyDescent="0.3">
      <c r="A10" s="8"/>
      <c r="B10" s="8"/>
      <c r="C10" s="8"/>
      <c r="D10" s="8"/>
      <c r="E10" s="8"/>
      <c r="F10" s="17"/>
      <c r="G10" s="17"/>
      <c r="H10" s="17"/>
    </row>
    <row r="11" spans="1:10" ht="64.5" customHeight="1" thickBot="1" x14ac:dyDescent="0.3">
      <c r="B11" s="101" t="s">
        <v>83</v>
      </c>
      <c r="C11" s="78"/>
      <c r="D11" s="94" t="s">
        <v>84</v>
      </c>
      <c r="E11" s="8"/>
      <c r="F11" s="17"/>
      <c r="G11" s="17"/>
      <c r="H11" s="17"/>
    </row>
    <row r="12" spans="1:10" x14ac:dyDescent="0.25">
      <c r="B12" s="26" t="s">
        <v>261</v>
      </c>
      <c r="C12" s="27">
        <v>4</v>
      </c>
      <c r="D12" s="75">
        <v>3</v>
      </c>
      <c r="E12" s="8"/>
      <c r="F12" s="8"/>
      <c r="G12" s="8"/>
      <c r="H12" s="8"/>
    </row>
    <row r="13" spans="1:10" x14ac:dyDescent="0.25">
      <c r="B13" s="26" t="s">
        <v>262</v>
      </c>
      <c r="C13" s="28">
        <v>0</v>
      </c>
      <c r="D13" s="3">
        <v>0</v>
      </c>
      <c r="E13" s="8"/>
      <c r="F13" s="8"/>
      <c r="G13" s="8"/>
      <c r="H13" s="8"/>
    </row>
    <row r="14" spans="1:10" x14ac:dyDescent="0.25">
      <c r="B14" s="26" t="s">
        <v>263</v>
      </c>
      <c r="C14" s="28">
        <v>6</v>
      </c>
      <c r="D14" s="3">
        <v>3</v>
      </c>
      <c r="E14" s="8"/>
      <c r="F14" s="8"/>
      <c r="G14" s="8"/>
      <c r="H14" s="8"/>
    </row>
    <row r="15" spans="1:10" x14ac:dyDescent="0.25">
      <c r="B15" s="16" t="s">
        <v>168</v>
      </c>
      <c r="C15" s="28">
        <v>0</v>
      </c>
      <c r="D15" s="3">
        <v>0</v>
      </c>
      <c r="E15" s="8"/>
      <c r="F15" s="8"/>
      <c r="G15" s="8"/>
      <c r="H15" s="8"/>
    </row>
    <row r="16" spans="1:10" x14ac:dyDescent="0.25">
      <c r="B16" s="3" t="s">
        <v>18</v>
      </c>
      <c r="C16" s="28">
        <v>0</v>
      </c>
      <c r="D16" s="3">
        <v>0</v>
      </c>
      <c r="E16" s="8"/>
      <c r="F16" s="8"/>
      <c r="G16" s="8"/>
      <c r="H16" s="8"/>
    </row>
    <row r="17" spans="2:6" x14ac:dyDescent="0.25">
      <c r="B17" s="3" t="s">
        <v>19</v>
      </c>
      <c r="C17" s="28">
        <v>0</v>
      </c>
      <c r="D17" s="3">
        <v>0</v>
      </c>
      <c r="E17" s="8"/>
      <c r="F17" s="8"/>
    </row>
    <row r="18" spans="2:6" x14ac:dyDescent="0.25">
      <c r="B18" s="3" t="s">
        <v>130</v>
      </c>
      <c r="C18" s="28">
        <v>0</v>
      </c>
      <c r="D18" s="3">
        <v>0</v>
      </c>
      <c r="E18" s="8"/>
      <c r="F18" s="8"/>
    </row>
    <row r="19" spans="2:6" ht="9.75" customHeight="1" thickBot="1" x14ac:dyDescent="0.3">
      <c r="B19" s="8"/>
      <c r="C19" s="8"/>
      <c r="D19" s="8"/>
      <c r="E19" s="8"/>
      <c r="F19" s="8"/>
    </row>
    <row r="20" spans="2:6" ht="31.5" customHeight="1" thickBot="1" x14ac:dyDescent="0.3">
      <c r="B20" s="102" t="s">
        <v>166</v>
      </c>
      <c r="C20" s="103" t="s">
        <v>167</v>
      </c>
      <c r="E20" s="8"/>
      <c r="F20" s="8"/>
    </row>
    <row r="21" spans="2:6" ht="32.25" customHeight="1" x14ac:dyDescent="0.25">
      <c r="B21" s="55">
        <v>6</v>
      </c>
      <c r="C21" s="26">
        <v>51.7</v>
      </c>
      <c r="D21" s="39"/>
      <c r="E21" s="8"/>
      <c r="F21" s="8"/>
    </row>
    <row r="22" spans="2:6" x14ac:dyDescent="0.25">
      <c r="D22" s="18"/>
    </row>
  </sheetData>
  <mergeCells count="1">
    <mergeCell ref="A1:F1"/>
  </mergeCells>
  <phoneticPr fontId="3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topLeftCell="A30" zoomScaleNormal="100" zoomScaleSheetLayoutView="100" workbookViewId="0">
      <selection activeCell="A30" sqref="A30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605" t="s">
        <v>264</v>
      </c>
      <c r="B1" s="605"/>
      <c r="C1" s="605"/>
      <c r="D1" s="605"/>
      <c r="E1" s="605"/>
      <c r="F1" s="605"/>
      <c r="G1" s="29"/>
    </row>
    <row r="2" spans="1:7" ht="32.25" thickBot="1" x14ac:dyDescent="0.3">
      <c r="A2" s="106" t="s">
        <v>47</v>
      </c>
      <c r="B2" s="79" t="s">
        <v>79</v>
      </c>
      <c r="C2" s="79" t="s">
        <v>80</v>
      </c>
      <c r="D2" s="79" t="s">
        <v>81</v>
      </c>
      <c r="E2" s="79" t="s">
        <v>183</v>
      </c>
      <c r="F2" s="80" t="s">
        <v>121</v>
      </c>
      <c r="G2" s="11"/>
    </row>
    <row r="3" spans="1:7" ht="31.5" x14ac:dyDescent="0.25">
      <c r="A3" s="351">
        <v>1</v>
      </c>
      <c r="B3" s="352" t="s">
        <v>665</v>
      </c>
      <c r="C3" s="352" t="s">
        <v>666</v>
      </c>
      <c r="D3" s="353">
        <v>41810</v>
      </c>
      <c r="E3" s="353">
        <v>42005</v>
      </c>
      <c r="F3" s="354" t="s">
        <v>649</v>
      </c>
      <c r="G3" s="17"/>
    </row>
    <row r="4" spans="1:7" x14ac:dyDescent="0.25">
      <c r="A4" s="351">
        <v>2</v>
      </c>
      <c r="B4" s="355" t="s">
        <v>667</v>
      </c>
      <c r="C4" s="355" t="s">
        <v>668</v>
      </c>
      <c r="D4" s="356">
        <v>41901</v>
      </c>
      <c r="E4" s="356">
        <v>42073</v>
      </c>
      <c r="F4" s="357" t="s">
        <v>649</v>
      </c>
      <c r="G4" s="17"/>
    </row>
    <row r="5" spans="1:7" x14ac:dyDescent="0.25">
      <c r="A5" s="351">
        <v>3</v>
      </c>
      <c r="B5" s="355" t="s">
        <v>669</v>
      </c>
      <c r="C5" s="355" t="s">
        <v>670</v>
      </c>
      <c r="D5" s="356">
        <v>41690</v>
      </c>
      <c r="E5" s="356">
        <v>42050</v>
      </c>
      <c r="F5" s="357" t="s">
        <v>655</v>
      </c>
      <c r="G5" s="17"/>
    </row>
    <row r="6" spans="1:7" x14ac:dyDescent="0.25">
      <c r="A6" s="351">
        <v>4</v>
      </c>
      <c r="B6" s="355" t="s">
        <v>671</v>
      </c>
      <c r="C6" s="355" t="s">
        <v>672</v>
      </c>
      <c r="D6" s="356">
        <v>41733</v>
      </c>
      <c r="E6" s="358">
        <v>42073</v>
      </c>
      <c r="F6" s="357" t="s">
        <v>655</v>
      </c>
      <c r="G6" s="17"/>
    </row>
    <row r="7" spans="1:7" ht="31.5" x14ac:dyDescent="0.25">
      <c r="A7" s="351">
        <v>5</v>
      </c>
      <c r="B7" s="359" t="s">
        <v>673</v>
      </c>
      <c r="C7" s="359" t="s">
        <v>666</v>
      </c>
      <c r="D7" s="360">
        <v>41813</v>
      </c>
      <c r="E7" s="361">
        <v>42104</v>
      </c>
      <c r="F7" s="362" t="s">
        <v>649</v>
      </c>
      <c r="G7" s="17"/>
    </row>
    <row r="8" spans="1:7" x14ac:dyDescent="0.25">
      <c r="A8" s="351">
        <v>6</v>
      </c>
      <c r="B8" s="355" t="s">
        <v>674</v>
      </c>
      <c r="C8" s="355" t="s">
        <v>675</v>
      </c>
      <c r="D8" s="356">
        <v>41766</v>
      </c>
      <c r="E8" s="356">
        <v>42088</v>
      </c>
      <c r="F8" s="357" t="s">
        <v>649</v>
      </c>
      <c r="G8" s="17"/>
    </row>
    <row r="9" spans="1:7" x14ac:dyDescent="0.25">
      <c r="A9" s="351">
        <v>7</v>
      </c>
      <c r="B9" s="355" t="s">
        <v>676</v>
      </c>
      <c r="C9" s="355" t="s">
        <v>677</v>
      </c>
      <c r="D9" s="356">
        <v>41956</v>
      </c>
      <c r="E9" s="356">
        <v>42076</v>
      </c>
      <c r="F9" s="357" t="s">
        <v>649</v>
      </c>
      <c r="G9" s="17"/>
    </row>
    <row r="10" spans="1:7" x14ac:dyDescent="0.25">
      <c r="A10" s="351">
        <v>8</v>
      </c>
      <c r="B10" s="355" t="s">
        <v>678</v>
      </c>
      <c r="C10" s="355" t="s">
        <v>679</v>
      </c>
      <c r="D10" s="356">
        <v>41807</v>
      </c>
      <c r="E10" s="356">
        <v>42170</v>
      </c>
      <c r="F10" s="357" t="s">
        <v>655</v>
      </c>
      <c r="G10" s="8"/>
    </row>
    <row r="11" spans="1:7" x14ac:dyDescent="0.25">
      <c r="A11" s="351">
        <v>9</v>
      </c>
      <c r="B11" s="355" t="s">
        <v>680</v>
      </c>
      <c r="C11" s="355" t="s">
        <v>681</v>
      </c>
      <c r="D11" s="356">
        <v>42023</v>
      </c>
      <c r="E11" s="356">
        <v>42156</v>
      </c>
      <c r="F11" s="357" t="s">
        <v>649</v>
      </c>
      <c r="G11" s="8"/>
    </row>
    <row r="12" spans="1:7" ht="53.25" customHeight="1" x14ac:dyDescent="0.25">
      <c r="A12" s="351">
        <v>10</v>
      </c>
      <c r="B12" s="359" t="s">
        <v>682</v>
      </c>
      <c r="C12" s="359" t="s">
        <v>683</v>
      </c>
      <c r="D12" s="361">
        <v>41948</v>
      </c>
      <c r="E12" s="361">
        <v>42129</v>
      </c>
      <c r="F12" s="362" t="s">
        <v>655</v>
      </c>
      <c r="G12" s="8"/>
    </row>
    <row r="13" spans="1:7" x14ac:dyDescent="0.25">
      <c r="A13" s="351">
        <v>11</v>
      </c>
      <c r="B13" s="355" t="s">
        <v>684</v>
      </c>
      <c r="C13" s="355" t="s">
        <v>685</v>
      </c>
      <c r="D13" s="356">
        <v>42117</v>
      </c>
      <c r="E13" s="356">
        <v>42303</v>
      </c>
      <c r="F13" s="357" t="s">
        <v>655</v>
      </c>
      <c r="G13" s="8"/>
    </row>
    <row r="14" spans="1:7" x14ac:dyDescent="0.25">
      <c r="A14" s="351">
        <v>12</v>
      </c>
      <c r="B14" s="355" t="s">
        <v>686</v>
      </c>
      <c r="C14" s="355" t="s">
        <v>677</v>
      </c>
      <c r="D14" s="356">
        <v>42066</v>
      </c>
      <c r="E14" s="356">
        <v>42312</v>
      </c>
      <c r="F14" s="357" t="s">
        <v>649</v>
      </c>
      <c r="G14" s="8"/>
    </row>
    <row r="15" spans="1:7" x14ac:dyDescent="0.25">
      <c r="A15" s="351">
        <v>13</v>
      </c>
      <c r="B15" s="355" t="s">
        <v>687</v>
      </c>
      <c r="C15" s="355" t="s">
        <v>688</v>
      </c>
      <c r="D15" s="356">
        <v>42104</v>
      </c>
      <c r="E15" s="356">
        <v>42318</v>
      </c>
      <c r="F15" s="357" t="s">
        <v>649</v>
      </c>
      <c r="G15" s="8"/>
    </row>
    <row r="16" spans="1:7" x14ac:dyDescent="0.25">
      <c r="A16" s="351">
        <v>14</v>
      </c>
      <c r="B16" s="355" t="s">
        <v>689</v>
      </c>
      <c r="C16" s="355" t="s">
        <v>654</v>
      </c>
      <c r="D16" s="356">
        <v>42065</v>
      </c>
      <c r="E16" s="356">
        <v>42312</v>
      </c>
      <c r="F16" s="357" t="s">
        <v>649</v>
      </c>
      <c r="G16" s="8"/>
    </row>
    <row r="17" spans="1:7" x14ac:dyDescent="0.25">
      <c r="A17" s="351">
        <v>15</v>
      </c>
      <c r="B17" s="355" t="s">
        <v>690</v>
      </c>
      <c r="C17" s="355" t="s">
        <v>648</v>
      </c>
      <c r="D17" s="356">
        <v>41955</v>
      </c>
      <c r="E17" s="356">
        <v>42312</v>
      </c>
      <c r="F17" s="357" t="s">
        <v>649</v>
      </c>
      <c r="G17" s="8"/>
    </row>
    <row r="18" spans="1:7" x14ac:dyDescent="0.25">
      <c r="A18" s="351">
        <v>16</v>
      </c>
      <c r="B18" s="355" t="s">
        <v>691</v>
      </c>
      <c r="C18" s="355" t="s">
        <v>692</v>
      </c>
      <c r="D18" s="356">
        <v>42051</v>
      </c>
      <c r="E18" s="356">
        <v>42383</v>
      </c>
      <c r="F18" s="357" t="s">
        <v>649</v>
      </c>
    </row>
    <row r="19" spans="1:7" x14ac:dyDescent="0.25">
      <c r="A19" s="351">
        <v>17</v>
      </c>
      <c r="B19" s="355" t="s">
        <v>693</v>
      </c>
      <c r="C19" s="355" t="s">
        <v>694</v>
      </c>
      <c r="D19" s="356">
        <v>41964</v>
      </c>
      <c r="E19" s="356">
        <v>42383</v>
      </c>
      <c r="F19" s="357" t="s">
        <v>655</v>
      </c>
    </row>
    <row r="20" spans="1:7" x14ac:dyDescent="0.25">
      <c r="A20" s="351">
        <v>18</v>
      </c>
      <c r="B20" s="355" t="s">
        <v>695</v>
      </c>
      <c r="C20" s="355" t="s">
        <v>694</v>
      </c>
      <c r="D20" s="356">
        <v>42117</v>
      </c>
      <c r="E20" s="356">
        <v>42383</v>
      </c>
      <c r="F20" s="357" t="s">
        <v>655</v>
      </c>
    </row>
    <row r="21" spans="1:7" ht="31.5" customHeight="1" x14ac:dyDescent="0.25">
      <c r="A21" s="351">
        <v>19</v>
      </c>
      <c r="B21" s="355" t="s">
        <v>696</v>
      </c>
      <c r="C21" s="355" t="s">
        <v>697</v>
      </c>
      <c r="D21" s="356">
        <v>42188</v>
      </c>
      <c r="E21" s="356">
        <v>42422</v>
      </c>
      <c r="F21" s="357" t="s">
        <v>655</v>
      </c>
    </row>
    <row r="22" spans="1:7" ht="29.25" customHeight="1" x14ac:dyDescent="0.25">
      <c r="A22" s="351">
        <v>20</v>
      </c>
      <c r="B22" s="363" t="s">
        <v>698</v>
      </c>
      <c r="C22" s="364" t="s">
        <v>699</v>
      </c>
      <c r="D22" s="365">
        <v>42060</v>
      </c>
      <c r="E22" s="365">
        <v>42452</v>
      </c>
      <c r="F22" s="357" t="s">
        <v>655</v>
      </c>
    </row>
    <row r="23" spans="1:7" ht="31.5" x14ac:dyDescent="0.25">
      <c r="A23" s="64">
        <v>21</v>
      </c>
      <c r="B23" s="363" t="s">
        <v>700</v>
      </c>
      <c r="C23" s="366" t="s">
        <v>701</v>
      </c>
      <c r="D23" s="365">
        <v>42320</v>
      </c>
      <c r="E23" s="365">
        <v>42452</v>
      </c>
      <c r="F23" s="367" t="s">
        <v>655</v>
      </c>
    </row>
    <row r="24" spans="1:7" ht="16.5" thickBot="1" x14ac:dyDescent="0.3">
      <c r="A24" s="66"/>
      <c r="B24" s="66"/>
      <c r="C24" s="66"/>
      <c r="D24" s="66"/>
      <c r="E24" s="66"/>
      <c r="F24" s="368"/>
    </row>
    <row r="25" spans="1:7" ht="48" thickBot="1" x14ac:dyDescent="0.3">
      <c r="A25" s="142"/>
      <c r="B25" s="104" t="s">
        <v>85</v>
      </c>
      <c r="C25" s="369"/>
      <c r="D25" s="105" t="s">
        <v>84</v>
      </c>
      <c r="E25" s="66"/>
      <c r="F25" s="368"/>
    </row>
    <row r="26" spans="1:7" x14ac:dyDescent="0.25">
      <c r="A26" s="142"/>
      <c r="B26" s="65" t="s">
        <v>261</v>
      </c>
      <c r="C26" s="370">
        <v>10</v>
      </c>
      <c r="D26" s="65">
        <v>5</v>
      </c>
      <c r="E26" s="66"/>
      <c r="F26" s="66"/>
    </row>
    <row r="27" spans="1:7" x14ac:dyDescent="0.25">
      <c r="A27" s="142"/>
      <c r="B27" s="65" t="s">
        <v>262</v>
      </c>
      <c r="C27" s="371">
        <v>6</v>
      </c>
      <c r="D27" s="64">
        <v>1</v>
      </c>
      <c r="E27" s="66"/>
      <c r="F27" s="66"/>
    </row>
    <row r="28" spans="1:7" x14ac:dyDescent="0.25">
      <c r="A28" s="142"/>
      <c r="B28" s="65" t="s">
        <v>263</v>
      </c>
      <c r="C28" s="371">
        <v>15</v>
      </c>
      <c r="D28" s="64">
        <v>10</v>
      </c>
      <c r="E28" s="66"/>
      <c r="F28" s="66"/>
    </row>
    <row r="29" spans="1:7" x14ac:dyDescent="0.25">
      <c r="A29" s="142"/>
      <c r="B29" s="64" t="s">
        <v>168</v>
      </c>
      <c r="C29" s="371">
        <v>0</v>
      </c>
      <c r="D29" s="64">
        <v>0</v>
      </c>
      <c r="E29" s="66"/>
      <c r="F29" s="66"/>
    </row>
    <row r="30" spans="1:7" x14ac:dyDescent="0.25">
      <c r="A30" s="142"/>
      <c r="B30" s="64" t="s">
        <v>18</v>
      </c>
      <c r="C30" s="371">
        <v>0</v>
      </c>
      <c r="D30" s="64">
        <v>0</v>
      </c>
      <c r="E30" s="66"/>
      <c r="F30" s="66"/>
    </row>
    <row r="31" spans="1:7" x14ac:dyDescent="0.25">
      <c r="A31" s="142"/>
      <c r="B31" s="64" t="s">
        <v>19</v>
      </c>
      <c r="C31" s="371">
        <v>0</v>
      </c>
      <c r="D31" s="64">
        <v>0</v>
      </c>
      <c r="E31" s="66"/>
      <c r="F31" s="66"/>
    </row>
    <row r="32" spans="1:7" x14ac:dyDescent="0.25">
      <c r="A32" s="142"/>
      <c r="B32" s="64" t="s">
        <v>130</v>
      </c>
      <c r="C32" s="371">
        <v>0</v>
      </c>
      <c r="D32" s="64">
        <v>0</v>
      </c>
      <c r="E32" s="66"/>
      <c r="F32" s="66"/>
    </row>
    <row r="33" spans="1:6" ht="16.5" thickBot="1" x14ac:dyDescent="0.3">
      <c r="A33" s="142"/>
      <c r="B33" s="66"/>
      <c r="C33" s="66"/>
      <c r="D33" s="66"/>
      <c r="E33" s="66"/>
      <c r="F33" s="66"/>
    </row>
    <row r="34" spans="1:6" ht="16.5" thickBot="1" x14ac:dyDescent="0.3">
      <c r="A34" s="142"/>
      <c r="B34" s="106" t="s">
        <v>169</v>
      </c>
      <c r="C34" s="107" t="s">
        <v>170</v>
      </c>
      <c r="D34" s="18"/>
      <c r="E34" s="66"/>
      <c r="F34" s="66"/>
    </row>
    <row r="35" spans="1:6" x14ac:dyDescent="0.25">
      <c r="A35" s="142"/>
      <c r="B35" s="372">
        <v>21</v>
      </c>
      <c r="C35" s="65">
        <v>49.19</v>
      </c>
      <c r="D35" s="66"/>
      <c r="E35" s="66"/>
      <c r="F35" s="66"/>
    </row>
  </sheetData>
  <mergeCells count="1">
    <mergeCell ref="A1:F1"/>
  </mergeCells>
  <phoneticPr fontId="3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zoomScaleNormal="100" zoomScaleSheetLayoutView="100" workbookViewId="0">
      <selection activeCell="I10" sqref="I10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607" t="s">
        <v>265</v>
      </c>
      <c r="B1" s="607"/>
      <c r="C1" s="607"/>
      <c r="D1" s="607"/>
      <c r="E1" s="607"/>
      <c r="F1" s="607"/>
      <c r="G1" s="607"/>
      <c r="H1" s="607"/>
      <c r="I1" s="607"/>
      <c r="J1" s="166"/>
    </row>
    <row r="2" spans="1:10" s="5" customFormat="1" ht="174" customHeight="1" thickBot="1" x14ac:dyDescent="0.3">
      <c r="A2" s="76" t="s">
        <v>86</v>
      </c>
      <c r="B2" s="93" t="s">
        <v>150</v>
      </c>
      <c r="C2" s="93" t="s">
        <v>87</v>
      </c>
      <c r="D2" s="93" t="s">
        <v>153</v>
      </c>
      <c r="E2" s="93" t="s">
        <v>88</v>
      </c>
      <c r="F2" s="93" t="s">
        <v>89</v>
      </c>
      <c r="G2" s="93" t="s">
        <v>90</v>
      </c>
      <c r="H2" s="93" t="s">
        <v>91</v>
      </c>
      <c r="I2" s="94" t="s">
        <v>92</v>
      </c>
      <c r="J2" s="19"/>
    </row>
    <row r="3" spans="1:10" x14ac:dyDescent="0.25">
      <c r="A3" s="99" t="s">
        <v>171</v>
      </c>
      <c r="B3" s="99">
        <v>15</v>
      </c>
      <c r="C3" s="75">
        <v>1</v>
      </c>
      <c r="D3" s="75">
        <v>7.0000000000000007E-2</v>
      </c>
      <c r="E3" s="75">
        <v>4</v>
      </c>
      <c r="F3" s="75">
        <v>1</v>
      </c>
      <c r="G3" s="75">
        <v>0</v>
      </c>
      <c r="H3" s="75">
        <v>1</v>
      </c>
      <c r="I3" s="75">
        <v>13</v>
      </c>
      <c r="J3" s="8"/>
    </row>
    <row r="4" spans="1:10" x14ac:dyDescent="0.25">
      <c r="A4" s="15" t="s">
        <v>172</v>
      </c>
      <c r="B4" s="15">
        <v>31</v>
      </c>
      <c r="C4" s="3">
        <v>1.03</v>
      </c>
      <c r="D4" s="3">
        <v>0.23</v>
      </c>
      <c r="E4" s="3">
        <v>3.95</v>
      </c>
      <c r="F4" s="3">
        <v>0</v>
      </c>
      <c r="G4" s="3">
        <v>0</v>
      </c>
      <c r="H4" s="3">
        <v>0</v>
      </c>
      <c r="I4" s="3">
        <v>24</v>
      </c>
      <c r="J4" s="8"/>
    </row>
    <row r="5" spans="1:10" x14ac:dyDescent="0.25">
      <c r="A5" s="15" t="s">
        <v>105</v>
      </c>
      <c r="B5" s="15">
        <v>104</v>
      </c>
      <c r="C5" s="3">
        <v>1.55</v>
      </c>
      <c r="D5" s="3">
        <v>0.85</v>
      </c>
      <c r="E5" s="3">
        <v>3.7</v>
      </c>
      <c r="F5" s="3">
        <v>1</v>
      </c>
      <c r="G5" s="3">
        <v>3</v>
      </c>
      <c r="H5" s="3">
        <v>4</v>
      </c>
      <c r="I5" s="3">
        <v>69</v>
      </c>
      <c r="J5" s="8"/>
    </row>
    <row r="6" spans="1:10" x14ac:dyDescent="0.25">
      <c r="A6" s="136" t="s">
        <v>56</v>
      </c>
      <c r="B6" s="135">
        <f>SUM(B3:B5)</f>
        <v>150</v>
      </c>
      <c r="C6" s="137">
        <f>+IFERROR(($B$3*C3+$B$4*C4+$B$5*C5)/$B$6,0)</f>
        <v>1.3875333333333335</v>
      </c>
      <c r="D6" s="137">
        <f>+IFERROR(($B$3*D3+$B$4*D4+$B$5*D5)/$B$6,0)</f>
        <v>0.64386666666666659</v>
      </c>
      <c r="E6" s="137">
        <f>+IFERROR(($B$3*E3+$B$4*E4+$B$5*E5)/$B$6,0)</f>
        <v>3.7816666666666667</v>
      </c>
      <c r="F6" s="135">
        <f>SUM(F3:F5)</f>
        <v>2</v>
      </c>
      <c r="G6" s="135">
        <f>SUM(G3:G5)</f>
        <v>3</v>
      </c>
      <c r="H6" s="135">
        <f>SUM(H3:H5)</f>
        <v>5</v>
      </c>
      <c r="I6" s="135">
        <f>SUM(I3:I5)</f>
        <v>106</v>
      </c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s="1" customFormat="1" ht="16.5" customHeight="1" thickBot="1" x14ac:dyDescent="0.3">
      <c r="A8" s="606" t="s">
        <v>93</v>
      </c>
      <c r="B8" s="606"/>
      <c r="C8" s="606"/>
      <c r="D8" s="11"/>
      <c r="E8" s="11"/>
      <c r="F8" s="11"/>
      <c r="G8" s="11"/>
      <c r="H8" s="11"/>
      <c r="I8" s="11"/>
      <c r="J8" s="11"/>
    </row>
    <row r="9" spans="1:10" s="1" customFormat="1" ht="32.25" thickBot="1" x14ac:dyDescent="0.3">
      <c r="A9" s="76" t="s">
        <v>94</v>
      </c>
      <c r="B9" s="91" t="s">
        <v>95</v>
      </c>
      <c r="C9" s="92" t="s">
        <v>151</v>
      </c>
      <c r="D9" s="11"/>
      <c r="E9" s="11"/>
      <c r="F9" s="11"/>
      <c r="G9" s="11"/>
      <c r="H9" s="11"/>
      <c r="I9" s="11"/>
      <c r="J9" s="11"/>
    </row>
    <row r="10" spans="1:10" x14ac:dyDescent="0.25">
      <c r="A10" s="99" t="s">
        <v>173</v>
      </c>
      <c r="B10" s="99">
        <v>9</v>
      </c>
      <c r="C10" s="108">
        <v>7.24</v>
      </c>
      <c r="D10" s="8"/>
      <c r="E10" s="8"/>
      <c r="F10" s="8"/>
      <c r="G10" s="8"/>
      <c r="H10" s="8"/>
      <c r="I10" s="8"/>
      <c r="J10" s="8"/>
    </row>
    <row r="11" spans="1:10" x14ac:dyDescent="0.25">
      <c r="A11" s="15" t="s">
        <v>174</v>
      </c>
      <c r="B11" s="15">
        <v>112</v>
      </c>
      <c r="C11" s="4">
        <v>61.66</v>
      </c>
      <c r="D11" s="8"/>
      <c r="E11" s="8"/>
      <c r="F11" s="8"/>
      <c r="G11" s="8"/>
      <c r="H11" s="8"/>
      <c r="I11" s="8"/>
      <c r="J11" s="8"/>
    </row>
    <row r="12" spans="1:10" ht="13.5" customHeight="1" x14ac:dyDescent="0.25">
      <c r="A12" s="135" t="s">
        <v>56</v>
      </c>
      <c r="B12" s="72">
        <f>+B10+B11</f>
        <v>121</v>
      </c>
      <c r="C12" s="72">
        <f>+C10+C11</f>
        <v>68.899999999999991</v>
      </c>
    </row>
    <row r="13" spans="1:10" x14ac:dyDescent="0.25">
      <c r="C13" s="18"/>
    </row>
  </sheetData>
  <mergeCells count="2">
    <mergeCell ref="A8:C8"/>
    <mergeCell ref="A1:I1"/>
  </mergeCells>
  <phoneticPr fontId="3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Normal="100" zoomScaleSheetLayoutView="100" workbookViewId="0">
      <selection activeCell="I13" sqref="I13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595" t="s">
        <v>131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23"/>
      <c r="O1" s="23"/>
      <c r="P1" s="23"/>
      <c r="Q1" s="23"/>
      <c r="R1" s="23"/>
      <c r="S1" s="23"/>
    </row>
    <row r="2" spans="1:19" ht="16.5" thickBot="1" x14ac:dyDescent="0.3">
      <c r="A2" s="238" t="s">
        <v>266</v>
      </c>
      <c r="B2" s="238"/>
      <c r="C2" s="239"/>
      <c r="D2" s="239"/>
      <c r="E2" s="238"/>
      <c r="F2" s="238"/>
      <c r="G2" s="238"/>
      <c r="H2" s="608"/>
      <c r="I2" s="608"/>
      <c r="J2" s="608"/>
      <c r="K2" s="608"/>
      <c r="L2" s="608"/>
      <c r="M2" s="608"/>
    </row>
    <row r="3" spans="1:19" s="6" customFormat="1" ht="66.75" customHeight="1" thickBot="1" x14ac:dyDescent="0.3">
      <c r="A3" s="240" t="s">
        <v>52</v>
      </c>
      <c r="B3" s="241" t="s">
        <v>56</v>
      </c>
      <c r="C3" s="241" t="s">
        <v>96</v>
      </c>
      <c r="D3" s="241" t="s">
        <v>97</v>
      </c>
      <c r="E3" s="241" t="s">
        <v>154</v>
      </c>
      <c r="F3" s="241" t="s">
        <v>156</v>
      </c>
      <c r="G3" s="242" t="s">
        <v>155</v>
      </c>
      <c r="H3" s="241" t="s">
        <v>253</v>
      </c>
      <c r="I3" s="240" t="s">
        <v>96</v>
      </c>
      <c r="J3" s="241" t="s">
        <v>97</v>
      </c>
      <c r="K3" s="241" t="s">
        <v>154</v>
      </c>
      <c r="L3" s="241" t="s">
        <v>156</v>
      </c>
      <c r="M3" s="242" t="s">
        <v>155</v>
      </c>
    </row>
    <row r="4" spans="1:19" s="6" customFormat="1" x14ac:dyDescent="0.25">
      <c r="A4" s="243" t="s">
        <v>702</v>
      </c>
      <c r="B4" s="373">
        <f>SUM(C4:G4)</f>
        <v>276.89</v>
      </c>
      <c r="C4" s="374">
        <v>40.264000000000003</v>
      </c>
      <c r="D4" s="374">
        <v>54.491999999999997</v>
      </c>
      <c r="E4" s="374"/>
      <c r="F4" s="374">
        <v>126.971</v>
      </c>
      <c r="G4" s="375">
        <v>55.162999999999997</v>
      </c>
      <c r="H4" s="376">
        <f t="shared" ref="H4:H15" si="0">SUM(I4:M4)</f>
        <v>141.85300000000001</v>
      </c>
      <c r="I4" s="377">
        <v>12.003</v>
      </c>
      <c r="J4" s="378">
        <v>27.736000000000001</v>
      </c>
      <c r="K4" s="378">
        <v>0</v>
      </c>
      <c r="L4" s="378">
        <v>70.406000000000006</v>
      </c>
      <c r="M4" s="379">
        <v>31.707999999999998</v>
      </c>
    </row>
    <row r="5" spans="1:19" s="6" customFormat="1" ht="30" x14ac:dyDescent="0.25">
      <c r="A5" s="245" t="s">
        <v>643</v>
      </c>
      <c r="B5" s="373">
        <f>SUM(C5:G5)</f>
        <v>148.542</v>
      </c>
      <c r="C5" s="380">
        <v>32.159999999999997</v>
      </c>
      <c r="D5" s="380">
        <v>51.280999999999999</v>
      </c>
      <c r="E5" s="380"/>
      <c r="F5" s="380">
        <v>58.152999999999999</v>
      </c>
      <c r="G5" s="381">
        <v>6.9480000000000004</v>
      </c>
      <c r="H5" s="382">
        <f t="shared" si="0"/>
        <v>56.247999999999998</v>
      </c>
      <c r="I5" s="383">
        <v>5</v>
      </c>
      <c r="J5" s="380">
        <v>16</v>
      </c>
      <c r="K5" s="380">
        <v>0</v>
      </c>
      <c r="L5" s="380">
        <v>30.3</v>
      </c>
      <c r="M5" s="384">
        <v>4.9480000000000004</v>
      </c>
    </row>
    <row r="6" spans="1:19" s="6" customFormat="1" x14ac:dyDescent="0.25">
      <c r="A6" s="245" t="s">
        <v>703</v>
      </c>
      <c r="B6" s="373">
        <f t="shared" ref="B6:B15" si="1">SUM(C6:G6)</f>
        <v>57.151000000000003</v>
      </c>
      <c r="C6" s="380">
        <v>7.4</v>
      </c>
      <c r="D6" s="380">
        <v>16.001000000000001</v>
      </c>
      <c r="E6" s="380"/>
      <c r="F6" s="380">
        <v>26.5</v>
      </c>
      <c r="G6" s="381">
        <v>7.25</v>
      </c>
      <c r="H6" s="382">
        <f t="shared" si="0"/>
        <v>24.500999999999998</v>
      </c>
      <c r="I6" s="383">
        <v>0</v>
      </c>
      <c r="J6" s="380">
        <v>9.0009999999999994</v>
      </c>
      <c r="K6" s="380">
        <v>0</v>
      </c>
      <c r="L6" s="380">
        <v>14.5</v>
      </c>
      <c r="M6" s="384">
        <v>1</v>
      </c>
    </row>
    <row r="7" spans="1:19" s="6" customFormat="1" ht="30" x14ac:dyDescent="0.25">
      <c r="A7" s="245" t="s">
        <v>704</v>
      </c>
      <c r="B7" s="373">
        <f t="shared" si="1"/>
        <v>30.49</v>
      </c>
      <c r="C7" s="380">
        <v>2</v>
      </c>
      <c r="D7" s="380">
        <v>8</v>
      </c>
      <c r="E7" s="380"/>
      <c r="F7" s="380">
        <v>20.49</v>
      </c>
      <c r="G7" s="381">
        <v>0</v>
      </c>
      <c r="H7" s="382">
        <f t="shared" si="0"/>
        <v>19.490000000000002</v>
      </c>
      <c r="I7" s="383">
        <v>1</v>
      </c>
      <c r="J7" s="380">
        <v>6</v>
      </c>
      <c r="K7" s="380">
        <v>0</v>
      </c>
      <c r="L7" s="380">
        <v>12.49</v>
      </c>
      <c r="M7" s="384">
        <v>0</v>
      </c>
    </row>
    <row r="8" spans="1:19" s="6" customFormat="1" x14ac:dyDescent="0.25">
      <c r="A8" s="245" t="s">
        <v>645</v>
      </c>
      <c r="B8" s="373">
        <f t="shared" si="1"/>
        <v>132.071</v>
      </c>
      <c r="C8" s="380">
        <v>12.6</v>
      </c>
      <c r="D8" s="380">
        <v>27.3</v>
      </c>
      <c r="E8" s="380"/>
      <c r="F8" s="380">
        <v>73.222999999999999</v>
      </c>
      <c r="G8" s="381">
        <v>18.948</v>
      </c>
      <c r="H8" s="382">
        <f t="shared" si="0"/>
        <v>79.497</v>
      </c>
      <c r="I8" s="383">
        <v>4.3</v>
      </c>
      <c r="J8" s="380">
        <v>12</v>
      </c>
      <c r="K8" s="380">
        <v>0</v>
      </c>
      <c r="L8" s="380">
        <v>48.222999999999999</v>
      </c>
      <c r="M8" s="384">
        <v>14.974</v>
      </c>
    </row>
    <row r="9" spans="1:19" s="6" customFormat="1" x14ac:dyDescent="0.25">
      <c r="A9" s="245" t="s">
        <v>301</v>
      </c>
      <c r="B9" s="373">
        <f t="shared" si="1"/>
        <v>13.4</v>
      </c>
      <c r="C9" s="380">
        <v>0</v>
      </c>
      <c r="D9" s="380">
        <v>4</v>
      </c>
      <c r="E9" s="380"/>
      <c r="F9" s="380">
        <v>5.4</v>
      </c>
      <c r="G9" s="381">
        <v>4</v>
      </c>
      <c r="H9" s="382">
        <f t="shared" si="0"/>
        <v>5.4</v>
      </c>
      <c r="I9" s="383">
        <v>0</v>
      </c>
      <c r="J9" s="380">
        <v>1</v>
      </c>
      <c r="K9" s="380">
        <v>0</v>
      </c>
      <c r="L9" s="380">
        <v>3.4</v>
      </c>
      <c r="M9" s="384">
        <v>1</v>
      </c>
    </row>
    <row r="10" spans="1:19" s="6" customFormat="1" x14ac:dyDescent="0.25">
      <c r="A10" s="245"/>
      <c r="B10" s="244">
        <f t="shared" si="1"/>
        <v>0</v>
      </c>
      <c r="C10" s="246"/>
      <c r="D10" s="246"/>
      <c r="E10" s="246"/>
      <c r="F10" s="246"/>
      <c r="G10" s="270"/>
      <c r="H10" s="276">
        <f t="shared" si="0"/>
        <v>0</v>
      </c>
      <c r="I10" s="245"/>
      <c r="J10" s="246"/>
      <c r="K10" s="246"/>
      <c r="L10" s="246"/>
      <c r="M10" s="247"/>
    </row>
    <row r="11" spans="1:19" s="6" customFormat="1" x14ac:dyDescent="0.25">
      <c r="A11" s="245"/>
      <c r="B11" s="244">
        <f t="shared" si="1"/>
        <v>0</v>
      </c>
      <c r="C11" s="246"/>
      <c r="D11" s="246"/>
      <c r="E11" s="246"/>
      <c r="F11" s="246"/>
      <c r="G11" s="270"/>
      <c r="H11" s="276">
        <f t="shared" si="0"/>
        <v>0</v>
      </c>
      <c r="I11" s="245"/>
      <c r="J11" s="246"/>
      <c r="K11" s="246"/>
      <c r="L11" s="246"/>
      <c r="M11" s="247"/>
    </row>
    <row r="12" spans="1:19" s="6" customFormat="1" x14ac:dyDescent="0.25">
      <c r="A12" s="245"/>
      <c r="B12" s="244">
        <f t="shared" si="1"/>
        <v>0</v>
      </c>
      <c r="C12" s="246"/>
      <c r="D12" s="246"/>
      <c r="E12" s="246"/>
      <c r="F12" s="246"/>
      <c r="G12" s="270"/>
      <c r="H12" s="276">
        <f t="shared" si="0"/>
        <v>0</v>
      </c>
      <c r="I12" s="245"/>
      <c r="J12" s="246"/>
      <c r="K12" s="246"/>
      <c r="L12" s="246"/>
      <c r="M12" s="247"/>
    </row>
    <row r="13" spans="1:19" s="6" customFormat="1" x14ac:dyDescent="0.25">
      <c r="A13" s="245"/>
      <c r="B13" s="244">
        <f t="shared" si="1"/>
        <v>0</v>
      </c>
      <c r="C13" s="246"/>
      <c r="D13" s="246"/>
      <c r="E13" s="246"/>
      <c r="F13" s="246"/>
      <c r="G13" s="270"/>
      <c r="H13" s="276">
        <f t="shared" si="0"/>
        <v>0</v>
      </c>
      <c r="I13" s="245"/>
      <c r="J13" s="246"/>
      <c r="K13" s="246"/>
      <c r="L13" s="246"/>
      <c r="M13" s="247"/>
    </row>
    <row r="14" spans="1:19" s="6" customFormat="1" x14ac:dyDescent="0.25">
      <c r="A14" s="245"/>
      <c r="B14" s="244">
        <f t="shared" si="1"/>
        <v>0</v>
      </c>
      <c r="C14" s="246"/>
      <c r="D14" s="246"/>
      <c r="E14" s="246"/>
      <c r="F14" s="246"/>
      <c r="G14" s="270"/>
      <c r="H14" s="276">
        <f t="shared" si="0"/>
        <v>0</v>
      </c>
      <c r="I14" s="245"/>
      <c r="J14" s="246"/>
      <c r="K14" s="246"/>
      <c r="L14" s="246"/>
      <c r="M14" s="247"/>
    </row>
    <row r="15" spans="1:19" ht="18.75" customHeight="1" x14ac:dyDescent="0.25">
      <c r="A15" s="248" t="s">
        <v>56</v>
      </c>
      <c r="B15" s="244">
        <f t="shared" si="1"/>
        <v>658.54399999999998</v>
      </c>
      <c r="C15" s="249">
        <f>SUM(C4:C14)</f>
        <v>94.424000000000007</v>
      </c>
      <c r="D15" s="249">
        <f>SUM(D4:D14)</f>
        <v>161.07400000000001</v>
      </c>
      <c r="E15" s="249">
        <f>SUM(E4:E14)</f>
        <v>0</v>
      </c>
      <c r="F15" s="249">
        <f>SUM(F4:F14)</f>
        <v>310.73699999999997</v>
      </c>
      <c r="G15" s="271">
        <f>SUM(G4:G14)</f>
        <v>92.308999999999997</v>
      </c>
      <c r="H15" s="276">
        <f t="shared" si="0"/>
        <v>326.98899999999998</v>
      </c>
      <c r="I15" s="250">
        <f>SUM(I4:I14)</f>
        <v>22.303000000000001</v>
      </c>
      <c r="J15" s="249">
        <f>SUM(J4:J14)</f>
        <v>71.736999999999995</v>
      </c>
      <c r="K15" s="249">
        <f>SUM(K4:K14)</f>
        <v>0</v>
      </c>
      <c r="L15" s="249">
        <f>SUM(L4:L14)</f>
        <v>179.31899999999999</v>
      </c>
      <c r="M15" s="251">
        <f>SUM(M4:M14)</f>
        <v>53.629999999999995</v>
      </c>
    </row>
    <row r="16" spans="1:19" ht="20.25" customHeight="1" x14ac:dyDescent="0.25">
      <c r="A16" s="248" t="s">
        <v>175</v>
      </c>
      <c r="B16" s="252">
        <v>100</v>
      </c>
      <c r="C16" s="253">
        <f t="shared" ref="C16:H16" si="2">+IFERROR(C15/$B$15,0)*100</f>
        <v>14.338297820646762</v>
      </c>
      <c r="D16" s="253">
        <f t="shared" si="2"/>
        <v>24.459109793726768</v>
      </c>
      <c r="E16" s="253">
        <f t="shared" si="2"/>
        <v>0</v>
      </c>
      <c r="F16" s="253">
        <f t="shared" si="2"/>
        <v>47.185457615588319</v>
      </c>
      <c r="G16" s="272">
        <f t="shared" si="2"/>
        <v>14.017134770038146</v>
      </c>
      <c r="H16" s="269">
        <f t="shared" si="2"/>
        <v>49.653326125513253</v>
      </c>
      <c r="I16" s="254">
        <f>+IFERROR(I15/$H$15,0)*100</f>
        <v>6.8207187397741214</v>
      </c>
      <c r="J16" s="254">
        <f t="shared" ref="J16:M16" si="3">+IFERROR(J15/$H$15,0)*100</f>
        <v>21.938658486982742</v>
      </c>
      <c r="K16" s="254">
        <f t="shared" si="3"/>
        <v>0</v>
      </c>
      <c r="L16" s="254">
        <f t="shared" si="3"/>
        <v>54.839459431357021</v>
      </c>
      <c r="M16" s="269">
        <f t="shared" si="3"/>
        <v>16.401163341886118</v>
      </c>
    </row>
    <row r="17" spans="1:13" ht="33.75" customHeight="1" x14ac:dyDescent="0.25">
      <c r="A17" s="255" t="s">
        <v>282</v>
      </c>
      <c r="B17" s="385">
        <f>SUM(C17:G17)</f>
        <v>653.76800000000003</v>
      </c>
      <c r="C17" s="386">
        <v>101.203</v>
      </c>
      <c r="D17" s="386">
        <v>158.98699999999999</v>
      </c>
      <c r="E17" s="386">
        <v>0</v>
      </c>
      <c r="F17" s="386">
        <v>294.642</v>
      </c>
      <c r="G17" s="387">
        <v>98.936000000000007</v>
      </c>
      <c r="H17" s="388">
        <f>SUM(I17:M17)</f>
        <v>324.952</v>
      </c>
      <c r="I17" s="389">
        <v>25.099</v>
      </c>
      <c r="J17" s="386">
        <v>72.787000000000006</v>
      </c>
      <c r="K17" s="386">
        <v>0</v>
      </c>
      <c r="L17" s="387">
        <v>170.01900000000001</v>
      </c>
      <c r="M17" s="390">
        <v>57.046999999999997</v>
      </c>
    </row>
    <row r="18" spans="1:13" ht="33.75" customHeight="1" x14ac:dyDescent="0.25">
      <c r="A18" s="256" t="s">
        <v>284</v>
      </c>
      <c r="B18" s="257">
        <v>100</v>
      </c>
      <c r="C18" s="257">
        <v>15.5</v>
      </c>
      <c r="D18" s="257">
        <v>24.3</v>
      </c>
      <c r="E18" s="257">
        <v>0</v>
      </c>
      <c r="F18" s="257">
        <v>45.1</v>
      </c>
      <c r="G18" s="273">
        <v>15.1</v>
      </c>
      <c r="H18" s="277">
        <v>49.7</v>
      </c>
      <c r="I18" s="259">
        <v>7.7</v>
      </c>
      <c r="J18" s="257">
        <v>22.4</v>
      </c>
      <c r="K18" s="257">
        <v>0</v>
      </c>
      <c r="L18" s="257">
        <v>52.3</v>
      </c>
      <c r="M18" s="258">
        <v>17.600000000000001</v>
      </c>
    </row>
    <row r="19" spans="1:13" ht="32.25" customHeight="1" x14ac:dyDescent="0.25">
      <c r="A19" s="260" t="s">
        <v>267</v>
      </c>
      <c r="B19" s="261">
        <f>+B15-B17</f>
        <v>4.7759999999999536</v>
      </c>
      <c r="C19" s="261">
        <f t="shared" ref="C19:M19" si="4">+C15-C17</f>
        <v>-6.7789999999999964</v>
      </c>
      <c r="D19" s="261">
        <f t="shared" si="4"/>
        <v>2.0870000000000175</v>
      </c>
      <c r="E19" s="261">
        <f t="shared" si="4"/>
        <v>0</v>
      </c>
      <c r="F19" s="261">
        <f t="shared" si="4"/>
        <v>16.09499999999997</v>
      </c>
      <c r="G19" s="274">
        <f t="shared" si="4"/>
        <v>-6.6270000000000095</v>
      </c>
      <c r="H19" s="278">
        <f>+H15-H17</f>
        <v>2.0369999999999777</v>
      </c>
      <c r="I19" s="263">
        <f t="shared" si="4"/>
        <v>-2.7959999999999994</v>
      </c>
      <c r="J19" s="261">
        <f t="shared" si="4"/>
        <v>-1.0500000000000114</v>
      </c>
      <c r="K19" s="261">
        <f t="shared" si="4"/>
        <v>0</v>
      </c>
      <c r="L19" s="261">
        <f t="shared" si="4"/>
        <v>9.2999999999999829</v>
      </c>
      <c r="M19" s="262">
        <f t="shared" si="4"/>
        <v>-3.4170000000000016</v>
      </c>
    </row>
    <row r="20" spans="1:13" ht="39" customHeight="1" thickBot="1" x14ac:dyDescent="0.3">
      <c r="A20" s="264" t="s">
        <v>283</v>
      </c>
      <c r="B20" s="265">
        <f t="shared" ref="B20:L20" si="5">+B16-B18</f>
        <v>0</v>
      </c>
      <c r="C20" s="265">
        <f>+C16-C18</f>
        <v>-1.1617021793532381</v>
      </c>
      <c r="D20" s="265">
        <f>+D16-D18</f>
        <v>0.15910979372676692</v>
      </c>
      <c r="E20" s="265">
        <f t="shared" si="5"/>
        <v>0</v>
      </c>
      <c r="F20" s="265">
        <f t="shared" si="5"/>
        <v>2.085457615588318</v>
      </c>
      <c r="G20" s="275">
        <f t="shared" si="5"/>
        <v>-1.082865229961854</v>
      </c>
      <c r="H20" s="279">
        <f>+H16-H18</f>
        <v>-4.6673874486749867E-2</v>
      </c>
      <c r="I20" s="267">
        <f t="shared" si="5"/>
        <v>-0.87928126022587882</v>
      </c>
      <c r="J20" s="265">
        <f t="shared" si="5"/>
        <v>-0.46134151301725623</v>
      </c>
      <c r="K20" s="265">
        <f t="shared" si="5"/>
        <v>0</v>
      </c>
      <c r="L20" s="265">
        <f t="shared" si="5"/>
        <v>2.5394594313570238</v>
      </c>
      <c r="M20" s="266">
        <f>+M16-M18</f>
        <v>-1.1988366581138834</v>
      </c>
    </row>
    <row r="21" spans="1:13" x14ac:dyDescent="0.25">
      <c r="A21" s="268" t="s">
        <v>285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</row>
    <row r="22" spans="1:13" x14ac:dyDescent="0.25">
      <c r="A22" s="238"/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</row>
  </sheetData>
  <mergeCells count="2">
    <mergeCell ref="A1:M1"/>
    <mergeCell ref="H2:M2"/>
  </mergeCells>
  <phoneticPr fontId="3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Normal="100" zoomScaleSheetLayoutView="100" workbookViewId="0">
      <selection sqref="A1:K29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609" t="s">
        <v>268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</row>
    <row r="2" spans="1:11" ht="16.5" thickBot="1" x14ac:dyDescent="0.3">
      <c r="A2" s="52" t="s">
        <v>259</v>
      </c>
      <c r="B2" s="52"/>
      <c r="C2" s="67"/>
      <c r="D2" s="67"/>
      <c r="E2" s="67"/>
      <c r="F2" s="67"/>
      <c r="G2" s="67"/>
      <c r="H2" s="67"/>
      <c r="I2" s="67"/>
      <c r="J2" s="67"/>
      <c r="K2" s="67"/>
    </row>
    <row r="3" spans="1:11" ht="15.75" customHeight="1" x14ac:dyDescent="0.25">
      <c r="A3" s="613" t="s">
        <v>52</v>
      </c>
      <c r="B3" s="617" t="s">
        <v>98</v>
      </c>
      <c r="C3" s="615" t="s">
        <v>253</v>
      </c>
      <c r="D3" s="610" t="s">
        <v>99</v>
      </c>
      <c r="E3" s="611"/>
      <c r="F3" s="612"/>
      <c r="G3" s="619" t="s">
        <v>100</v>
      </c>
      <c r="H3" s="615" t="s">
        <v>705</v>
      </c>
      <c r="I3" s="610" t="s">
        <v>101</v>
      </c>
      <c r="J3" s="611"/>
      <c r="K3" s="612"/>
    </row>
    <row r="4" spans="1:11" ht="32.25" thickBot="1" x14ac:dyDescent="0.3">
      <c r="A4" s="614"/>
      <c r="B4" s="618"/>
      <c r="C4" s="616"/>
      <c r="D4" s="110" t="s">
        <v>15</v>
      </c>
      <c r="E4" s="110" t="s">
        <v>16</v>
      </c>
      <c r="F4" s="111" t="s">
        <v>17</v>
      </c>
      <c r="G4" s="620"/>
      <c r="H4" s="616"/>
      <c r="I4" s="110" t="s">
        <v>706</v>
      </c>
      <c r="J4" s="110" t="s">
        <v>707</v>
      </c>
      <c r="K4" s="111" t="s">
        <v>17</v>
      </c>
    </row>
    <row r="5" spans="1:11" ht="31.5" x14ac:dyDescent="0.25">
      <c r="A5" s="391" t="s">
        <v>304</v>
      </c>
      <c r="B5" s="392">
        <v>27</v>
      </c>
      <c r="C5" s="393">
        <v>19</v>
      </c>
      <c r="D5" s="393">
        <v>153</v>
      </c>
      <c r="E5" s="393">
        <v>0</v>
      </c>
      <c r="F5" s="394">
        <v>345</v>
      </c>
      <c r="G5" s="392">
        <v>65</v>
      </c>
      <c r="H5" s="393">
        <v>1</v>
      </c>
      <c r="I5" s="393">
        <v>9</v>
      </c>
      <c r="J5" s="393">
        <v>3</v>
      </c>
      <c r="K5" s="394">
        <v>55</v>
      </c>
    </row>
    <row r="6" spans="1:11" ht="31.5" x14ac:dyDescent="0.25">
      <c r="A6" s="391" t="s">
        <v>305</v>
      </c>
      <c r="B6" s="395">
        <v>15</v>
      </c>
      <c r="C6" s="396">
        <v>4</v>
      </c>
      <c r="D6" s="109">
        <v>75</v>
      </c>
      <c r="E6" s="109">
        <v>0</v>
      </c>
      <c r="F6" s="207">
        <v>229</v>
      </c>
      <c r="G6" s="395">
        <v>57</v>
      </c>
      <c r="H6" s="109">
        <v>1</v>
      </c>
      <c r="I6" s="396">
        <v>11</v>
      </c>
      <c r="J6" s="109">
        <v>42</v>
      </c>
      <c r="K6" s="207">
        <v>40</v>
      </c>
    </row>
    <row r="7" spans="1:11" ht="31.5" x14ac:dyDescent="0.25">
      <c r="A7" s="397" t="s">
        <v>306</v>
      </c>
      <c r="B7" s="208">
        <v>9</v>
      </c>
      <c r="C7" s="68">
        <v>4</v>
      </c>
      <c r="D7" s="68">
        <v>45</v>
      </c>
      <c r="E7" s="68">
        <v>0</v>
      </c>
      <c r="F7" s="209">
        <v>37</v>
      </c>
      <c r="G7" s="208">
        <v>14</v>
      </c>
      <c r="H7" s="68">
        <v>0</v>
      </c>
      <c r="I7" s="398">
        <v>3</v>
      </c>
      <c r="J7" s="68">
        <v>0</v>
      </c>
      <c r="K7" s="209">
        <v>11</v>
      </c>
    </row>
    <row r="8" spans="1:11" x14ac:dyDescent="0.25">
      <c r="A8" s="399" t="s">
        <v>307</v>
      </c>
      <c r="B8" s="208">
        <v>1</v>
      </c>
      <c r="C8" s="68">
        <v>2</v>
      </c>
      <c r="D8" s="68">
        <v>10</v>
      </c>
      <c r="E8" s="68">
        <v>0</v>
      </c>
      <c r="F8" s="209">
        <v>16</v>
      </c>
      <c r="G8" s="208">
        <v>16</v>
      </c>
      <c r="H8" s="68">
        <v>0</v>
      </c>
      <c r="I8" s="398">
        <v>3</v>
      </c>
      <c r="J8" s="68">
        <v>0</v>
      </c>
      <c r="K8" s="209">
        <v>13</v>
      </c>
    </row>
    <row r="9" spans="1:11" x14ac:dyDescent="0.25">
      <c r="A9" s="399" t="s">
        <v>308</v>
      </c>
      <c r="B9" s="208">
        <v>27</v>
      </c>
      <c r="C9" s="68">
        <v>17</v>
      </c>
      <c r="D9" s="68">
        <v>135</v>
      </c>
      <c r="E9" s="68">
        <v>0</v>
      </c>
      <c r="F9" s="209">
        <v>92</v>
      </c>
      <c r="G9" s="208">
        <v>31</v>
      </c>
      <c r="H9" s="68">
        <v>1</v>
      </c>
      <c r="I9" s="398">
        <v>13</v>
      </c>
      <c r="J9" s="68">
        <v>3</v>
      </c>
      <c r="K9" s="209">
        <v>17</v>
      </c>
    </row>
    <row r="10" spans="1:11" x14ac:dyDescent="0.25">
      <c r="A10" s="399" t="s">
        <v>708</v>
      </c>
      <c r="B10" s="210">
        <v>13</v>
      </c>
      <c r="C10" s="48">
        <v>13</v>
      </c>
      <c r="D10" s="48">
        <v>65</v>
      </c>
      <c r="E10" s="48">
        <v>0</v>
      </c>
      <c r="F10" s="211">
        <v>128</v>
      </c>
      <c r="G10" s="210">
        <v>3</v>
      </c>
      <c r="H10" s="48"/>
      <c r="I10" s="400">
        <v>3</v>
      </c>
      <c r="J10" s="48">
        <v>0</v>
      </c>
      <c r="K10" s="211">
        <v>0</v>
      </c>
    </row>
    <row r="11" spans="1:11" ht="18" customHeight="1" x14ac:dyDescent="0.25">
      <c r="A11" s="399" t="s">
        <v>301</v>
      </c>
      <c r="B11" s="210">
        <v>0</v>
      </c>
      <c r="C11" s="48">
        <v>0</v>
      </c>
      <c r="D11" s="48">
        <v>0</v>
      </c>
      <c r="E11" s="48">
        <v>0</v>
      </c>
      <c r="F11" s="211">
        <v>1</v>
      </c>
      <c r="G11" s="210">
        <v>0</v>
      </c>
      <c r="H11" s="48">
        <v>0</v>
      </c>
      <c r="I11" s="400">
        <v>0</v>
      </c>
      <c r="J11" s="48">
        <v>0</v>
      </c>
      <c r="K11" s="211">
        <v>0</v>
      </c>
    </row>
    <row r="12" spans="1:11" ht="16.5" thickBot="1" x14ac:dyDescent="0.3">
      <c r="A12" s="401" t="s">
        <v>709</v>
      </c>
      <c r="B12" s="212">
        <v>4</v>
      </c>
      <c r="C12" s="213">
        <v>4</v>
      </c>
      <c r="D12" s="213">
        <v>20</v>
      </c>
      <c r="E12" s="213">
        <v>0</v>
      </c>
      <c r="F12" s="214">
        <v>4</v>
      </c>
      <c r="G12" s="216">
        <v>5</v>
      </c>
      <c r="H12" s="217"/>
      <c r="I12" s="402">
        <v>1</v>
      </c>
      <c r="J12" s="217">
        <v>0</v>
      </c>
      <c r="K12" s="218">
        <v>4</v>
      </c>
    </row>
    <row r="13" spans="1:11" ht="16.5" thickBot="1" x14ac:dyDescent="0.3">
      <c r="A13" s="403" t="s">
        <v>56</v>
      </c>
      <c r="B13" s="404">
        <v>97</v>
      </c>
      <c r="C13" s="292">
        <v>63</v>
      </c>
      <c r="D13" s="292">
        <v>503</v>
      </c>
      <c r="E13" s="292">
        <f t="shared" ref="E13" si="0">SUM(E6:E12)</f>
        <v>0</v>
      </c>
      <c r="F13" s="405">
        <f>SUM(F5:F12)</f>
        <v>852</v>
      </c>
      <c r="G13" s="406">
        <f>SUM(G5:G12)</f>
        <v>191</v>
      </c>
      <c r="H13" s="292">
        <v>3</v>
      </c>
      <c r="I13" s="292">
        <v>43</v>
      </c>
      <c r="J13" s="292">
        <v>48</v>
      </c>
      <c r="K13" s="405">
        <f>SUM(K5:K12)</f>
        <v>140</v>
      </c>
    </row>
    <row r="14" spans="1:11" ht="15.75" customHeight="1" x14ac:dyDescent="0.25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</row>
    <row r="15" spans="1:11" ht="16.5" thickBot="1" x14ac:dyDescent="0.3">
      <c r="A15" s="237" t="s">
        <v>252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25">
      <c r="A16" s="623" t="s">
        <v>52</v>
      </c>
      <c r="B16" s="617" t="s">
        <v>98</v>
      </c>
      <c r="C16" s="625"/>
      <c r="D16" s="610" t="s">
        <v>99</v>
      </c>
      <c r="E16" s="611"/>
      <c r="F16" s="612"/>
      <c r="G16" s="619" t="s">
        <v>100</v>
      </c>
      <c r="H16" s="621"/>
      <c r="I16" s="610" t="s">
        <v>101</v>
      </c>
      <c r="J16" s="611"/>
      <c r="K16" s="612"/>
    </row>
    <row r="17" spans="1:11" ht="32.25" thickBot="1" x14ac:dyDescent="0.3">
      <c r="A17" s="624"/>
      <c r="B17" s="618"/>
      <c r="C17" s="626"/>
      <c r="D17" s="110" t="s">
        <v>15</v>
      </c>
      <c r="E17" s="110" t="s">
        <v>16</v>
      </c>
      <c r="F17" s="111" t="s">
        <v>17</v>
      </c>
      <c r="G17" s="620"/>
      <c r="H17" s="622"/>
      <c r="I17" s="110" t="s">
        <v>15</v>
      </c>
      <c r="J17" s="110" t="s">
        <v>16</v>
      </c>
      <c r="K17" s="111" t="s">
        <v>17</v>
      </c>
    </row>
    <row r="18" spans="1:11" ht="31.5" x14ac:dyDescent="0.25">
      <c r="A18" s="391" t="s">
        <v>304</v>
      </c>
      <c r="B18" s="109">
        <v>27</v>
      </c>
      <c r="C18" s="109"/>
      <c r="D18" s="109">
        <v>189</v>
      </c>
      <c r="E18" s="109">
        <v>0</v>
      </c>
      <c r="F18" s="109">
        <v>0</v>
      </c>
      <c r="G18" s="109"/>
      <c r="H18" s="109"/>
      <c r="I18" s="109">
        <v>12</v>
      </c>
      <c r="J18" s="109">
        <v>0</v>
      </c>
      <c r="K18" s="109">
        <v>0</v>
      </c>
    </row>
    <row r="19" spans="1:11" ht="31.5" x14ac:dyDescent="0.25">
      <c r="A19" s="391" t="s">
        <v>305</v>
      </c>
      <c r="B19" s="407">
        <v>23</v>
      </c>
      <c r="C19" s="68"/>
      <c r="D19" s="68">
        <v>154</v>
      </c>
      <c r="E19" s="68">
        <v>3</v>
      </c>
      <c r="F19" s="68">
        <v>0</v>
      </c>
      <c r="G19" s="68">
        <v>14</v>
      </c>
      <c r="H19" s="68"/>
      <c r="I19" s="68">
        <v>9</v>
      </c>
      <c r="J19" s="68">
        <v>59</v>
      </c>
      <c r="K19" s="68">
        <v>0</v>
      </c>
    </row>
    <row r="20" spans="1:11" ht="31.5" x14ac:dyDescent="0.25">
      <c r="A20" s="397" t="s">
        <v>306</v>
      </c>
      <c r="B20" s="68">
        <v>8</v>
      </c>
      <c r="C20" s="68"/>
      <c r="D20" s="68">
        <v>56</v>
      </c>
      <c r="E20" s="68">
        <v>0</v>
      </c>
      <c r="F20" s="68">
        <v>0</v>
      </c>
      <c r="G20" s="68"/>
      <c r="H20" s="68"/>
      <c r="I20" s="68">
        <v>5</v>
      </c>
      <c r="J20" s="68">
        <v>0</v>
      </c>
      <c r="K20" s="68">
        <v>0</v>
      </c>
    </row>
    <row r="21" spans="1:11" x14ac:dyDescent="0.25">
      <c r="A21" s="399" t="s">
        <v>307</v>
      </c>
      <c r="B21" s="48">
        <v>5</v>
      </c>
      <c r="C21" s="48"/>
      <c r="D21" s="48">
        <v>35</v>
      </c>
      <c r="E21" s="48">
        <v>0</v>
      </c>
      <c r="F21" s="48">
        <v>0</v>
      </c>
      <c r="G21" s="48">
        <v>2</v>
      </c>
      <c r="H21" s="48"/>
      <c r="I21" s="48">
        <v>3</v>
      </c>
      <c r="J21" s="48">
        <v>10</v>
      </c>
      <c r="K21" s="48">
        <v>0</v>
      </c>
    </row>
    <row r="22" spans="1:11" x14ac:dyDescent="0.25">
      <c r="A22" s="399" t="s">
        <v>308</v>
      </c>
      <c r="B22" s="48">
        <v>27</v>
      </c>
      <c r="C22" s="48"/>
      <c r="D22" s="48">
        <v>175</v>
      </c>
      <c r="E22" s="48">
        <v>0</v>
      </c>
      <c r="F22" s="48">
        <v>0</v>
      </c>
      <c r="G22" s="48">
        <v>7</v>
      </c>
      <c r="H22" s="48"/>
      <c r="I22" s="48">
        <v>12</v>
      </c>
      <c r="J22" s="48">
        <v>32</v>
      </c>
      <c r="K22" s="48">
        <v>0</v>
      </c>
    </row>
    <row r="23" spans="1:11" x14ac:dyDescent="0.25">
      <c r="A23" s="399" t="s">
        <v>708</v>
      </c>
      <c r="B23" s="408">
        <v>12</v>
      </c>
      <c r="C23" s="48"/>
      <c r="D23" s="48">
        <v>65</v>
      </c>
      <c r="E23" s="48"/>
      <c r="F23" s="48"/>
      <c r="G23" s="48"/>
      <c r="H23" s="48"/>
      <c r="I23" s="48"/>
      <c r="J23" s="48"/>
      <c r="K23" s="48"/>
    </row>
    <row r="24" spans="1:11" ht="18.75" customHeight="1" x14ac:dyDescent="0.25">
      <c r="A24" s="399" t="s">
        <v>301</v>
      </c>
      <c r="B24" s="408">
        <v>0</v>
      </c>
      <c r="C24" s="48"/>
      <c r="D24" s="48"/>
      <c r="E24" s="48"/>
      <c r="F24" s="48"/>
      <c r="G24" s="48"/>
      <c r="H24" s="48"/>
      <c r="I24" s="48">
        <v>3</v>
      </c>
      <c r="J24" s="48"/>
      <c r="K24" s="48"/>
    </row>
    <row r="25" spans="1:11" ht="20.25" customHeight="1" thickBot="1" x14ac:dyDescent="0.3">
      <c r="A25" s="409" t="s">
        <v>56</v>
      </c>
      <c r="B25" s="410">
        <f>SUM(B18:B23)</f>
        <v>102</v>
      </c>
      <c r="C25" s="410"/>
      <c r="D25" s="410">
        <f t="shared" ref="D25:I25" si="1">SUM(D18:D24)</f>
        <v>674</v>
      </c>
      <c r="E25" s="410">
        <f t="shared" si="1"/>
        <v>3</v>
      </c>
      <c r="F25" s="410">
        <f t="shared" si="1"/>
        <v>0</v>
      </c>
      <c r="G25" s="410">
        <f t="shared" si="1"/>
        <v>23</v>
      </c>
      <c r="H25" s="410">
        <f t="shared" si="1"/>
        <v>0</v>
      </c>
      <c r="I25" s="410">
        <f t="shared" si="1"/>
        <v>44</v>
      </c>
      <c r="J25" s="411">
        <v>101</v>
      </c>
      <c r="K25" s="412">
        <v>0</v>
      </c>
    </row>
    <row r="26" spans="1:11" ht="16.5" thickBot="1" x14ac:dyDescent="0.3">
      <c r="A26" s="215"/>
      <c r="B26" s="194"/>
      <c r="C26" s="191"/>
      <c r="D26" s="191"/>
      <c r="E26" s="191"/>
      <c r="F26" s="192"/>
      <c r="G26" s="194"/>
      <c r="H26" s="191"/>
      <c r="I26" s="191"/>
      <c r="J26" s="191"/>
      <c r="K26" s="192"/>
    </row>
    <row r="27" spans="1:11" ht="16.5" thickBot="1" x14ac:dyDescent="0.3">
      <c r="A27" s="63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x14ac:dyDescent="0.25">
      <c r="A28" s="219" t="s">
        <v>5</v>
      </c>
      <c r="B28" s="205">
        <f t="shared" ref="B28:K28" si="2">(B13-B25)</f>
        <v>-5</v>
      </c>
      <c r="C28" s="205">
        <f t="shared" si="2"/>
        <v>63</v>
      </c>
      <c r="D28" s="205">
        <f t="shared" si="2"/>
        <v>-171</v>
      </c>
      <c r="E28" s="205">
        <f t="shared" si="2"/>
        <v>-3</v>
      </c>
      <c r="F28" s="205">
        <f t="shared" si="2"/>
        <v>852</v>
      </c>
      <c r="G28" s="205">
        <f t="shared" si="2"/>
        <v>168</v>
      </c>
      <c r="H28" s="205">
        <f t="shared" si="2"/>
        <v>3</v>
      </c>
      <c r="I28" s="205">
        <f t="shared" si="2"/>
        <v>-1</v>
      </c>
      <c r="J28" s="205">
        <f t="shared" si="2"/>
        <v>-53</v>
      </c>
      <c r="K28" s="205">
        <f t="shared" si="2"/>
        <v>140</v>
      </c>
    </row>
    <row r="29" spans="1:11" ht="16.5" thickBot="1" x14ac:dyDescent="0.3">
      <c r="A29" s="220" t="s">
        <v>78</v>
      </c>
      <c r="B29" s="206">
        <v>0</v>
      </c>
      <c r="C29" s="206">
        <v>0</v>
      </c>
      <c r="D29" s="206">
        <v>0</v>
      </c>
      <c r="E29" s="206">
        <v>0</v>
      </c>
      <c r="F29" s="206">
        <v>0</v>
      </c>
      <c r="G29" s="206">
        <v>0</v>
      </c>
      <c r="H29" s="206">
        <v>0</v>
      </c>
      <c r="I29" s="206">
        <v>0</v>
      </c>
      <c r="J29" s="206">
        <v>0</v>
      </c>
      <c r="K29" s="206">
        <v>0</v>
      </c>
    </row>
  </sheetData>
  <mergeCells count="15">
    <mergeCell ref="H16:H17"/>
    <mergeCell ref="I16:K16"/>
    <mergeCell ref="A16:A17"/>
    <mergeCell ref="B16:B17"/>
    <mergeCell ref="C16:C17"/>
    <mergeCell ref="D16:F16"/>
    <mergeCell ref="G16:G17"/>
    <mergeCell ref="A1:K1"/>
    <mergeCell ref="I3:K3"/>
    <mergeCell ref="A3:A4"/>
    <mergeCell ref="C3:C4"/>
    <mergeCell ref="D3:F3"/>
    <mergeCell ref="H3:H4"/>
    <mergeCell ref="B3:B4"/>
    <mergeCell ref="G3:G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activeCell="K12" sqref="K12"/>
    </sheetView>
  </sheetViews>
  <sheetFormatPr defaultRowHeight="15.75" x14ac:dyDescent="0.25"/>
  <cols>
    <col min="1" max="1" width="12.625" customWidth="1"/>
    <col min="2" max="2" width="12.375" customWidth="1"/>
    <col min="3" max="3" width="14.375" customWidth="1"/>
    <col min="4" max="4" width="9.875" customWidth="1"/>
    <col min="5" max="5" width="15.12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 x14ac:dyDescent="0.25">
      <c r="A1" s="575" t="s">
        <v>269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</row>
    <row r="2" spans="1:12" ht="107.25" customHeight="1" x14ac:dyDescent="0.25">
      <c r="A2" s="21" t="s">
        <v>102</v>
      </c>
      <c r="B2" s="21" t="s">
        <v>103</v>
      </c>
      <c r="C2" s="44" t="s">
        <v>281</v>
      </c>
      <c r="D2" s="21" t="s">
        <v>280</v>
      </c>
      <c r="E2" s="44" t="s">
        <v>498</v>
      </c>
      <c r="F2" s="44" t="s">
        <v>157</v>
      </c>
      <c r="G2" s="44" t="s">
        <v>253</v>
      </c>
      <c r="H2" s="44" t="s">
        <v>158</v>
      </c>
      <c r="I2" s="44" t="s">
        <v>253</v>
      </c>
      <c r="J2" s="44" t="s">
        <v>159</v>
      </c>
      <c r="K2" s="44" t="s">
        <v>253</v>
      </c>
      <c r="L2" s="1"/>
    </row>
    <row r="3" spans="1:12" ht="21" customHeight="1" x14ac:dyDescent="0.25">
      <c r="A3" s="30" t="s">
        <v>177</v>
      </c>
      <c r="B3" s="296" t="s">
        <v>501</v>
      </c>
      <c r="C3" s="296" t="s">
        <v>502</v>
      </c>
      <c r="D3" s="296" t="s">
        <v>503</v>
      </c>
      <c r="E3" s="296" t="s">
        <v>504</v>
      </c>
      <c r="F3" s="296" t="s">
        <v>505</v>
      </c>
      <c r="G3" s="296" t="s">
        <v>506</v>
      </c>
      <c r="H3" s="296" t="s">
        <v>507</v>
      </c>
      <c r="I3" s="296" t="s">
        <v>508</v>
      </c>
      <c r="J3" s="296" t="s">
        <v>509</v>
      </c>
      <c r="K3" s="296" t="s">
        <v>287</v>
      </c>
    </row>
    <row r="4" spans="1:12" ht="24.75" customHeight="1" x14ac:dyDescent="0.25">
      <c r="A4" s="30" t="s">
        <v>178</v>
      </c>
      <c r="B4" s="56">
        <v>1130</v>
      </c>
      <c r="C4" s="56">
        <v>823</v>
      </c>
      <c r="D4" s="56">
        <v>1102</v>
      </c>
      <c r="E4" s="56">
        <v>802</v>
      </c>
      <c r="F4" s="56">
        <v>584</v>
      </c>
      <c r="G4" s="56">
        <v>200</v>
      </c>
      <c r="H4" s="56">
        <v>14</v>
      </c>
      <c r="I4" s="56">
        <v>4</v>
      </c>
      <c r="J4" s="56">
        <v>8</v>
      </c>
      <c r="K4" s="56">
        <v>2</v>
      </c>
    </row>
    <row r="5" spans="1:12" ht="19.5" customHeight="1" x14ac:dyDescent="0.25">
      <c r="A5" s="30" t="s">
        <v>179</v>
      </c>
      <c r="B5" s="298">
        <v>108</v>
      </c>
      <c r="C5" s="296" t="s">
        <v>510</v>
      </c>
      <c r="D5" s="296" t="s">
        <v>511</v>
      </c>
      <c r="E5" s="296" t="s">
        <v>510</v>
      </c>
      <c r="F5" s="296" t="s">
        <v>512</v>
      </c>
      <c r="G5" s="296" t="s">
        <v>499</v>
      </c>
      <c r="H5" s="296" t="s">
        <v>287</v>
      </c>
      <c r="I5" s="296" t="s">
        <v>287</v>
      </c>
      <c r="J5" s="296" t="s">
        <v>289</v>
      </c>
      <c r="K5" s="296" t="s">
        <v>500</v>
      </c>
    </row>
    <row r="6" spans="1:12" ht="21" customHeight="1" x14ac:dyDescent="0.25">
      <c r="A6" s="43" t="s">
        <v>180</v>
      </c>
      <c r="B6" s="296" t="s">
        <v>513</v>
      </c>
      <c r="C6" s="296" t="s">
        <v>514</v>
      </c>
      <c r="D6" s="296" t="s">
        <v>515</v>
      </c>
      <c r="E6" s="296" t="s">
        <v>516</v>
      </c>
      <c r="F6" s="296" t="s">
        <v>517</v>
      </c>
      <c r="G6" s="296" t="s">
        <v>518</v>
      </c>
      <c r="H6" s="296" t="s">
        <v>500</v>
      </c>
      <c r="I6" s="296" t="s">
        <v>500</v>
      </c>
      <c r="J6" s="296" t="s">
        <v>519</v>
      </c>
      <c r="K6" s="296" t="s">
        <v>287</v>
      </c>
    </row>
    <row r="7" spans="1:12" ht="18.75" customHeight="1" x14ac:dyDescent="0.25">
      <c r="A7" s="125" t="s">
        <v>56</v>
      </c>
      <c r="B7" s="297" t="s">
        <v>520</v>
      </c>
      <c r="C7" s="297" t="s">
        <v>521</v>
      </c>
      <c r="D7" s="299">
        <v>2383</v>
      </c>
      <c r="E7" s="299">
        <v>1668</v>
      </c>
      <c r="F7" s="125">
        <v>1065</v>
      </c>
      <c r="G7" s="297" t="s">
        <v>522</v>
      </c>
      <c r="H7" s="125">
        <v>47</v>
      </c>
      <c r="I7" s="125">
        <v>21</v>
      </c>
      <c r="J7" s="125">
        <v>37</v>
      </c>
      <c r="K7" s="125">
        <v>4</v>
      </c>
    </row>
    <row r="8" spans="1:12" x14ac:dyDescent="0.25">
      <c r="H8" s="18"/>
      <c r="I8" s="18"/>
      <c r="J8" s="18"/>
      <c r="K8" s="18"/>
    </row>
    <row r="9" spans="1:12" x14ac:dyDescent="0.25">
      <c r="A9" s="18"/>
    </row>
  </sheetData>
  <mergeCells count="1">
    <mergeCell ref="A1:K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topLeftCell="A13" zoomScaleNormal="100" zoomScaleSheetLayoutView="100" workbookViewId="0">
      <selection activeCell="A13" sqref="A13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627" t="s">
        <v>270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</row>
    <row r="2" spans="1:11" ht="17.25" customHeight="1" thickBot="1" x14ac:dyDescent="0.3">
      <c r="A2" s="70" t="s">
        <v>271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81.75" customHeight="1" thickBot="1" x14ac:dyDescent="0.3">
      <c r="A3" s="116" t="s">
        <v>104</v>
      </c>
      <c r="B3" s="117" t="s">
        <v>6</v>
      </c>
      <c r="C3" s="117" t="s">
        <v>7</v>
      </c>
      <c r="D3" s="118" t="s">
        <v>8</v>
      </c>
      <c r="E3" s="117" t="s">
        <v>9</v>
      </c>
      <c r="F3" s="117" t="s">
        <v>10</v>
      </c>
      <c r="G3" s="117" t="s">
        <v>11</v>
      </c>
      <c r="H3" s="174" t="s">
        <v>217</v>
      </c>
      <c r="I3" s="174" t="s">
        <v>218</v>
      </c>
      <c r="J3" s="119" t="s">
        <v>105</v>
      </c>
      <c r="K3" s="120" t="s">
        <v>56</v>
      </c>
    </row>
    <row r="4" spans="1:11" x14ac:dyDescent="0.25">
      <c r="A4" s="71" t="s">
        <v>292</v>
      </c>
      <c r="B4" s="71">
        <v>2</v>
      </c>
      <c r="C4" s="71">
        <v>20</v>
      </c>
      <c r="D4" s="71">
        <v>4</v>
      </c>
      <c r="E4" s="71">
        <v>103</v>
      </c>
      <c r="F4" s="71">
        <v>2</v>
      </c>
      <c r="G4" s="71">
        <v>0</v>
      </c>
      <c r="H4" s="71">
        <v>42</v>
      </c>
      <c r="I4" s="71">
        <v>0</v>
      </c>
      <c r="J4" s="71">
        <v>657</v>
      </c>
      <c r="K4" s="71">
        <f t="shared" ref="K4:K9" si="0">SUM(B4:J4)</f>
        <v>830</v>
      </c>
    </row>
    <row r="5" spans="1:11" x14ac:dyDescent="0.25">
      <c r="A5" s="48" t="s">
        <v>294</v>
      </c>
      <c r="B5" s="48">
        <v>5</v>
      </c>
      <c r="C5" s="48">
        <v>15</v>
      </c>
      <c r="D5" s="48">
        <v>5</v>
      </c>
      <c r="E5" s="48">
        <v>201</v>
      </c>
      <c r="F5" s="48">
        <v>6</v>
      </c>
      <c r="G5" s="48">
        <v>0</v>
      </c>
      <c r="H5" s="48">
        <v>34</v>
      </c>
      <c r="I5" s="48">
        <v>0</v>
      </c>
      <c r="J5" s="48">
        <v>406</v>
      </c>
      <c r="K5" s="48">
        <f t="shared" si="0"/>
        <v>672</v>
      </c>
    </row>
    <row r="6" spans="1:11" x14ac:dyDescent="0.25">
      <c r="A6" s="48" t="s">
        <v>296</v>
      </c>
      <c r="B6" s="48">
        <v>9</v>
      </c>
      <c r="C6" s="48">
        <v>42</v>
      </c>
      <c r="D6" s="48">
        <v>17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298</v>
      </c>
      <c r="K6" s="48">
        <f t="shared" si="0"/>
        <v>366</v>
      </c>
    </row>
    <row r="7" spans="1:11" x14ac:dyDescent="0.25">
      <c r="A7" s="48" t="s">
        <v>298</v>
      </c>
      <c r="B7" s="48">
        <v>5</v>
      </c>
      <c r="C7" s="48">
        <v>12</v>
      </c>
      <c r="D7" s="48">
        <v>6</v>
      </c>
      <c r="E7" s="48">
        <v>0</v>
      </c>
      <c r="F7" s="48">
        <v>0</v>
      </c>
      <c r="G7" s="48">
        <v>0</v>
      </c>
      <c r="H7" s="48">
        <v>4</v>
      </c>
      <c r="I7" s="48">
        <v>0</v>
      </c>
      <c r="J7" s="48">
        <v>128</v>
      </c>
      <c r="K7" s="48">
        <f t="shared" si="0"/>
        <v>155</v>
      </c>
    </row>
    <row r="8" spans="1:11" x14ac:dyDescent="0.25">
      <c r="A8" s="48" t="s">
        <v>299</v>
      </c>
      <c r="B8" s="48">
        <v>21</v>
      </c>
      <c r="C8" s="48">
        <v>50</v>
      </c>
      <c r="D8" s="48">
        <v>20</v>
      </c>
      <c r="E8" s="48">
        <v>5</v>
      </c>
      <c r="F8" s="48">
        <v>2</v>
      </c>
      <c r="G8" s="48">
        <v>0</v>
      </c>
      <c r="H8" s="48">
        <v>8</v>
      </c>
      <c r="I8" s="48">
        <v>0</v>
      </c>
      <c r="J8" s="48">
        <v>296</v>
      </c>
      <c r="K8" s="48">
        <f t="shared" si="0"/>
        <v>402</v>
      </c>
    </row>
    <row r="9" spans="1:11" x14ac:dyDescent="0.25">
      <c r="A9" s="48" t="s">
        <v>710</v>
      </c>
      <c r="B9" s="48">
        <v>1</v>
      </c>
      <c r="C9" s="48">
        <v>3</v>
      </c>
      <c r="D9" s="48">
        <v>1</v>
      </c>
      <c r="E9" s="48">
        <v>1</v>
      </c>
      <c r="F9" s="48">
        <v>0</v>
      </c>
      <c r="G9" s="48">
        <v>0</v>
      </c>
      <c r="H9" s="48">
        <v>0</v>
      </c>
      <c r="I9" s="48">
        <v>0</v>
      </c>
      <c r="J9" s="48">
        <v>30</v>
      </c>
      <c r="K9" s="48">
        <f t="shared" si="0"/>
        <v>36</v>
      </c>
    </row>
    <row r="10" spans="1:11" x14ac:dyDescent="0.25">
      <c r="A10" s="54" t="s">
        <v>56</v>
      </c>
      <c r="B10" s="54">
        <f>SUM(B4:B9)</f>
        <v>43</v>
      </c>
      <c r="C10" s="54">
        <f t="shared" ref="C10:J10" si="1">SUM(C4:C9)</f>
        <v>142</v>
      </c>
      <c r="D10" s="54">
        <f t="shared" si="1"/>
        <v>53</v>
      </c>
      <c r="E10" s="54">
        <f t="shared" si="1"/>
        <v>310</v>
      </c>
      <c r="F10" s="54">
        <f t="shared" si="1"/>
        <v>10</v>
      </c>
      <c r="G10" s="54">
        <f t="shared" si="1"/>
        <v>0</v>
      </c>
      <c r="H10" s="54">
        <f t="shared" si="1"/>
        <v>88</v>
      </c>
      <c r="I10" s="54">
        <f t="shared" si="1"/>
        <v>0</v>
      </c>
      <c r="J10" s="54">
        <f t="shared" si="1"/>
        <v>1815</v>
      </c>
      <c r="K10" s="54">
        <f>SUM(K4:K9)</f>
        <v>2461</v>
      </c>
    </row>
    <row r="11" spans="1:11" ht="9.75" customHeight="1" x14ac:dyDescent="0.25"/>
    <row r="12" spans="1:11" ht="16.5" thickBot="1" x14ac:dyDescent="0.3">
      <c r="A12" s="70" t="s">
        <v>255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79.5" thickBot="1" x14ac:dyDescent="0.3">
      <c r="A13" s="116" t="s">
        <v>104</v>
      </c>
      <c r="B13" s="117" t="s">
        <v>6</v>
      </c>
      <c r="C13" s="117" t="s">
        <v>7</v>
      </c>
      <c r="D13" s="118" t="s">
        <v>8</v>
      </c>
      <c r="E13" s="117" t="s">
        <v>9</v>
      </c>
      <c r="F13" s="117" t="s">
        <v>10</v>
      </c>
      <c r="G13" s="117" t="s">
        <v>11</v>
      </c>
      <c r="H13" s="174" t="s">
        <v>217</v>
      </c>
      <c r="I13" s="174" t="s">
        <v>218</v>
      </c>
      <c r="J13" s="119" t="s">
        <v>105</v>
      </c>
      <c r="K13" s="120" t="s">
        <v>56</v>
      </c>
    </row>
    <row r="14" spans="1:11" x14ac:dyDescent="0.25">
      <c r="A14" s="71" t="s">
        <v>292</v>
      </c>
      <c r="B14" s="71">
        <v>4</v>
      </c>
      <c r="C14" s="71">
        <v>13</v>
      </c>
      <c r="D14" s="71">
        <v>4</v>
      </c>
      <c r="E14" s="71">
        <v>97</v>
      </c>
      <c r="F14" s="71">
        <v>6</v>
      </c>
      <c r="G14" s="71">
        <v>0</v>
      </c>
      <c r="H14" s="71">
        <v>46</v>
      </c>
      <c r="I14" s="71">
        <v>2</v>
      </c>
      <c r="J14" s="71">
        <v>702</v>
      </c>
      <c r="K14" s="71">
        <v>874</v>
      </c>
    </row>
    <row r="15" spans="1:11" x14ac:dyDescent="0.25">
      <c r="A15" s="48" t="s">
        <v>294</v>
      </c>
      <c r="B15" s="48">
        <v>6</v>
      </c>
      <c r="C15" s="48">
        <v>7</v>
      </c>
      <c r="D15" s="48">
        <v>4</v>
      </c>
      <c r="E15" s="48">
        <v>243</v>
      </c>
      <c r="F15" s="48">
        <v>3</v>
      </c>
      <c r="G15" s="48">
        <v>0</v>
      </c>
      <c r="H15" s="48">
        <v>28</v>
      </c>
      <c r="I15" s="48">
        <v>1</v>
      </c>
      <c r="J15" s="48">
        <v>414</v>
      </c>
      <c r="K15" s="48">
        <v>706</v>
      </c>
    </row>
    <row r="16" spans="1:11" x14ac:dyDescent="0.25">
      <c r="A16" s="64" t="s">
        <v>296</v>
      </c>
      <c r="B16" s="48">
        <v>7</v>
      </c>
      <c r="C16" s="48">
        <v>8</v>
      </c>
      <c r="D16" s="48">
        <v>12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284</v>
      </c>
      <c r="K16" s="48">
        <v>311</v>
      </c>
    </row>
    <row r="17" spans="1:11" x14ac:dyDescent="0.25">
      <c r="A17" s="64" t="s">
        <v>298</v>
      </c>
      <c r="B17" s="48">
        <v>0</v>
      </c>
      <c r="C17" s="48">
        <v>5</v>
      </c>
      <c r="D17" s="48">
        <v>2</v>
      </c>
      <c r="E17" s="48">
        <v>0</v>
      </c>
      <c r="F17" s="48">
        <v>0</v>
      </c>
      <c r="G17" s="48">
        <v>0</v>
      </c>
      <c r="H17" s="48">
        <v>1</v>
      </c>
      <c r="I17" s="48">
        <v>0</v>
      </c>
      <c r="J17" s="48">
        <v>130</v>
      </c>
      <c r="K17" s="48">
        <v>138</v>
      </c>
    </row>
    <row r="18" spans="1:11" x14ac:dyDescent="0.25">
      <c r="A18" s="64" t="s">
        <v>299</v>
      </c>
      <c r="B18" s="48">
        <v>13</v>
      </c>
      <c r="C18" s="48">
        <v>8</v>
      </c>
      <c r="D18" s="48">
        <v>17</v>
      </c>
      <c r="E18" s="48">
        <v>7</v>
      </c>
      <c r="F18" s="48">
        <v>3</v>
      </c>
      <c r="G18" s="48">
        <v>0</v>
      </c>
      <c r="H18" s="48">
        <v>5</v>
      </c>
      <c r="I18" s="48">
        <v>1</v>
      </c>
      <c r="J18" s="48">
        <v>485</v>
      </c>
      <c r="K18" s="48">
        <v>539</v>
      </c>
    </row>
    <row r="19" spans="1:11" x14ac:dyDescent="0.25">
      <c r="A19" s="64" t="s">
        <v>710</v>
      </c>
      <c r="B19" s="48">
        <v>3</v>
      </c>
      <c r="C19" s="48">
        <v>1</v>
      </c>
      <c r="D19" s="48">
        <v>1</v>
      </c>
      <c r="E19" s="48">
        <v>0</v>
      </c>
      <c r="F19" s="48">
        <v>0</v>
      </c>
      <c r="G19" s="48">
        <v>0</v>
      </c>
      <c r="H19" s="48">
        <v>1</v>
      </c>
      <c r="I19" s="48">
        <v>0</v>
      </c>
      <c r="J19" s="48">
        <v>39</v>
      </c>
      <c r="K19" s="48">
        <v>45</v>
      </c>
    </row>
    <row r="20" spans="1:11" x14ac:dyDescent="0.25">
      <c r="A20" s="54" t="s">
        <v>56</v>
      </c>
      <c r="B20" s="54">
        <f>SUM(B14:B19)</f>
        <v>33</v>
      </c>
      <c r="C20" s="54">
        <f t="shared" ref="C20:K20" si="2">SUM(C14:C19)</f>
        <v>42</v>
      </c>
      <c r="D20" s="54">
        <f t="shared" si="2"/>
        <v>40</v>
      </c>
      <c r="E20" s="54">
        <f t="shared" si="2"/>
        <v>347</v>
      </c>
      <c r="F20" s="54">
        <f t="shared" si="2"/>
        <v>12</v>
      </c>
      <c r="G20" s="54">
        <f t="shared" si="2"/>
        <v>0</v>
      </c>
      <c r="H20" s="54">
        <f>SUM(H14:H19)</f>
        <v>81</v>
      </c>
      <c r="I20" s="54">
        <f>SUM(I14:I19)</f>
        <v>4</v>
      </c>
      <c r="J20" s="54">
        <f t="shared" si="2"/>
        <v>2054</v>
      </c>
      <c r="K20" s="54">
        <f t="shared" si="2"/>
        <v>2613</v>
      </c>
    </row>
    <row r="21" spans="1:11" ht="6" customHeight="1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ht="17.25" customHeight="1" x14ac:dyDescent="0.25">
      <c r="A22" s="54" t="s">
        <v>181</v>
      </c>
      <c r="B22" s="54">
        <f>+B10-B20</f>
        <v>10</v>
      </c>
      <c r="C22" s="54">
        <f t="shared" ref="C22:K22" si="3">+C10-C20</f>
        <v>100</v>
      </c>
      <c r="D22" s="54">
        <f t="shared" si="3"/>
        <v>13</v>
      </c>
      <c r="E22" s="54">
        <f t="shared" si="3"/>
        <v>-37</v>
      </c>
      <c r="F22" s="54">
        <f t="shared" si="3"/>
        <v>-2</v>
      </c>
      <c r="G22" s="54">
        <f t="shared" si="3"/>
        <v>0</v>
      </c>
      <c r="H22" s="54">
        <f>+H10-H20</f>
        <v>7</v>
      </c>
      <c r="I22" s="54">
        <f>+I10-I20</f>
        <v>-4</v>
      </c>
      <c r="J22" s="54">
        <f t="shared" si="3"/>
        <v>-239</v>
      </c>
      <c r="K22" s="54">
        <f t="shared" si="3"/>
        <v>-152</v>
      </c>
    </row>
    <row r="23" spans="1:11" ht="18" customHeight="1" x14ac:dyDescent="0.25">
      <c r="A23" s="72" t="s">
        <v>176</v>
      </c>
      <c r="B23" s="130">
        <f t="shared" ref="B23:K23" si="4">+IFERROR(B22/B20,0)*100</f>
        <v>30.303030303030305</v>
      </c>
      <c r="C23" s="130">
        <f t="shared" si="4"/>
        <v>238.0952380952381</v>
      </c>
      <c r="D23" s="130">
        <f t="shared" si="4"/>
        <v>32.5</v>
      </c>
      <c r="E23" s="130">
        <f t="shared" si="4"/>
        <v>-10.662824207492795</v>
      </c>
      <c r="F23" s="130">
        <f t="shared" si="4"/>
        <v>-16.666666666666664</v>
      </c>
      <c r="G23" s="130">
        <f t="shared" si="4"/>
        <v>0</v>
      </c>
      <c r="H23" s="130"/>
      <c r="I23" s="130"/>
      <c r="J23" s="130">
        <f t="shared" si="4"/>
        <v>-11.635832521908471</v>
      </c>
      <c r="K23" s="130">
        <f t="shared" si="4"/>
        <v>-5.8170685036356682</v>
      </c>
    </row>
    <row r="24" spans="1:11" x14ac:dyDescent="0.25">
      <c r="J24" s="18"/>
      <c r="K24" s="18"/>
    </row>
  </sheetData>
  <mergeCells count="1">
    <mergeCell ref="A1:K1"/>
  </mergeCells>
  <phoneticPr fontId="3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100" zoomScaleSheetLayoutView="100" workbookViewId="0">
      <pane xSplit="18840" topLeftCell="O1"/>
      <selection activeCell="D12" sqref="D12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629" t="s">
        <v>272</v>
      </c>
      <c r="B1" s="629"/>
      <c r="C1" s="629"/>
      <c r="D1" s="629"/>
      <c r="E1" s="24"/>
      <c r="F1" s="24"/>
      <c r="G1" s="24"/>
      <c r="H1" s="24"/>
      <c r="I1" s="24"/>
    </row>
    <row r="2" spans="1:11" ht="19.5" thickBot="1" x14ac:dyDescent="0.35">
      <c r="A2" s="423" t="s">
        <v>271</v>
      </c>
      <c r="B2" s="421"/>
      <c r="C2" s="421"/>
      <c r="D2" s="421"/>
      <c r="E2" s="24"/>
      <c r="F2" s="24"/>
      <c r="G2" s="24"/>
      <c r="H2" s="24"/>
      <c r="I2" s="24"/>
    </row>
    <row r="3" spans="1:11" ht="16.5" thickBot="1" x14ac:dyDescent="0.3">
      <c r="A3" s="430" t="s">
        <v>106</v>
      </c>
      <c r="B3" s="428" t="s">
        <v>711</v>
      </c>
      <c r="C3" s="428" t="s">
        <v>712</v>
      </c>
      <c r="D3" s="429" t="s">
        <v>13</v>
      </c>
      <c r="E3" s="11"/>
      <c r="F3" s="11"/>
      <c r="G3" s="11"/>
      <c r="H3" s="12"/>
      <c r="I3" s="12"/>
      <c r="K3" s="8"/>
    </row>
    <row r="4" spans="1:11" x14ac:dyDescent="0.25">
      <c r="A4" s="422" t="s">
        <v>713</v>
      </c>
      <c r="B4" s="422">
        <v>3</v>
      </c>
      <c r="C4" s="426"/>
      <c r="D4" s="426"/>
      <c r="E4" s="8"/>
      <c r="F4" s="8"/>
      <c r="G4" s="8"/>
      <c r="H4" s="8"/>
      <c r="I4" s="8"/>
      <c r="K4" s="8"/>
    </row>
    <row r="5" spans="1:11" x14ac:dyDescent="0.25">
      <c r="A5" s="420" t="s">
        <v>713</v>
      </c>
      <c r="B5" s="418"/>
      <c r="C5" s="418">
        <v>1</v>
      </c>
      <c r="D5" s="418"/>
      <c r="E5" s="8"/>
      <c r="F5" s="8"/>
      <c r="G5" s="8"/>
      <c r="H5" s="8"/>
      <c r="I5" s="8"/>
      <c r="K5" s="9"/>
    </row>
    <row r="6" spans="1:11" x14ac:dyDescent="0.25">
      <c r="A6" s="418"/>
      <c r="B6" s="418"/>
      <c r="C6" s="418"/>
      <c r="D6" s="418"/>
      <c r="E6" s="8"/>
      <c r="F6" s="8"/>
      <c r="G6" s="8"/>
      <c r="H6" s="8"/>
      <c r="I6" s="8"/>
      <c r="K6" s="9"/>
    </row>
    <row r="7" spans="1:11" x14ac:dyDescent="0.25">
      <c r="A7" s="418"/>
      <c r="B7" s="418"/>
      <c r="C7" s="418"/>
      <c r="D7" s="418"/>
      <c r="E7" s="8"/>
      <c r="F7" s="8"/>
      <c r="G7" s="8"/>
      <c r="H7" s="8"/>
      <c r="I7" s="8"/>
      <c r="K7" s="9"/>
    </row>
    <row r="8" spans="1:11" x14ac:dyDescent="0.25">
      <c r="A8" s="418"/>
      <c r="B8" s="418"/>
      <c r="C8" s="418"/>
      <c r="D8" s="418"/>
      <c r="E8" s="8"/>
      <c r="F8" s="8"/>
      <c r="G8" s="8"/>
      <c r="H8" s="8"/>
      <c r="I8" s="8"/>
      <c r="K8" s="9"/>
    </row>
    <row r="9" spans="1:11" x14ac:dyDescent="0.25">
      <c r="A9" s="418"/>
      <c r="B9" s="418"/>
      <c r="C9" s="418"/>
      <c r="D9" s="418"/>
      <c r="E9" s="8"/>
      <c r="F9" s="8"/>
      <c r="G9" s="8"/>
      <c r="H9" s="8"/>
      <c r="I9" s="8"/>
      <c r="K9" s="9"/>
    </row>
    <row r="10" spans="1:11" x14ac:dyDescent="0.25">
      <c r="A10" s="424" t="s">
        <v>56</v>
      </c>
      <c r="B10" s="424">
        <v>3</v>
      </c>
      <c r="C10" s="424">
        <v>1</v>
      </c>
      <c r="D10" s="424">
        <v>0</v>
      </c>
      <c r="E10" s="8"/>
      <c r="F10" s="8"/>
      <c r="G10" s="8"/>
      <c r="H10" s="8"/>
      <c r="I10" s="8"/>
      <c r="K10" s="9"/>
    </row>
    <row r="11" spans="1:11" x14ac:dyDescent="0.25">
      <c r="A11" s="419"/>
      <c r="B11" s="419"/>
      <c r="C11" s="419"/>
      <c r="D11" s="419"/>
      <c r="E11" s="8"/>
      <c r="F11" s="8"/>
      <c r="G11" s="8"/>
      <c r="H11" s="8"/>
      <c r="I11" s="8"/>
      <c r="K11" s="9"/>
    </row>
    <row r="12" spans="1:11" ht="16.5" thickBot="1" x14ac:dyDescent="0.3">
      <c r="A12" s="423" t="s">
        <v>255</v>
      </c>
      <c r="B12" s="419"/>
      <c r="C12" s="419"/>
      <c r="D12" s="419"/>
      <c r="E12" s="8"/>
      <c r="F12" s="8"/>
      <c r="G12" s="8"/>
      <c r="H12" s="8"/>
      <c r="I12" s="8"/>
      <c r="K12" s="9"/>
    </row>
    <row r="13" spans="1:11" ht="16.5" thickBot="1" x14ac:dyDescent="0.3">
      <c r="A13" s="430" t="s">
        <v>106</v>
      </c>
      <c r="B13" s="427" t="s">
        <v>12</v>
      </c>
      <c r="C13" s="427" t="s">
        <v>14</v>
      </c>
      <c r="D13" s="429" t="s">
        <v>13</v>
      </c>
      <c r="E13" s="8"/>
      <c r="F13" s="8"/>
      <c r="G13" s="8"/>
      <c r="H13" s="8"/>
      <c r="I13" s="8"/>
      <c r="K13" s="9"/>
    </row>
    <row r="14" spans="1:11" x14ac:dyDescent="0.25">
      <c r="A14" s="422" t="s">
        <v>713</v>
      </c>
      <c r="B14" s="426">
        <v>0</v>
      </c>
      <c r="C14" s="426">
        <v>0</v>
      </c>
      <c r="D14" s="426">
        <v>0</v>
      </c>
      <c r="E14" s="8"/>
      <c r="F14" s="8"/>
      <c r="G14" s="8"/>
      <c r="H14" s="8"/>
      <c r="I14" s="8"/>
      <c r="K14" s="9"/>
    </row>
    <row r="15" spans="1:11" x14ac:dyDescent="0.25">
      <c r="A15" s="418"/>
      <c r="B15" s="418"/>
      <c r="C15" s="418"/>
      <c r="D15" s="418"/>
      <c r="E15" s="8"/>
      <c r="F15" s="8"/>
      <c r="G15" s="8"/>
      <c r="H15" s="8"/>
      <c r="I15" s="8"/>
      <c r="K15" s="9"/>
    </row>
    <row r="16" spans="1:11" x14ac:dyDescent="0.25">
      <c r="A16" s="418"/>
      <c r="B16" s="418"/>
      <c r="C16" s="418"/>
      <c r="D16" s="418"/>
      <c r="E16" s="8"/>
      <c r="F16" s="8"/>
      <c r="G16" s="8"/>
      <c r="H16" s="8"/>
      <c r="I16" s="8"/>
      <c r="K16" s="9"/>
    </row>
    <row r="17" spans="1:11" x14ac:dyDescent="0.25">
      <c r="A17" s="418"/>
      <c r="B17" s="418"/>
      <c r="C17" s="418"/>
      <c r="D17" s="418"/>
      <c r="E17" s="8"/>
      <c r="F17" s="8"/>
      <c r="G17" s="8"/>
      <c r="H17" s="8"/>
      <c r="I17" s="8"/>
      <c r="K17" s="9"/>
    </row>
    <row r="18" spans="1:11" x14ac:dyDescent="0.25">
      <c r="A18" s="418"/>
      <c r="B18" s="418"/>
      <c r="C18" s="418"/>
      <c r="D18" s="418"/>
      <c r="E18" s="8"/>
      <c r="F18" s="8"/>
      <c r="G18" s="8"/>
      <c r="H18" s="8"/>
      <c r="I18" s="8"/>
      <c r="K18" s="9"/>
    </row>
    <row r="19" spans="1:11" x14ac:dyDescent="0.25">
      <c r="A19" s="418"/>
      <c r="B19" s="418"/>
      <c r="C19" s="418"/>
      <c r="D19" s="418"/>
      <c r="E19" s="8"/>
      <c r="F19" s="8"/>
      <c r="G19" s="8"/>
      <c r="H19" s="8"/>
      <c r="I19" s="8"/>
      <c r="K19" s="9"/>
    </row>
    <row r="20" spans="1:11" x14ac:dyDescent="0.25">
      <c r="A20" s="424" t="s">
        <v>56</v>
      </c>
      <c r="B20" s="424">
        <v>0</v>
      </c>
      <c r="C20" s="424">
        <v>0</v>
      </c>
      <c r="D20" s="424">
        <v>0</v>
      </c>
      <c r="E20" s="8"/>
      <c r="F20" s="8"/>
      <c r="G20" s="8"/>
      <c r="H20" s="8"/>
      <c r="I20" s="8"/>
      <c r="K20" s="9"/>
    </row>
    <row r="21" spans="1:11" x14ac:dyDescent="0.25">
      <c r="A21" s="417"/>
      <c r="B21" s="419"/>
      <c r="C21" s="419"/>
      <c r="D21" s="419"/>
      <c r="E21" s="8"/>
      <c r="F21" s="8"/>
      <c r="G21" s="8"/>
      <c r="H21" s="8"/>
      <c r="I21" s="8"/>
      <c r="K21" s="9"/>
    </row>
    <row r="22" spans="1:11" x14ac:dyDescent="0.25">
      <c r="A22" s="424" t="s">
        <v>181</v>
      </c>
      <c r="B22" s="424">
        <v>3</v>
      </c>
      <c r="C22" s="424">
        <v>1</v>
      </c>
      <c r="D22" s="424">
        <v>0</v>
      </c>
      <c r="E22" s="8"/>
      <c r="F22" s="8"/>
      <c r="G22" s="8"/>
      <c r="H22" s="8"/>
      <c r="I22" s="8"/>
      <c r="K22" s="9"/>
    </row>
    <row r="23" spans="1:11" x14ac:dyDescent="0.25">
      <c r="A23" s="425" t="s">
        <v>176</v>
      </c>
      <c r="B23" s="431">
        <v>0</v>
      </c>
      <c r="C23" s="431">
        <v>0</v>
      </c>
      <c r="D23" s="431">
        <v>0</v>
      </c>
      <c r="E23" s="8"/>
      <c r="F23" s="8"/>
      <c r="G23" s="8"/>
      <c r="H23" s="8"/>
      <c r="I23" s="8"/>
      <c r="K23" s="9"/>
    </row>
    <row r="24" spans="1:11" x14ac:dyDescent="0.25">
      <c r="K24" s="9"/>
    </row>
    <row r="25" spans="1:11" x14ac:dyDescent="0.25">
      <c r="K25" s="9"/>
    </row>
    <row r="26" spans="1:11" x14ac:dyDescent="0.25">
      <c r="K26" s="9"/>
    </row>
    <row r="27" spans="1:11" x14ac:dyDescent="0.25">
      <c r="K27" s="9"/>
    </row>
    <row r="28" spans="1:11" x14ac:dyDescent="0.25">
      <c r="K28" s="9"/>
    </row>
    <row r="29" spans="1:11" x14ac:dyDescent="0.25">
      <c r="K29" s="9"/>
    </row>
    <row r="30" spans="1:11" x14ac:dyDescent="0.25">
      <c r="K30" s="9"/>
    </row>
    <row r="31" spans="1:11" x14ac:dyDescent="0.25">
      <c r="K31" s="9"/>
    </row>
    <row r="32" spans="1:11" x14ac:dyDescent="0.25">
      <c r="K32" s="9"/>
    </row>
    <row r="33" spans="11:11" x14ac:dyDescent="0.25">
      <c r="K33" s="9"/>
    </row>
    <row r="34" spans="11:11" x14ac:dyDescent="0.25">
      <c r="K34" s="9"/>
    </row>
    <row r="35" spans="11:11" x14ac:dyDescent="0.25">
      <c r="K35" s="9"/>
    </row>
    <row r="36" spans="11:11" x14ac:dyDescent="0.25">
      <c r="K36" s="9"/>
    </row>
    <row r="37" spans="11:11" x14ac:dyDescent="0.25">
      <c r="K37" s="9"/>
    </row>
    <row r="38" spans="11:11" x14ac:dyDescent="0.25">
      <c r="K38" s="10"/>
    </row>
    <row r="39" spans="11:11" x14ac:dyDescent="0.25">
      <c r="K39" s="8"/>
    </row>
  </sheetData>
  <mergeCells count="1">
    <mergeCell ref="A1:D1"/>
  </mergeCells>
  <phoneticPr fontId="3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40" workbookViewId="0">
      <selection activeCell="B8" sqref="B8:F8"/>
    </sheetView>
  </sheetViews>
  <sheetFormatPr defaultRowHeight="15.75" x14ac:dyDescent="0.25"/>
  <cols>
    <col min="1" max="1" width="12.125" style="151" customWidth="1"/>
    <col min="2" max="2" width="26.625" style="151" customWidth="1"/>
    <col min="3" max="5" width="8" style="151" customWidth="1"/>
    <col min="6" max="6" width="11.5" style="151" customWidth="1"/>
    <col min="7" max="8" width="8" style="151" customWidth="1"/>
    <col min="9" max="9" width="7.75" style="151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172" t="s">
        <v>188</v>
      </c>
      <c r="B1" s="173"/>
      <c r="C1" s="173"/>
      <c r="D1" s="173"/>
      <c r="E1" s="173"/>
      <c r="F1" s="173"/>
    </row>
    <row r="2" spans="1:20" ht="20.100000000000001" customHeight="1" x14ac:dyDescent="0.25">
      <c r="A2" s="335" t="s">
        <v>189</v>
      </c>
      <c r="B2" s="530" t="s">
        <v>219</v>
      </c>
      <c r="C2" s="530"/>
      <c r="D2" s="530"/>
      <c r="E2" s="530"/>
      <c r="F2" s="530"/>
      <c r="G2" s="153"/>
      <c r="H2" s="287"/>
      <c r="I2" s="152"/>
      <c r="J2" s="154"/>
      <c r="K2" s="154"/>
    </row>
    <row r="3" spans="1:20" ht="20.100000000000001" customHeight="1" x14ac:dyDescent="0.25">
      <c r="A3" s="335" t="s">
        <v>208</v>
      </c>
      <c r="B3" s="527" t="s">
        <v>207</v>
      </c>
      <c r="C3" s="527"/>
      <c r="D3" s="527"/>
      <c r="E3" s="527"/>
      <c r="F3" s="527"/>
      <c r="G3" s="152"/>
      <c r="H3" s="152"/>
      <c r="I3" s="152"/>
      <c r="J3" s="154"/>
      <c r="K3" s="154"/>
    </row>
    <row r="4" spans="1:20" ht="27.75" customHeight="1" x14ac:dyDescent="0.25">
      <c r="A4" s="335" t="s">
        <v>209</v>
      </c>
      <c r="B4" s="531" t="s">
        <v>220</v>
      </c>
      <c r="C4" s="531"/>
      <c r="D4" s="531"/>
      <c r="E4" s="531"/>
      <c r="F4" s="531"/>
    </row>
    <row r="5" spans="1:20" ht="34.5" customHeight="1" x14ac:dyDescent="0.25">
      <c r="A5" s="335" t="s">
        <v>210</v>
      </c>
      <c r="B5" s="528" t="s">
        <v>221</v>
      </c>
      <c r="C5" s="528"/>
      <c r="D5" s="528"/>
      <c r="E5" s="528"/>
      <c r="F5" s="528"/>
      <c r="G5" s="152"/>
      <c r="H5" s="152"/>
      <c r="I5" s="152"/>
      <c r="J5" s="154"/>
      <c r="K5" s="154"/>
    </row>
    <row r="6" spans="1:20" ht="24.75" customHeight="1" x14ac:dyDescent="0.25">
      <c r="A6" s="335" t="s">
        <v>211</v>
      </c>
      <c r="B6" s="527" t="s">
        <v>222</v>
      </c>
      <c r="C6" s="527"/>
      <c r="D6" s="527"/>
      <c r="E6" s="527"/>
      <c r="F6" s="527"/>
      <c r="G6" s="152"/>
      <c r="H6" s="152"/>
      <c r="I6" s="152"/>
      <c r="J6" s="154"/>
      <c r="K6" s="154"/>
    </row>
    <row r="7" spans="1:20" ht="20.100000000000001" customHeight="1" x14ac:dyDescent="0.25">
      <c r="A7" s="335" t="s">
        <v>212</v>
      </c>
      <c r="B7" s="527" t="s">
        <v>223</v>
      </c>
      <c r="C7" s="527"/>
      <c r="D7" s="527"/>
      <c r="E7" s="527"/>
      <c r="F7" s="527"/>
      <c r="G7" s="152"/>
      <c r="H7" s="152"/>
      <c r="I7" s="152"/>
      <c r="J7" s="154"/>
      <c r="K7" s="154"/>
    </row>
    <row r="8" spans="1:20" ht="20.100000000000001" customHeight="1" x14ac:dyDescent="0.25">
      <c r="A8" s="335" t="s">
        <v>190</v>
      </c>
      <c r="B8" s="527" t="s">
        <v>224</v>
      </c>
      <c r="C8" s="527"/>
      <c r="D8" s="527"/>
      <c r="E8" s="527"/>
      <c r="F8" s="527"/>
      <c r="G8" s="286"/>
      <c r="H8" s="286"/>
      <c r="I8" s="152"/>
      <c r="J8" s="154"/>
      <c r="K8" s="154"/>
      <c r="L8" s="8"/>
      <c r="M8" s="8"/>
      <c r="N8" s="8"/>
    </row>
    <row r="9" spans="1:20" ht="37.5" customHeight="1" x14ac:dyDescent="0.25">
      <c r="A9" s="335" t="s">
        <v>203</v>
      </c>
      <c r="B9" s="528" t="s">
        <v>225</v>
      </c>
      <c r="C9" s="528"/>
      <c r="D9" s="528"/>
      <c r="E9" s="528"/>
      <c r="F9" s="528"/>
      <c r="G9" s="152"/>
      <c r="H9" s="152"/>
      <c r="I9" s="152"/>
      <c r="J9" s="154"/>
      <c r="K9" s="154"/>
      <c r="L9" s="8"/>
      <c r="M9" s="8"/>
      <c r="N9" s="8"/>
    </row>
    <row r="10" spans="1:20" ht="37.5" customHeight="1" x14ac:dyDescent="0.25">
      <c r="A10" s="171" t="s">
        <v>204</v>
      </c>
      <c r="B10" s="523" t="s">
        <v>226</v>
      </c>
      <c r="C10" s="523"/>
      <c r="D10" s="523"/>
      <c r="E10" s="523"/>
      <c r="F10" s="523"/>
      <c r="G10" s="152"/>
      <c r="H10" s="152"/>
      <c r="I10" s="152"/>
      <c r="J10" s="154"/>
      <c r="K10" s="154"/>
      <c r="L10" s="8"/>
      <c r="M10" s="8"/>
      <c r="N10" s="8"/>
    </row>
    <row r="11" spans="1:20" ht="20.100000000000001" customHeight="1" x14ac:dyDescent="0.25">
      <c r="A11" s="171" t="s">
        <v>191</v>
      </c>
      <c r="B11" s="529" t="s">
        <v>227</v>
      </c>
      <c r="C11" s="529"/>
      <c r="D11" s="529"/>
      <c r="E11" s="529"/>
      <c r="F11" s="529"/>
      <c r="G11" s="155"/>
      <c r="H11" s="155"/>
      <c r="I11" s="155"/>
      <c r="J11" s="155"/>
      <c r="K11" s="155"/>
      <c r="L11" s="8"/>
      <c r="M11" s="8"/>
      <c r="N11" s="8"/>
    </row>
    <row r="12" spans="1:20" ht="20.100000000000001" customHeight="1" x14ac:dyDescent="0.25">
      <c r="A12" s="171" t="s">
        <v>205</v>
      </c>
      <c r="B12" s="523" t="s">
        <v>228</v>
      </c>
      <c r="C12" s="523"/>
      <c r="D12" s="523"/>
      <c r="E12" s="523"/>
      <c r="F12" s="523"/>
      <c r="G12" s="155"/>
      <c r="H12" s="155"/>
      <c r="I12" s="155"/>
      <c r="J12" s="155"/>
      <c r="K12" s="155"/>
      <c r="L12" s="8"/>
      <c r="M12" s="8"/>
      <c r="N12" s="8"/>
    </row>
    <row r="13" spans="1:20" ht="31.5" customHeight="1" x14ac:dyDescent="0.25">
      <c r="A13" s="171" t="s">
        <v>206</v>
      </c>
      <c r="B13" s="535" t="s">
        <v>229</v>
      </c>
      <c r="C13" s="535"/>
      <c r="D13" s="535"/>
      <c r="E13" s="535"/>
      <c r="F13" s="535"/>
      <c r="G13" s="167"/>
      <c r="H13" s="167"/>
      <c r="I13" s="167"/>
      <c r="J13" s="154"/>
      <c r="K13" s="154"/>
      <c r="L13" s="8"/>
      <c r="M13" s="8"/>
      <c r="N13" s="8"/>
    </row>
    <row r="14" spans="1:20" ht="23.25" customHeight="1" x14ac:dyDescent="0.25">
      <c r="A14" s="171" t="s">
        <v>192</v>
      </c>
      <c r="B14" s="536" t="s">
        <v>213</v>
      </c>
      <c r="C14" s="536"/>
      <c r="D14" s="536"/>
      <c r="E14" s="536"/>
      <c r="F14" s="536"/>
      <c r="G14" s="156"/>
      <c r="H14" s="156"/>
      <c r="I14" s="156"/>
      <c r="J14" s="156"/>
      <c r="K14" s="156"/>
    </row>
    <row r="15" spans="1:20" ht="32.25" customHeight="1" x14ac:dyDescent="0.25">
      <c r="A15" s="171" t="s">
        <v>193</v>
      </c>
      <c r="B15" s="537" t="s">
        <v>230</v>
      </c>
      <c r="C15" s="537"/>
      <c r="D15" s="537"/>
      <c r="E15" s="537"/>
      <c r="F15" s="537"/>
      <c r="G15" s="157"/>
      <c r="H15" s="157"/>
      <c r="I15" s="157"/>
      <c r="J15" s="157"/>
      <c r="K15" s="157"/>
      <c r="L15" s="8"/>
      <c r="M15" s="8"/>
      <c r="N15" s="8"/>
    </row>
    <row r="16" spans="1:20" ht="33.75" customHeight="1" x14ac:dyDescent="0.25">
      <c r="A16" s="171" t="s">
        <v>216</v>
      </c>
      <c r="B16" s="538" t="s">
        <v>231</v>
      </c>
      <c r="C16" s="538"/>
      <c r="D16" s="538"/>
      <c r="E16" s="538"/>
      <c r="F16" s="538"/>
      <c r="G16" s="285"/>
      <c r="H16" s="285"/>
      <c r="I16" s="158"/>
      <c r="J16" s="158"/>
      <c r="K16" s="159"/>
      <c r="L16" s="159"/>
      <c r="M16" s="159"/>
      <c r="N16" s="159"/>
      <c r="O16" s="159"/>
      <c r="P16" s="159"/>
      <c r="Q16" s="159"/>
      <c r="R16" s="159"/>
      <c r="S16" s="159"/>
      <c r="T16" s="159"/>
    </row>
    <row r="17" spans="1:11" ht="27" customHeight="1" x14ac:dyDescent="0.25">
      <c r="A17" s="171" t="s">
        <v>194</v>
      </c>
      <c r="B17" s="524" t="s">
        <v>232</v>
      </c>
      <c r="C17" s="524"/>
      <c r="D17" s="524"/>
      <c r="E17" s="524"/>
      <c r="F17" s="524"/>
      <c r="G17" s="160"/>
      <c r="H17" s="160"/>
      <c r="I17" s="160"/>
      <c r="J17" s="160"/>
      <c r="K17" s="160"/>
    </row>
    <row r="18" spans="1:11" ht="20.100000000000001" customHeight="1" x14ac:dyDescent="0.25">
      <c r="A18" s="171" t="s">
        <v>214</v>
      </c>
      <c r="B18" s="524" t="s">
        <v>233</v>
      </c>
      <c r="C18" s="524"/>
      <c r="D18" s="524"/>
      <c r="E18" s="524"/>
      <c r="F18" s="524"/>
      <c r="G18" s="160"/>
      <c r="H18" s="160"/>
      <c r="I18" s="160"/>
      <c r="J18" s="161"/>
      <c r="K18" s="161"/>
    </row>
    <row r="19" spans="1:11" ht="24.75" customHeight="1" x14ac:dyDescent="0.25">
      <c r="A19" s="173" t="s">
        <v>195</v>
      </c>
      <c r="B19" s="525" t="s">
        <v>234</v>
      </c>
      <c r="C19" s="525"/>
      <c r="D19" s="525"/>
      <c r="E19" s="525"/>
      <c r="F19" s="525"/>
      <c r="G19" s="333"/>
      <c r="H19" s="333"/>
      <c r="I19" s="168"/>
      <c r="J19" s="162"/>
      <c r="K19" s="162"/>
    </row>
    <row r="20" spans="1:11" ht="42" customHeight="1" x14ac:dyDescent="0.25">
      <c r="A20" s="173" t="s">
        <v>196</v>
      </c>
      <c r="B20" s="526" t="s">
        <v>235</v>
      </c>
      <c r="C20" s="526"/>
      <c r="D20" s="526"/>
      <c r="E20" s="526"/>
      <c r="F20" s="526"/>
      <c r="G20" s="334"/>
      <c r="H20" s="334"/>
      <c r="I20" s="169"/>
      <c r="J20" s="163"/>
      <c r="K20" s="163"/>
    </row>
    <row r="21" spans="1:11" ht="34.5" customHeight="1" x14ac:dyDescent="0.25">
      <c r="A21" s="171" t="s">
        <v>215</v>
      </c>
      <c r="B21" s="525" t="s">
        <v>236</v>
      </c>
      <c r="C21" s="525"/>
      <c r="D21" s="525"/>
      <c r="E21" s="525"/>
      <c r="F21" s="525"/>
      <c r="G21" s="168"/>
      <c r="H21" s="168"/>
      <c r="I21" s="168"/>
      <c r="J21" s="162"/>
      <c r="K21" s="162"/>
    </row>
    <row r="22" spans="1:11" ht="51.75" customHeight="1" x14ac:dyDescent="0.25">
      <c r="A22" s="171" t="s">
        <v>197</v>
      </c>
      <c r="B22" s="525" t="s">
        <v>237</v>
      </c>
      <c r="C22" s="525"/>
      <c r="D22" s="525"/>
      <c r="E22" s="525"/>
      <c r="F22" s="525"/>
      <c r="G22" s="168"/>
      <c r="H22" s="168"/>
      <c r="I22" s="168"/>
      <c r="J22" s="162"/>
      <c r="K22" s="162"/>
    </row>
    <row r="23" spans="1:11" ht="20.100000000000001" customHeight="1" x14ac:dyDescent="0.25">
      <c r="A23" s="171" t="s">
        <v>198</v>
      </c>
      <c r="B23" s="533" t="s">
        <v>238</v>
      </c>
      <c r="C23" s="533"/>
      <c r="D23" s="533"/>
      <c r="E23" s="533"/>
      <c r="F23" s="533"/>
      <c r="G23" s="170"/>
      <c r="H23" s="170"/>
      <c r="I23" s="170"/>
      <c r="J23" s="164"/>
      <c r="K23" s="164"/>
    </row>
    <row r="24" spans="1:11" ht="20.100000000000001" customHeight="1" x14ac:dyDescent="0.25">
      <c r="A24" s="171" t="s">
        <v>199</v>
      </c>
      <c r="B24" s="534" t="s">
        <v>239</v>
      </c>
      <c r="C24" s="534"/>
      <c r="D24" s="534"/>
      <c r="E24" s="534"/>
      <c r="F24" s="534"/>
      <c r="G24" s="157"/>
      <c r="H24" s="157"/>
      <c r="I24" s="157"/>
      <c r="J24" s="165"/>
      <c r="K24" s="165"/>
    </row>
    <row r="25" spans="1:11" ht="20.100000000000001" customHeight="1" x14ac:dyDescent="0.25">
      <c r="A25" s="171" t="s">
        <v>200</v>
      </c>
      <c r="B25" s="532" t="s">
        <v>240</v>
      </c>
      <c r="C25" s="532"/>
      <c r="D25" s="532"/>
      <c r="E25" s="532"/>
      <c r="F25" s="532"/>
      <c r="G25" s="157"/>
      <c r="H25" s="157"/>
      <c r="I25" s="157"/>
      <c r="J25" s="165"/>
      <c r="K25" s="165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abSelected="1" view="pageBreakPreview" topLeftCell="A176" zoomScale="120" zoomScaleNormal="100" zoomScaleSheetLayoutView="120" workbookViewId="0">
      <selection activeCell="E188" sqref="E188"/>
    </sheetView>
  </sheetViews>
  <sheetFormatPr defaultColWidth="8.75" defaultRowHeight="15.75" x14ac:dyDescent="0.25"/>
  <cols>
    <col min="1" max="1" width="9.75" style="310" customWidth="1"/>
    <col min="2" max="2" width="29.25" style="310" customWidth="1"/>
    <col min="3" max="3" width="31.25" style="310" customWidth="1"/>
    <col min="4" max="4" width="12.25" style="310" customWidth="1"/>
    <col min="5" max="5" width="15" style="310" customWidth="1"/>
    <col min="6" max="6" width="9" style="310" customWidth="1"/>
    <col min="7" max="7" width="9" style="294" customWidth="1"/>
    <col min="8" max="16384" width="8.75" style="294"/>
  </cols>
  <sheetData>
    <row r="1" spans="1:6" ht="41.25" customHeight="1" x14ac:dyDescent="0.25">
      <c r="A1" s="630" t="s">
        <v>273</v>
      </c>
      <c r="B1" s="630"/>
      <c r="C1" s="630"/>
      <c r="D1" s="630"/>
      <c r="E1" s="630"/>
      <c r="F1" s="630"/>
    </row>
    <row r="2" spans="1:6" ht="16.5" thickBot="1" x14ac:dyDescent="0.3">
      <c r="A2" s="309" t="s">
        <v>49</v>
      </c>
    </row>
    <row r="3" spans="1:6" ht="31.5" x14ac:dyDescent="0.25">
      <c r="A3" s="311" t="s">
        <v>52</v>
      </c>
      <c r="B3" s="312" t="s">
        <v>80</v>
      </c>
      <c r="C3" s="312" t="s">
        <v>132</v>
      </c>
      <c r="D3" s="312" t="s">
        <v>128</v>
      </c>
      <c r="E3" s="312" t="s">
        <v>107</v>
      </c>
      <c r="F3" s="313" t="s">
        <v>108</v>
      </c>
    </row>
    <row r="4" spans="1:6" x14ac:dyDescent="0.25">
      <c r="A4" s="314" t="s">
        <v>292</v>
      </c>
      <c r="B4" s="314" t="s">
        <v>317</v>
      </c>
      <c r="C4" s="314" t="s">
        <v>317</v>
      </c>
      <c r="D4" s="314" t="s">
        <v>319</v>
      </c>
      <c r="E4" s="315" t="s">
        <v>575</v>
      </c>
      <c r="F4" s="316" t="s">
        <v>455</v>
      </c>
    </row>
    <row r="5" spans="1:6" x14ac:dyDescent="0.25">
      <c r="A5" s="314" t="s">
        <v>292</v>
      </c>
      <c r="B5" s="314" t="s">
        <v>318</v>
      </c>
      <c r="C5" s="314" t="s">
        <v>318</v>
      </c>
      <c r="D5" s="314" t="s">
        <v>319</v>
      </c>
      <c r="E5" s="315" t="s">
        <v>575</v>
      </c>
      <c r="F5" s="316" t="s">
        <v>455</v>
      </c>
    </row>
    <row r="6" spans="1:6" x14ac:dyDescent="0.25">
      <c r="A6" s="314" t="s">
        <v>292</v>
      </c>
      <c r="B6" s="314" t="s">
        <v>320</v>
      </c>
      <c r="C6" s="314" t="s">
        <v>320</v>
      </c>
      <c r="D6" s="314" t="s">
        <v>319</v>
      </c>
      <c r="E6" s="315" t="s">
        <v>575</v>
      </c>
      <c r="F6" s="316" t="s">
        <v>455</v>
      </c>
    </row>
    <row r="7" spans="1:6" x14ac:dyDescent="0.25">
      <c r="A7" s="315" t="s">
        <v>294</v>
      </c>
      <c r="B7" s="314" t="s">
        <v>321</v>
      </c>
      <c r="C7" s="314" t="s">
        <v>321</v>
      </c>
      <c r="D7" s="314" t="s">
        <v>319</v>
      </c>
      <c r="E7" s="315" t="s">
        <v>496</v>
      </c>
      <c r="F7" s="316" t="s">
        <v>455</v>
      </c>
    </row>
    <row r="8" spans="1:6" x14ac:dyDescent="0.25">
      <c r="A8" s="315" t="s">
        <v>294</v>
      </c>
      <c r="B8" s="314" t="s">
        <v>322</v>
      </c>
      <c r="C8" s="314" t="s">
        <v>323</v>
      </c>
      <c r="D8" s="314" t="s">
        <v>319</v>
      </c>
      <c r="E8" s="315" t="s">
        <v>575</v>
      </c>
      <c r="F8" s="316" t="s">
        <v>455</v>
      </c>
    </row>
    <row r="9" spans="1:6" ht="26.25" customHeight="1" x14ac:dyDescent="0.25">
      <c r="A9" s="315" t="s">
        <v>294</v>
      </c>
      <c r="B9" s="314" t="s">
        <v>324</v>
      </c>
      <c r="C9" s="314" t="s">
        <v>324</v>
      </c>
      <c r="D9" s="314" t="s">
        <v>319</v>
      </c>
      <c r="E9" s="315" t="s">
        <v>575</v>
      </c>
      <c r="F9" s="316" t="s">
        <v>455</v>
      </c>
    </row>
    <row r="10" spans="1:6" x14ac:dyDescent="0.25">
      <c r="A10" s="315" t="s">
        <v>294</v>
      </c>
      <c r="B10" s="314" t="s">
        <v>325</v>
      </c>
      <c r="C10" s="314" t="s">
        <v>325</v>
      </c>
      <c r="D10" s="314" t="s">
        <v>319</v>
      </c>
      <c r="E10" s="315" t="s">
        <v>575</v>
      </c>
      <c r="F10" s="316" t="s">
        <v>455</v>
      </c>
    </row>
    <row r="11" spans="1:6" x14ac:dyDescent="0.25">
      <c r="A11" s="315" t="s">
        <v>294</v>
      </c>
      <c r="B11" s="314" t="s">
        <v>326</v>
      </c>
      <c r="C11" s="314" t="s">
        <v>326</v>
      </c>
      <c r="D11" s="314" t="s">
        <v>319</v>
      </c>
      <c r="E11" s="315" t="s">
        <v>575</v>
      </c>
      <c r="F11" s="316" t="s">
        <v>455</v>
      </c>
    </row>
    <row r="12" spans="1:6" x14ac:dyDescent="0.25">
      <c r="A12" s="315" t="s">
        <v>294</v>
      </c>
      <c r="B12" s="314" t="s">
        <v>327</v>
      </c>
      <c r="C12" s="314" t="s">
        <v>328</v>
      </c>
      <c r="D12" s="314" t="s">
        <v>576</v>
      </c>
      <c r="E12" s="315" t="s">
        <v>575</v>
      </c>
      <c r="F12" s="316" t="s">
        <v>455</v>
      </c>
    </row>
    <row r="13" spans="1:6" x14ac:dyDescent="0.25">
      <c r="A13" s="315" t="s">
        <v>294</v>
      </c>
      <c r="B13" s="314" t="s">
        <v>329</v>
      </c>
      <c r="C13" s="314" t="s">
        <v>329</v>
      </c>
      <c r="D13" s="314" t="s">
        <v>319</v>
      </c>
      <c r="E13" s="315" t="s">
        <v>575</v>
      </c>
      <c r="F13" s="316" t="s">
        <v>455</v>
      </c>
    </row>
    <row r="14" spans="1:6" ht="14.45" customHeight="1" x14ac:dyDescent="0.25">
      <c r="A14" s="315" t="s">
        <v>294</v>
      </c>
      <c r="B14" s="314" t="s">
        <v>331</v>
      </c>
      <c r="C14" s="314" t="s">
        <v>332</v>
      </c>
      <c r="D14" s="314" t="s">
        <v>319</v>
      </c>
      <c r="E14" s="315" t="s">
        <v>575</v>
      </c>
      <c r="F14" s="316" t="s">
        <v>455</v>
      </c>
    </row>
    <row r="15" spans="1:6" x14ac:dyDescent="0.25">
      <c r="A15" s="315" t="s">
        <v>294</v>
      </c>
      <c r="B15" s="314" t="s">
        <v>331</v>
      </c>
      <c r="C15" s="314" t="s">
        <v>333</v>
      </c>
      <c r="D15" s="314" t="s">
        <v>319</v>
      </c>
      <c r="E15" s="315" t="s">
        <v>575</v>
      </c>
      <c r="F15" s="316" t="s">
        <v>455</v>
      </c>
    </row>
    <row r="16" spans="1:6" x14ac:dyDescent="0.25">
      <c r="A16" s="315" t="s">
        <v>294</v>
      </c>
      <c r="B16" s="314" t="s">
        <v>334</v>
      </c>
      <c r="C16" s="314" t="s">
        <v>334</v>
      </c>
      <c r="D16" s="314" t="s">
        <v>319</v>
      </c>
      <c r="E16" s="315" t="s">
        <v>575</v>
      </c>
      <c r="F16" s="316" t="s">
        <v>455</v>
      </c>
    </row>
    <row r="17" spans="1:6" x14ac:dyDescent="0.25">
      <c r="A17" s="315" t="s">
        <v>294</v>
      </c>
      <c r="B17" s="314" t="s">
        <v>335</v>
      </c>
      <c r="C17" s="314" t="s">
        <v>335</v>
      </c>
      <c r="D17" s="314" t="s">
        <v>319</v>
      </c>
      <c r="E17" s="315" t="s">
        <v>575</v>
      </c>
      <c r="F17" s="316" t="s">
        <v>455</v>
      </c>
    </row>
    <row r="18" spans="1:6" x14ac:dyDescent="0.25">
      <c r="A18" s="315" t="s">
        <v>294</v>
      </c>
      <c r="B18" s="314" t="s">
        <v>336</v>
      </c>
      <c r="C18" s="314" t="s">
        <v>336</v>
      </c>
      <c r="D18" s="314" t="s">
        <v>319</v>
      </c>
      <c r="E18" s="315" t="s">
        <v>575</v>
      </c>
      <c r="F18" s="316" t="s">
        <v>455</v>
      </c>
    </row>
    <row r="19" spans="1:6" x14ac:dyDescent="0.25">
      <c r="A19" s="315" t="s">
        <v>294</v>
      </c>
      <c r="B19" s="314" t="s">
        <v>337</v>
      </c>
      <c r="C19" s="314" t="s">
        <v>337</v>
      </c>
      <c r="D19" s="314" t="s">
        <v>319</v>
      </c>
      <c r="E19" s="315" t="s">
        <v>575</v>
      </c>
      <c r="F19" s="316" t="s">
        <v>455</v>
      </c>
    </row>
    <row r="20" spans="1:6" x14ac:dyDescent="0.25">
      <c r="A20" s="315" t="s">
        <v>294</v>
      </c>
      <c r="B20" s="314" t="s">
        <v>338</v>
      </c>
      <c r="C20" s="314" t="s">
        <v>338</v>
      </c>
      <c r="D20" s="314" t="s">
        <v>319</v>
      </c>
      <c r="E20" s="315" t="s">
        <v>575</v>
      </c>
      <c r="F20" s="316" t="s">
        <v>455</v>
      </c>
    </row>
    <row r="21" spans="1:6" x14ac:dyDescent="0.25">
      <c r="A21" s="315" t="s">
        <v>294</v>
      </c>
      <c r="B21" s="314" t="s">
        <v>339</v>
      </c>
      <c r="C21" s="314" t="s">
        <v>339</v>
      </c>
      <c r="D21" s="314" t="s">
        <v>319</v>
      </c>
      <c r="E21" s="315" t="s">
        <v>575</v>
      </c>
      <c r="F21" s="316" t="s">
        <v>455</v>
      </c>
    </row>
    <row r="22" spans="1:6" x14ac:dyDescent="0.25">
      <c r="A22" s="315" t="s">
        <v>294</v>
      </c>
      <c r="B22" s="314" t="s">
        <v>340</v>
      </c>
      <c r="C22" s="314" t="s">
        <v>340</v>
      </c>
      <c r="D22" s="314" t="s">
        <v>319</v>
      </c>
      <c r="E22" s="315" t="s">
        <v>575</v>
      </c>
      <c r="F22" s="316" t="s">
        <v>455</v>
      </c>
    </row>
    <row r="23" spans="1:6" x14ac:dyDescent="0.25">
      <c r="A23" s="315" t="s">
        <v>294</v>
      </c>
      <c r="B23" s="314" t="s">
        <v>341</v>
      </c>
      <c r="C23" s="314" t="s">
        <v>341</v>
      </c>
      <c r="D23" s="314" t="s">
        <v>319</v>
      </c>
      <c r="E23" s="315" t="s">
        <v>575</v>
      </c>
      <c r="F23" s="316" t="s">
        <v>455</v>
      </c>
    </row>
    <row r="24" spans="1:6" x14ac:dyDescent="0.25">
      <c r="A24" s="315" t="s">
        <v>294</v>
      </c>
      <c r="B24" s="314" t="s">
        <v>342</v>
      </c>
      <c r="C24" s="314" t="s">
        <v>342</v>
      </c>
      <c r="D24" s="314" t="s">
        <v>319</v>
      </c>
      <c r="E24" s="315" t="s">
        <v>575</v>
      </c>
      <c r="F24" s="316" t="s">
        <v>455</v>
      </c>
    </row>
    <row r="25" spans="1:6" x14ac:dyDescent="0.25">
      <c r="A25" s="315" t="s">
        <v>294</v>
      </c>
      <c r="B25" s="314" t="s">
        <v>343</v>
      </c>
      <c r="C25" s="314" t="s">
        <v>343</v>
      </c>
      <c r="D25" s="314" t="s">
        <v>319</v>
      </c>
      <c r="E25" s="315" t="s">
        <v>575</v>
      </c>
      <c r="F25" s="316" t="s">
        <v>455</v>
      </c>
    </row>
    <row r="26" spans="1:6" x14ac:dyDescent="0.25">
      <c r="A26" s="315" t="s">
        <v>294</v>
      </c>
      <c r="B26" s="314" t="s">
        <v>344</v>
      </c>
      <c r="C26" s="314" t="s">
        <v>344</v>
      </c>
      <c r="D26" s="314" t="s">
        <v>319</v>
      </c>
      <c r="E26" s="315" t="s">
        <v>575</v>
      </c>
      <c r="F26" s="316" t="s">
        <v>455</v>
      </c>
    </row>
    <row r="27" spans="1:6" x14ac:dyDescent="0.25">
      <c r="A27" s="315" t="s">
        <v>294</v>
      </c>
      <c r="B27" s="314" t="s">
        <v>345</v>
      </c>
      <c r="C27" s="314" t="s">
        <v>345</v>
      </c>
      <c r="D27" s="314" t="s">
        <v>319</v>
      </c>
      <c r="E27" s="315" t="s">
        <v>575</v>
      </c>
      <c r="F27" s="316" t="s">
        <v>455</v>
      </c>
    </row>
    <row r="28" spans="1:6" x14ac:dyDescent="0.25">
      <c r="A28" s="315" t="s">
        <v>294</v>
      </c>
      <c r="B28" s="314" t="s">
        <v>346</v>
      </c>
      <c r="C28" s="314" t="s">
        <v>346</v>
      </c>
      <c r="D28" s="314" t="s">
        <v>319</v>
      </c>
      <c r="E28" s="315" t="s">
        <v>575</v>
      </c>
      <c r="F28" s="316" t="s">
        <v>455</v>
      </c>
    </row>
    <row r="29" spans="1:6" x14ac:dyDescent="0.25">
      <c r="A29" s="315" t="s">
        <v>294</v>
      </c>
      <c r="B29" s="314" t="s">
        <v>347</v>
      </c>
      <c r="C29" s="314" t="s">
        <v>347</v>
      </c>
      <c r="D29" s="314" t="s">
        <v>319</v>
      </c>
      <c r="E29" s="315" t="s">
        <v>575</v>
      </c>
      <c r="F29" s="316" t="s">
        <v>455</v>
      </c>
    </row>
    <row r="30" spans="1:6" x14ac:dyDescent="0.25">
      <c r="A30" s="315" t="s">
        <v>294</v>
      </c>
      <c r="B30" s="314" t="s">
        <v>348</v>
      </c>
      <c r="C30" s="314" t="s">
        <v>348</v>
      </c>
      <c r="D30" s="314" t="s">
        <v>319</v>
      </c>
      <c r="E30" s="315" t="s">
        <v>575</v>
      </c>
      <c r="F30" s="316" t="s">
        <v>455</v>
      </c>
    </row>
    <row r="31" spans="1:6" x14ac:dyDescent="0.25">
      <c r="A31" s="315" t="s">
        <v>294</v>
      </c>
      <c r="B31" s="314" t="s">
        <v>349</v>
      </c>
      <c r="C31" s="314" t="s">
        <v>349</v>
      </c>
      <c r="D31" s="314" t="s">
        <v>319</v>
      </c>
      <c r="E31" s="315" t="s">
        <v>575</v>
      </c>
      <c r="F31" s="316" t="s">
        <v>455</v>
      </c>
    </row>
    <row r="32" spans="1:6" x14ac:dyDescent="0.25">
      <c r="A32" s="315" t="s">
        <v>294</v>
      </c>
      <c r="B32" s="314" t="s">
        <v>350</v>
      </c>
      <c r="C32" s="314" t="s">
        <v>350</v>
      </c>
      <c r="D32" s="314" t="s">
        <v>319</v>
      </c>
      <c r="E32" s="315" t="s">
        <v>575</v>
      </c>
      <c r="F32" s="316" t="s">
        <v>455</v>
      </c>
    </row>
    <row r="33" spans="1:6" x14ac:dyDescent="0.25">
      <c r="A33" s="315" t="s">
        <v>294</v>
      </c>
      <c r="B33" s="314" t="s">
        <v>351</v>
      </c>
      <c r="C33" s="314" t="s">
        <v>351</v>
      </c>
      <c r="D33" s="314" t="s">
        <v>319</v>
      </c>
      <c r="E33" s="315" t="s">
        <v>575</v>
      </c>
      <c r="F33" s="316" t="s">
        <v>455</v>
      </c>
    </row>
    <row r="34" spans="1:6" x14ac:dyDescent="0.25">
      <c r="A34" s="315" t="s">
        <v>294</v>
      </c>
      <c r="B34" s="314" t="s">
        <v>352</v>
      </c>
      <c r="C34" s="314" t="s">
        <v>352</v>
      </c>
      <c r="D34" s="314" t="s">
        <v>319</v>
      </c>
      <c r="E34" s="315" t="s">
        <v>575</v>
      </c>
      <c r="F34" s="316" t="s">
        <v>455</v>
      </c>
    </row>
    <row r="35" spans="1:6" x14ac:dyDescent="0.25">
      <c r="A35" s="315" t="s">
        <v>296</v>
      </c>
      <c r="B35" s="314" t="s">
        <v>26</v>
      </c>
      <c r="C35" s="314" t="s">
        <v>26</v>
      </c>
      <c r="D35" s="314" t="s">
        <v>576</v>
      </c>
      <c r="E35" s="315" t="s">
        <v>575</v>
      </c>
      <c r="F35" s="316" t="s">
        <v>455</v>
      </c>
    </row>
    <row r="36" spans="1:6" x14ac:dyDescent="0.25">
      <c r="A36" s="315" t="s">
        <v>298</v>
      </c>
      <c r="B36" s="315" t="s">
        <v>353</v>
      </c>
      <c r="C36" s="315" t="s">
        <v>354</v>
      </c>
      <c r="D36" s="315" t="s">
        <v>576</v>
      </c>
      <c r="E36" s="315" t="s">
        <v>575</v>
      </c>
      <c r="F36" s="316" t="s">
        <v>455</v>
      </c>
    </row>
    <row r="37" spans="1:6" x14ac:dyDescent="0.25">
      <c r="A37" s="315" t="s">
        <v>298</v>
      </c>
      <c r="B37" s="315" t="s">
        <v>353</v>
      </c>
      <c r="C37" s="315" t="s">
        <v>355</v>
      </c>
      <c r="D37" s="315" t="s">
        <v>319</v>
      </c>
      <c r="E37" s="315" t="s">
        <v>575</v>
      </c>
      <c r="F37" s="316" t="s">
        <v>455</v>
      </c>
    </row>
    <row r="38" spans="1:6" x14ac:dyDescent="0.25">
      <c r="A38" s="315" t="s">
        <v>299</v>
      </c>
      <c r="B38" s="314" t="s">
        <v>356</v>
      </c>
      <c r="C38" s="314" t="s">
        <v>357</v>
      </c>
      <c r="D38" s="315" t="s">
        <v>319</v>
      </c>
      <c r="E38" s="315" t="s">
        <v>575</v>
      </c>
      <c r="F38" s="316" t="s">
        <v>455</v>
      </c>
    </row>
    <row r="39" spans="1:6" x14ac:dyDescent="0.25">
      <c r="A39" s="315" t="s">
        <v>299</v>
      </c>
      <c r="B39" s="314" t="s">
        <v>358</v>
      </c>
      <c r="C39" s="314" t="s">
        <v>359</v>
      </c>
      <c r="D39" s="315" t="s">
        <v>576</v>
      </c>
      <c r="E39" s="315" t="s">
        <v>575</v>
      </c>
      <c r="F39" s="316" t="s">
        <v>455</v>
      </c>
    </row>
    <row r="40" spans="1:6" x14ac:dyDescent="0.25">
      <c r="A40" s="315" t="s">
        <v>299</v>
      </c>
      <c r="B40" s="314" t="s">
        <v>360</v>
      </c>
      <c r="C40" s="314" t="s">
        <v>361</v>
      </c>
      <c r="D40" s="315" t="s">
        <v>319</v>
      </c>
      <c r="E40" s="315" t="s">
        <v>575</v>
      </c>
      <c r="F40" s="316" t="s">
        <v>455</v>
      </c>
    </row>
    <row r="41" spans="1:6" x14ac:dyDescent="0.25">
      <c r="A41" s="315" t="s">
        <v>299</v>
      </c>
      <c r="B41" s="314" t="s">
        <v>362</v>
      </c>
      <c r="C41" s="314" t="s">
        <v>363</v>
      </c>
      <c r="D41" s="315" t="s">
        <v>319</v>
      </c>
      <c r="E41" s="315" t="s">
        <v>575</v>
      </c>
      <c r="F41" s="316" t="s">
        <v>455</v>
      </c>
    </row>
    <row r="42" spans="1:6" ht="27.75" customHeight="1" x14ac:dyDescent="0.25">
      <c r="A42" s="315" t="s">
        <v>299</v>
      </c>
      <c r="B42" s="314" t="s">
        <v>364</v>
      </c>
      <c r="C42" s="314" t="s">
        <v>365</v>
      </c>
      <c r="D42" s="315" t="s">
        <v>319</v>
      </c>
      <c r="E42" s="315" t="s">
        <v>635</v>
      </c>
      <c r="F42" s="316" t="s">
        <v>455</v>
      </c>
    </row>
    <row r="43" spans="1:6" ht="24" customHeight="1" x14ac:dyDescent="0.25">
      <c r="A43" s="315" t="s">
        <v>299</v>
      </c>
      <c r="B43" s="314" t="s">
        <v>366</v>
      </c>
      <c r="C43" s="314" t="s">
        <v>367</v>
      </c>
      <c r="D43" s="315" t="s">
        <v>319</v>
      </c>
      <c r="E43" s="315" t="s">
        <v>575</v>
      </c>
      <c r="F43" s="316" t="s">
        <v>455</v>
      </c>
    </row>
    <row r="44" spans="1:6" x14ac:dyDescent="0.25">
      <c r="A44" s="315" t="s">
        <v>299</v>
      </c>
      <c r="B44" s="314" t="s">
        <v>368</v>
      </c>
      <c r="C44" s="314" t="s">
        <v>369</v>
      </c>
      <c r="D44" s="315" t="s">
        <v>319</v>
      </c>
      <c r="E44" s="315" t="s">
        <v>575</v>
      </c>
      <c r="F44" s="316" t="s">
        <v>455</v>
      </c>
    </row>
    <row r="45" spans="1:6" x14ac:dyDescent="0.25">
      <c r="A45" s="315" t="s">
        <v>299</v>
      </c>
      <c r="B45" s="314" t="s">
        <v>370</v>
      </c>
      <c r="C45" s="314" t="s">
        <v>371</v>
      </c>
      <c r="D45" s="315" t="s">
        <v>319</v>
      </c>
      <c r="E45" s="315" t="s">
        <v>575</v>
      </c>
      <c r="F45" s="316" t="s">
        <v>455</v>
      </c>
    </row>
    <row r="46" spans="1:6" x14ac:dyDescent="0.25">
      <c r="A46" s="315" t="s">
        <v>299</v>
      </c>
      <c r="B46" s="314" t="s">
        <v>372</v>
      </c>
      <c r="C46" s="314" t="s">
        <v>373</v>
      </c>
      <c r="D46" s="315" t="s">
        <v>319</v>
      </c>
      <c r="E46" s="315" t="s">
        <v>575</v>
      </c>
      <c r="F46" s="316" t="s">
        <v>455</v>
      </c>
    </row>
    <row r="47" spans="1:6" ht="33.75" customHeight="1" x14ac:dyDescent="0.25">
      <c r="A47" s="315" t="s">
        <v>299</v>
      </c>
      <c r="B47" s="314" t="s">
        <v>374</v>
      </c>
      <c r="C47" s="314" t="s">
        <v>375</v>
      </c>
      <c r="D47" s="315" t="s">
        <v>319</v>
      </c>
      <c r="E47" s="315" t="s">
        <v>496</v>
      </c>
      <c r="F47" s="316" t="s">
        <v>455</v>
      </c>
    </row>
    <row r="48" spans="1:6" x14ac:dyDescent="0.25">
      <c r="A48" s="315" t="s">
        <v>299</v>
      </c>
      <c r="B48" s="314" t="s">
        <v>376</v>
      </c>
      <c r="C48" s="314" t="s">
        <v>377</v>
      </c>
      <c r="D48" s="315" t="s">
        <v>319</v>
      </c>
      <c r="E48" s="315" t="s">
        <v>575</v>
      </c>
      <c r="F48" s="316" t="s">
        <v>455</v>
      </c>
    </row>
    <row r="49" spans="1:6" x14ac:dyDescent="0.25">
      <c r="A49" s="315" t="s">
        <v>299</v>
      </c>
      <c r="B49" s="314" t="s">
        <v>378</v>
      </c>
      <c r="C49" s="314" t="s">
        <v>379</v>
      </c>
      <c r="D49" s="315" t="s">
        <v>319</v>
      </c>
      <c r="E49" s="315" t="s">
        <v>575</v>
      </c>
      <c r="F49" s="316" t="s">
        <v>455</v>
      </c>
    </row>
    <row r="50" spans="1:6" ht="25.5" x14ac:dyDescent="0.25">
      <c r="A50" s="315" t="s">
        <v>299</v>
      </c>
      <c r="B50" s="314" t="s">
        <v>380</v>
      </c>
      <c r="C50" s="314" t="s">
        <v>381</v>
      </c>
      <c r="D50" s="315" t="s">
        <v>319</v>
      </c>
      <c r="E50" s="315" t="s">
        <v>635</v>
      </c>
      <c r="F50" s="316" t="s">
        <v>455</v>
      </c>
    </row>
    <row r="51" spans="1:6" ht="30.75" customHeight="1" x14ac:dyDescent="0.25">
      <c r="A51" s="315" t="s">
        <v>299</v>
      </c>
      <c r="B51" s="314" t="s">
        <v>382</v>
      </c>
      <c r="C51" s="314" t="s">
        <v>383</v>
      </c>
      <c r="D51" s="315" t="s">
        <v>319</v>
      </c>
      <c r="E51" s="315" t="s">
        <v>575</v>
      </c>
      <c r="F51" s="316" t="s">
        <v>455</v>
      </c>
    </row>
    <row r="52" spans="1:6" x14ac:dyDescent="0.25">
      <c r="A52" s="315" t="s">
        <v>299</v>
      </c>
      <c r="B52" s="314" t="s">
        <v>384</v>
      </c>
      <c r="C52" s="314" t="s">
        <v>385</v>
      </c>
      <c r="D52" s="315" t="s">
        <v>576</v>
      </c>
      <c r="E52" s="315" t="s">
        <v>575</v>
      </c>
      <c r="F52" s="316" t="s">
        <v>455</v>
      </c>
    </row>
    <row r="53" spans="1:6" x14ac:dyDescent="0.25">
      <c r="A53" s="315" t="s">
        <v>299</v>
      </c>
      <c r="B53" s="314" t="s">
        <v>386</v>
      </c>
      <c r="C53" s="314" t="s">
        <v>387</v>
      </c>
      <c r="D53" s="315" t="s">
        <v>576</v>
      </c>
      <c r="E53" s="315" t="s">
        <v>636</v>
      </c>
      <c r="F53" s="316" t="s">
        <v>455</v>
      </c>
    </row>
    <row r="54" spans="1:6" x14ac:dyDescent="0.25">
      <c r="A54" s="315" t="s">
        <v>299</v>
      </c>
      <c r="B54" s="314" t="s">
        <v>388</v>
      </c>
      <c r="C54" s="314" t="s">
        <v>389</v>
      </c>
      <c r="D54" s="315" t="s">
        <v>319</v>
      </c>
      <c r="E54" s="314" t="s">
        <v>496</v>
      </c>
      <c r="F54" s="316" t="s">
        <v>455</v>
      </c>
    </row>
    <row r="55" spans="1:6" ht="25.5" x14ac:dyDescent="0.25">
      <c r="A55" s="315" t="s">
        <v>299</v>
      </c>
      <c r="B55" s="314" t="s">
        <v>390</v>
      </c>
      <c r="C55" s="314" t="s">
        <v>391</v>
      </c>
      <c r="D55" s="315" t="s">
        <v>319</v>
      </c>
      <c r="E55" s="314" t="s">
        <v>496</v>
      </c>
      <c r="F55" s="316" t="s">
        <v>455</v>
      </c>
    </row>
    <row r="56" spans="1:6" ht="25.5" x14ac:dyDescent="0.25">
      <c r="A56" s="315" t="s">
        <v>299</v>
      </c>
      <c r="B56" s="314" t="s">
        <v>392</v>
      </c>
      <c r="C56" s="314" t="s">
        <v>393</v>
      </c>
      <c r="D56" s="315" t="s">
        <v>319</v>
      </c>
      <c r="E56" s="314" t="s">
        <v>496</v>
      </c>
      <c r="F56" s="316" t="s">
        <v>455</v>
      </c>
    </row>
    <row r="57" spans="1:6" ht="25.5" x14ac:dyDescent="0.25">
      <c r="A57" s="315" t="s">
        <v>299</v>
      </c>
      <c r="B57" s="314" t="s">
        <v>394</v>
      </c>
      <c r="C57" s="314" t="s">
        <v>395</v>
      </c>
      <c r="D57" s="315" t="s">
        <v>319</v>
      </c>
      <c r="E57" s="315" t="s">
        <v>636</v>
      </c>
      <c r="F57" s="316" t="s">
        <v>455</v>
      </c>
    </row>
    <row r="58" spans="1:6" ht="25.5" x14ac:dyDescent="0.25">
      <c r="A58" s="315" t="s">
        <v>299</v>
      </c>
      <c r="B58" s="314" t="s">
        <v>396</v>
      </c>
      <c r="C58" s="314" t="s">
        <v>397</v>
      </c>
      <c r="D58" s="315" t="s">
        <v>319</v>
      </c>
      <c r="E58" s="315" t="s">
        <v>575</v>
      </c>
      <c r="F58" s="316" t="s">
        <v>455</v>
      </c>
    </row>
    <row r="59" spans="1:6" ht="25.5" x14ac:dyDescent="0.25">
      <c r="A59" s="315" t="s">
        <v>299</v>
      </c>
      <c r="B59" s="314" t="s">
        <v>398</v>
      </c>
      <c r="C59" s="314" t="s">
        <v>399</v>
      </c>
      <c r="D59" s="315" t="s">
        <v>319</v>
      </c>
      <c r="E59" s="315" t="s">
        <v>635</v>
      </c>
      <c r="F59" s="316" t="s">
        <v>455</v>
      </c>
    </row>
    <row r="60" spans="1:6" ht="25.5" x14ac:dyDescent="0.25">
      <c r="A60" s="315" t="s">
        <v>299</v>
      </c>
      <c r="B60" s="314" t="s">
        <v>392</v>
      </c>
      <c r="C60" s="314" t="s">
        <v>400</v>
      </c>
      <c r="D60" s="315" t="s">
        <v>319</v>
      </c>
      <c r="E60" s="315" t="s">
        <v>635</v>
      </c>
      <c r="F60" s="316" t="s">
        <v>455</v>
      </c>
    </row>
    <row r="61" spans="1:6" x14ac:dyDescent="0.25">
      <c r="A61" s="315" t="s">
        <v>299</v>
      </c>
      <c r="B61" s="314" t="s">
        <v>401</v>
      </c>
      <c r="C61" s="314" t="s">
        <v>402</v>
      </c>
      <c r="D61" s="315" t="s">
        <v>319</v>
      </c>
      <c r="E61" s="315" t="s">
        <v>635</v>
      </c>
      <c r="F61" s="316" t="s">
        <v>455</v>
      </c>
    </row>
    <row r="62" spans="1:6" ht="25.5" x14ac:dyDescent="0.25">
      <c r="A62" s="315" t="s">
        <v>299</v>
      </c>
      <c r="B62" s="314" t="s">
        <v>403</v>
      </c>
      <c r="C62" s="314" t="s">
        <v>404</v>
      </c>
      <c r="D62" s="315" t="s">
        <v>319</v>
      </c>
      <c r="E62" s="315" t="s">
        <v>635</v>
      </c>
      <c r="F62" s="316" t="s">
        <v>455</v>
      </c>
    </row>
    <row r="63" spans="1:6" ht="25.5" x14ac:dyDescent="0.25">
      <c r="A63" s="315" t="s">
        <v>299</v>
      </c>
      <c r="B63" s="314" t="s">
        <v>405</v>
      </c>
      <c r="C63" s="314" t="s">
        <v>406</v>
      </c>
      <c r="D63" s="315" t="s">
        <v>319</v>
      </c>
      <c r="E63" s="314" t="s">
        <v>496</v>
      </c>
      <c r="F63" s="316" t="s">
        <v>455</v>
      </c>
    </row>
    <row r="64" spans="1:6" x14ac:dyDescent="0.25">
      <c r="A64" s="315" t="s">
        <v>299</v>
      </c>
      <c r="B64" s="314" t="s">
        <v>407</v>
      </c>
      <c r="C64" s="314" t="s">
        <v>408</v>
      </c>
      <c r="D64" s="315" t="s">
        <v>319</v>
      </c>
      <c r="E64" s="314" t="s">
        <v>496</v>
      </c>
      <c r="F64" s="316" t="s">
        <v>455</v>
      </c>
    </row>
    <row r="65" spans="1:6" ht="25.5" x14ac:dyDescent="0.25">
      <c r="A65" s="315" t="s">
        <v>299</v>
      </c>
      <c r="B65" s="314" t="s">
        <v>409</v>
      </c>
      <c r="C65" s="314" t="s">
        <v>410</v>
      </c>
      <c r="D65" s="315" t="s">
        <v>319</v>
      </c>
      <c r="E65" s="314" t="s">
        <v>496</v>
      </c>
      <c r="F65" s="316" t="s">
        <v>455</v>
      </c>
    </row>
    <row r="66" spans="1:6" ht="25.5" x14ac:dyDescent="0.25">
      <c r="A66" s="315" t="s">
        <v>299</v>
      </c>
      <c r="B66" s="314" t="s">
        <v>411</v>
      </c>
      <c r="C66" s="314" t="s">
        <v>412</v>
      </c>
      <c r="D66" s="315" t="s">
        <v>319</v>
      </c>
      <c r="E66" s="314" t="s">
        <v>496</v>
      </c>
      <c r="F66" s="316" t="s">
        <v>455</v>
      </c>
    </row>
    <row r="67" spans="1:6" ht="25.5" x14ac:dyDescent="0.25">
      <c r="A67" s="315" t="s">
        <v>299</v>
      </c>
      <c r="B67" s="314" t="s">
        <v>411</v>
      </c>
      <c r="C67" s="314" t="s">
        <v>413</v>
      </c>
      <c r="D67" s="315" t="s">
        <v>319</v>
      </c>
      <c r="E67" s="315" t="s">
        <v>637</v>
      </c>
      <c r="F67" s="316" t="s">
        <v>455</v>
      </c>
    </row>
    <row r="68" spans="1:6" ht="25.5" x14ac:dyDescent="0.25">
      <c r="A68" s="315" t="s">
        <v>299</v>
      </c>
      <c r="B68" s="314" t="s">
        <v>411</v>
      </c>
      <c r="C68" s="314" t="s">
        <v>414</v>
      </c>
      <c r="D68" s="315" t="s">
        <v>319</v>
      </c>
      <c r="E68" s="315" t="s">
        <v>638</v>
      </c>
      <c r="F68" s="316" t="s">
        <v>455</v>
      </c>
    </row>
    <row r="69" spans="1:6" x14ac:dyDescent="0.25">
      <c r="A69" s="315" t="s">
        <v>299</v>
      </c>
      <c r="B69" s="314" t="s">
        <v>415</v>
      </c>
      <c r="C69" s="314" t="s">
        <v>416</v>
      </c>
      <c r="D69" s="315" t="s">
        <v>319</v>
      </c>
      <c r="E69" s="315" t="s">
        <v>575</v>
      </c>
      <c r="F69" s="316" t="s">
        <v>455</v>
      </c>
    </row>
    <row r="70" spans="1:6" ht="25.5" x14ac:dyDescent="0.25">
      <c r="A70" s="315" t="s">
        <v>299</v>
      </c>
      <c r="B70" s="314" t="s">
        <v>417</v>
      </c>
      <c r="C70" s="314" t="s">
        <v>418</v>
      </c>
      <c r="D70" s="315" t="s">
        <v>319</v>
      </c>
      <c r="E70" s="315" t="s">
        <v>496</v>
      </c>
      <c r="F70" s="316" t="s">
        <v>455</v>
      </c>
    </row>
    <row r="71" spans="1:6" x14ac:dyDescent="0.25">
      <c r="A71" s="315" t="s">
        <v>299</v>
      </c>
      <c r="B71" s="314" t="s">
        <v>419</v>
      </c>
      <c r="C71" s="314" t="s">
        <v>420</v>
      </c>
      <c r="D71" s="315" t="s">
        <v>319</v>
      </c>
      <c r="E71" s="315" t="s">
        <v>575</v>
      </c>
      <c r="F71" s="316" t="s">
        <v>455</v>
      </c>
    </row>
    <row r="72" spans="1:6" x14ac:dyDescent="0.25">
      <c r="A72" s="315" t="s">
        <v>299</v>
      </c>
      <c r="B72" s="314" t="s">
        <v>421</v>
      </c>
      <c r="C72" s="314" t="s">
        <v>422</v>
      </c>
      <c r="D72" s="315" t="s">
        <v>319</v>
      </c>
      <c r="E72" s="315" t="s">
        <v>575</v>
      </c>
      <c r="F72" s="316" t="s">
        <v>455</v>
      </c>
    </row>
    <row r="73" spans="1:6" ht="25.5" x14ac:dyDescent="0.25">
      <c r="A73" s="315" t="s">
        <v>299</v>
      </c>
      <c r="B73" s="314" t="s">
        <v>417</v>
      </c>
      <c r="C73" s="314" t="s">
        <v>423</v>
      </c>
      <c r="D73" s="315" t="s">
        <v>319</v>
      </c>
      <c r="E73" s="315" t="s">
        <v>635</v>
      </c>
      <c r="F73" s="316" t="s">
        <v>455</v>
      </c>
    </row>
    <row r="74" spans="1:6" x14ac:dyDescent="0.25">
      <c r="A74" s="315" t="s">
        <v>299</v>
      </c>
      <c r="B74" s="314" t="s">
        <v>424</v>
      </c>
      <c r="C74" s="314" t="s">
        <v>425</v>
      </c>
      <c r="D74" s="315" t="s">
        <v>319</v>
      </c>
      <c r="E74" s="315" t="s">
        <v>575</v>
      </c>
      <c r="F74" s="316" t="s">
        <v>455</v>
      </c>
    </row>
    <row r="75" spans="1:6" x14ac:dyDescent="0.25">
      <c r="A75" s="315" t="s">
        <v>299</v>
      </c>
      <c r="B75" s="314" t="s">
        <v>426</v>
      </c>
      <c r="C75" s="314" t="s">
        <v>427</v>
      </c>
      <c r="D75" s="315" t="s">
        <v>319</v>
      </c>
      <c r="E75" s="315" t="s">
        <v>575</v>
      </c>
      <c r="F75" s="316" t="s">
        <v>455</v>
      </c>
    </row>
    <row r="76" spans="1:6" x14ac:dyDescent="0.25">
      <c r="A76" s="315" t="s">
        <v>299</v>
      </c>
      <c r="B76" s="314" t="s">
        <v>428</v>
      </c>
      <c r="C76" s="314" t="s">
        <v>429</v>
      </c>
      <c r="D76" s="315" t="s">
        <v>319</v>
      </c>
      <c r="E76" s="315" t="s">
        <v>575</v>
      </c>
      <c r="F76" s="316" t="s">
        <v>455</v>
      </c>
    </row>
    <row r="77" spans="1:6" x14ac:dyDescent="0.25">
      <c r="A77" s="315" t="s">
        <v>299</v>
      </c>
      <c r="B77" s="314" t="s">
        <v>430</v>
      </c>
      <c r="C77" s="314" t="s">
        <v>431</v>
      </c>
      <c r="D77" s="315" t="s">
        <v>319</v>
      </c>
      <c r="E77" s="315" t="s">
        <v>575</v>
      </c>
      <c r="F77" s="316" t="s">
        <v>455</v>
      </c>
    </row>
    <row r="78" spans="1:6" x14ac:dyDescent="0.25">
      <c r="A78" s="315" t="s">
        <v>299</v>
      </c>
      <c r="B78" s="314" t="s">
        <v>432</v>
      </c>
      <c r="C78" s="314" t="s">
        <v>433</v>
      </c>
      <c r="D78" s="315" t="s">
        <v>319</v>
      </c>
      <c r="E78" s="315" t="s">
        <v>575</v>
      </c>
      <c r="F78" s="316" t="s">
        <v>455</v>
      </c>
    </row>
    <row r="79" spans="1:6" x14ac:dyDescent="0.25">
      <c r="A79" s="315" t="s">
        <v>299</v>
      </c>
      <c r="B79" s="314" t="s">
        <v>434</v>
      </c>
      <c r="C79" s="314" t="s">
        <v>435</v>
      </c>
      <c r="D79" s="315" t="s">
        <v>319</v>
      </c>
      <c r="E79" s="315" t="s">
        <v>575</v>
      </c>
      <c r="F79" s="316" t="s">
        <v>455</v>
      </c>
    </row>
    <row r="80" spans="1:6" x14ac:dyDescent="0.25">
      <c r="A80" s="315" t="s">
        <v>299</v>
      </c>
      <c r="B80" s="314" t="s">
        <v>436</v>
      </c>
      <c r="C80" s="314" t="s">
        <v>437</v>
      </c>
      <c r="D80" s="315" t="s">
        <v>319</v>
      </c>
      <c r="E80" s="315" t="s">
        <v>575</v>
      </c>
      <c r="F80" s="316" t="s">
        <v>455</v>
      </c>
    </row>
    <row r="81" spans="1:6" x14ac:dyDescent="0.25">
      <c r="A81" s="315" t="s">
        <v>299</v>
      </c>
      <c r="B81" s="314" t="s">
        <v>438</v>
      </c>
      <c r="C81" s="314" t="s">
        <v>439</v>
      </c>
      <c r="D81" s="315" t="s">
        <v>319</v>
      </c>
      <c r="E81" s="315" t="s">
        <v>575</v>
      </c>
      <c r="F81" s="316" t="s">
        <v>455</v>
      </c>
    </row>
    <row r="82" spans="1:6" x14ac:dyDescent="0.25">
      <c r="A82" s="315" t="s">
        <v>299</v>
      </c>
      <c r="B82" s="314" t="s">
        <v>440</v>
      </c>
      <c r="C82" s="314" t="s">
        <v>441</v>
      </c>
      <c r="D82" s="315" t="s">
        <v>319</v>
      </c>
      <c r="E82" s="315" t="s">
        <v>575</v>
      </c>
      <c r="F82" s="316" t="s">
        <v>455</v>
      </c>
    </row>
    <row r="83" spans="1:6" x14ac:dyDescent="0.25">
      <c r="A83" s="315" t="s">
        <v>299</v>
      </c>
      <c r="B83" s="314" t="s">
        <v>436</v>
      </c>
      <c r="C83" s="314" t="s">
        <v>442</v>
      </c>
      <c r="D83" s="315" t="s">
        <v>319</v>
      </c>
      <c r="E83" s="315" t="s">
        <v>635</v>
      </c>
      <c r="F83" s="316" t="s">
        <v>455</v>
      </c>
    </row>
    <row r="84" spans="1:6" x14ac:dyDescent="0.25">
      <c r="A84" s="315" t="s">
        <v>299</v>
      </c>
      <c r="B84" s="314" t="s">
        <v>443</v>
      </c>
      <c r="C84" s="314" t="s">
        <v>444</v>
      </c>
      <c r="D84" s="315" t="s">
        <v>319</v>
      </c>
      <c r="E84" s="315" t="s">
        <v>575</v>
      </c>
      <c r="F84" s="316" t="s">
        <v>455</v>
      </c>
    </row>
    <row r="85" spans="1:6" x14ac:dyDescent="0.25">
      <c r="A85" s="315" t="s">
        <v>299</v>
      </c>
      <c r="B85" s="314" t="s">
        <v>445</v>
      </c>
      <c r="C85" s="314" t="s">
        <v>446</v>
      </c>
      <c r="D85" s="315" t="s">
        <v>319</v>
      </c>
      <c r="E85" s="315" t="s">
        <v>575</v>
      </c>
      <c r="F85" s="316" t="s">
        <v>455</v>
      </c>
    </row>
    <row r="86" spans="1:6" x14ac:dyDescent="0.25">
      <c r="A86" s="315" t="s">
        <v>299</v>
      </c>
      <c r="B86" s="314" t="s">
        <v>447</v>
      </c>
      <c r="C86" s="314" t="s">
        <v>448</v>
      </c>
      <c r="D86" s="315" t="s">
        <v>576</v>
      </c>
      <c r="E86" s="315" t="s">
        <v>575</v>
      </c>
      <c r="F86" s="316" t="s">
        <v>455</v>
      </c>
    </row>
    <row r="87" spans="1:6" x14ac:dyDescent="0.25">
      <c r="A87" s="315" t="s">
        <v>299</v>
      </c>
      <c r="B87" s="314" t="s">
        <v>449</v>
      </c>
      <c r="C87" s="314" t="s">
        <v>450</v>
      </c>
      <c r="D87" s="315" t="s">
        <v>319</v>
      </c>
      <c r="E87" s="315" t="s">
        <v>496</v>
      </c>
      <c r="F87" s="316" t="s">
        <v>455</v>
      </c>
    </row>
    <row r="88" spans="1:6" x14ac:dyDescent="0.25">
      <c r="A88" s="315" t="s">
        <v>299</v>
      </c>
      <c r="B88" s="314" t="s">
        <v>451</v>
      </c>
      <c r="C88" s="314" t="s">
        <v>452</v>
      </c>
      <c r="D88" s="315" t="s">
        <v>576</v>
      </c>
      <c r="E88" s="315" t="s">
        <v>575</v>
      </c>
      <c r="F88" s="316" t="s">
        <v>455</v>
      </c>
    </row>
    <row r="89" spans="1:6" x14ac:dyDescent="0.25">
      <c r="A89" s="315" t="s">
        <v>301</v>
      </c>
      <c r="B89" s="314" t="s">
        <v>453</v>
      </c>
      <c r="C89" s="314" t="s">
        <v>454</v>
      </c>
      <c r="D89" s="314" t="s">
        <v>319</v>
      </c>
      <c r="E89" s="315" t="s">
        <v>575</v>
      </c>
      <c r="F89" s="316" t="s">
        <v>455</v>
      </c>
    </row>
    <row r="90" spans="1:6" x14ac:dyDescent="0.25">
      <c r="F90" s="317"/>
    </row>
    <row r="91" spans="1:6" ht="16.5" thickBot="1" x14ac:dyDescent="0.3">
      <c r="A91" s="309" t="s">
        <v>50</v>
      </c>
    </row>
    <row r="92" spans="1:6" ht="31.5" x14ac:dyDescent="0.25">
      <c r="A92" s="311" t="s">
        <v>52</v>
      </c>
      <c r="B92" s="312" t="s">
        <v>80</v>
      </c>
      <c r="C92" s="312" t="s">
        <v>132</v>
      </c>
      <c r="D92" s="312" t="s">
        <v>128</v>
      </c>
      <c r="E92" s="312" t="s">
        <v>107</v>
      </c>
      <c r="F92" s="313" t="s">
        <v>108</v>
      </c>
    </row>
    <row r="93" spans="1:6" x14ac:dyDescent="0.25">
      <c r="A93" s="314" t="s">
        <v>292</v>
      </c>
      <c r="B93" s="314" t="s">
        <v>320</v>
      </c>
      <c r="C93" s="314" t="s">
        <v>320</v>
      </c>
      <c r="D93" s="314" t="s">
        <v>319</v>
      </c>
      <c r="E93" s="315" t="s">
        <v>575</v>
      </c>
      <c r="F93" s="316" t="s">
        <v>493</v>
      </c>
    </row>
    <row r="94" spans="1:6" x14ac:dyDescent="0.25">
      <c r="A94" s="315" t="s">
        <v>294</v>
      </c>
      <c r="B94" s="314" t="s">
        <v>456</v>
      </c>
      <c r="C94" s="314" t="s">
        <v>457</v>
      </c>
      <c r="D94" s="314" t="s">
        <v>319</v>
      </c>
      <c r="E94" s="315" t="s">
        <v>575</v>
      </c>
      <c r="F94" s="316" t="s">
        <v>493</v>
      </c>
    </row>
    <row r="95" spans="1:6" x14ac:dyDescent="0.25">
      <c r="A95" s="315" t="s">
        <v>294</v>
      </c>
      <c r="B95" s="314" t="s">
        <v>456</v>
      </c>
      <c r="C95" s="314" t="s">
        <v>458</v>
      </c>
      <c r="D95" s="314" t="s">
        <v>319</v>
      </c>
      <c r="E95" s="315" t="s">
        <v>575</v>
      </c>
      <c r="F95" s="316" t="s">
        <v>493</v>
      </c>
    </row>
    <row r="96" spans="1:6" x14ac:dyDescent="0.25">
      <c r="A96" s="315" t="s">
        <v>294</v>
      </c>
      <c r="B96" s="314" t="s">
        <v>456</v>
      </c>
      <c r="C96" s="314" t="s">
        <v>459</v>
      </c>
      <c r="D96" s="314" t="s">
        <v>319</v>
      </c>
      <c r="E96" s="315" t="s">
        <v>575</v>
      </c>
      <c r="F96" s="316" t="s">
        <v>493</v>
      </c>
    </row>
    <row r="97" spans="1:6" x14ac:dyDescent="0.25">
      <c r="A97" s="315" t="s">
        <v>294</v>
      </c>
      <c r="B97" s="314" t="s">
        <v>456</v>
      </c>
      <c r="C97" s="314" t="s">
        <v>460</v>
      </c>
      <c r="D97" s="314" t="s">
        <v>319</v>
      </c>
      <c r="E97" s="315" t="s">
        <v>575</v>
      </c>
      <c r="F97" s="316" t="s">
        <v>493</v>
      </c>
    </row>
    <row r="98" spans="1:6" x14ac:dyDescent="0.25">
      <c r="A98" s="315" t="s">
        <v>294</v>
      </c>
      <c r="B98" s="314" t="s">
        <v>456</v>
      </c>
      <c r="C98" s="314" t="s">
        <v>461</v>
      </c>
      <c r="D98" s="314" t="s">
        <v>319</v>
      </c>
      <c r="E98" s="315" t="s">
        <v>575</v>
      </c>
      <c r="F98" s="316" t="s">
        <v>493</v>
      </c>
    </row>
    <row r="99" spans="1:6" x14ac:dyDescent="0.25">
      <c r="A99" s="315" t="s">
        <v>294</v>
      </c>
      <c r="B99" s="314" t="s">
        <v>456</v>
      </c>
      <c r="C99" s="314" t="s">
        <v>462</v>
      </c>
      <c r="D99" s="314" t="s">
        <v>319</v>
      </c>
      <c r="E99" s="315" t="s">
        <v>575</v>
      </c>
      <c r="F99" s="316" t="s">
        <v>493</v>
      </c>
    </row>
    <row r="100" spans="1:6" x14ac:dyDescent="0.25">
      <c r="A100" s="315" t="s">
        <v>294</v>
      </c>
      <c r="B100" s="314" t="s">
        <v>321</v>
      </c>
      <c r="C100" s="314" t="s">
        <v>463</v>
      </c>
      <c r="D100" s="314" t="s">
        <v>319</v>
      </c>
      <c r="E100" s="315" t="s">
        <v>575</v>
      </c>
      <c r="F100" s="316" t="s">
        <v>493</v>
      </c>
    </row>
    <row r="101" spans="1:6" x14ac:dyDescent="0.25">
      <c r="A101" s="315" t="s">
        <v>294</v>
      </c>
      <c r="B101" s="314" t="s">
        <v>321</v>
      </c>
      <c r="C101" s="314" t="s">
        <v>464</v>
      </c>
      <c r="D101" s="314" t="s">
        <v>319</v>
      </c>
      <c r="E101" s="315" t="s">
        <v>496</v>
      </c>
      <c r="F101" s="316" t="s">
        <v>493</v>
      </c>
    </row>
    <row r="102" spans="1:6" x14ac:dyDescent="0.25">
      <c r="A102" s="315" t="s">
        <v>294</v>
      </c>
      <c r="B102" s="314" t="s">
        <v>321</v>
      </c>
      <c r="C102" s="314" t="s">
        <v>465</v>
      </c>
      <c r="D102" s="314" t="s">
        <v>319</v>
      </c>
      <c r="E102" s="315" t="s">
        <v>575</v>
      </c>
      <c r="F102" s="316" t="s">
        <v>493</v>
      </c>
    </row>
    <row r="103" spans="1:6" x14ac:dyDescent="0.25">
      <c r="A103" s="315" t="s">
        <v>294</v>
      </c>
      <c r="B103" s="314" t="s">
        <v>321</v>
      </c>
      <c r="C103" s="314" t="s">
        <v>466</v>
      </c>
      <c r="D103" s="314" t="s">
        <v>319</v>
      </c>
      <c r="E103" s="315" t="s">
        <v>496</v>
      </c>
      <c r="F103" s="316" t="s">
        <v>493</v>
      </c>
    </row>
    <row r="104" spans="1:6" x14ac:dyDescent="0.25">
      <c r="A104" s="315" t="s">
        <v>294</v>
      </c>
      <c r="B104" s="314" t="s">
        <v>322</v>
      </c>
      <c r="C104" s="314" t="s">
        <v>467</v>
      </c>
      <c r="D104" s="314" t="s">
        <v>319</v>
      </c>
      <c r="E104" s="315" t="s">
        <v>575</v>
      </c>
      <c r="F104" s="316" t="s">
        <v>493</v>
      </c>
    </row>
    <row r="105" spans="1:6" ht="25.5" x14ac:dyDescent="0.25">
      <c r="A105" s="315" t="s">
        <v>294</v>
      </c>
      <c r="B105" s="314" t="s">
        <v>324</v>
      </c>
      <c r="C105" s="314" t="s">
        <v>324</v>
      </c>
      <c r="D105" s="314" t="s">
        <v>319</v>
      </c>
      <c r="E105" s="315" t="s">
        <v>496</v>
      </c>
      <c r="F105" s="316" t="s">
        <v>493</v>
      </c>
    </row>
    <row r="106" spans="1:6" x14ac:dyDescent="0.25">
      <c r="A106" s="315" t="s">
        <v>294</v>
      </c>
      <c r="B106" s="314" t="s">
        <v>325</v>
      </c>
      <c r="C106" s="314" t="s">
        <v>468</v>
      </c>
      <c r="D106" s="314" t="s">
        <v>319</v>
      </c>
      <c r="E106" s="315" t="s">
        <v>575</v>
      </c>
      <c r="F106" s="316" t="s">
        <v>493</v>
      </c>
    </row>
    <row r="107" spans="1:6" x14ac:dyDescent="0.25">
      <c r="A107" s="315" t="s">
        <v>294</v>
      </c>
      <c r="B107" s="314" t="s">
        <v>325</v>
      </c>
      <c r="C107" s="314" t="s">
        <v>469</v>
      </c>
      <c r="D107" s="314" t="s">
        <v>319</v>
      </c>
      <c r="E107" s="315" t="s">
        <v>496</v>
      </c>
      <c r="F107" s="316" t="s">
        <v>493</v>
      </c>
    </row>
    <row r="108" spans="1:6" x14ac:dyDescent="0.25">
      <c r="A108" s="315" t="s">
        <v>294</v>
      </c>
      <c r="B108" s="314" t="s">
        <v>325</v>
      </c>
      <c r="C108" s="314" t="s">
        <v>470</v>
      </c>
      <c r="D108" s="314" t="s">
        <v>319</v>
      </c>
      <c r="E108" s="315" t="s">
        <v>575</v>
      </c>
      <c r="F108" s="316" t="s">
        <v>493</v>
      </c>
    </row>
    <row r="109" spans="1:6" x14ac:dyDescent="0.25">
      <c r="A109" s="315" t="s">
        <v>294</v>
      </c>
      <c r="B109" s="314" t="s">
        <v>325</v>
      </c>
      <c r="C109" s="314" t="s">
        <v>471</v>
      </c>
      <c r="D109" s="314" t="s">
        <v>319</v>
      </c>
      <c r="E109" s="315" t="s">
        <v>575</v>
      </c>
      <c r="F109" s="316" t="s">
        <v>493</v>
      </c>
    </row>
    <row r="110" spans="1:6" x14ac:dyDescent="0.25">
      <c r="A110" s="315" t="s">
        <v>294</v>
      </c>
      <c r="B110" s="314" t="s">
        <v>325</v>
      </c>
      <c r="C110" s="314" t="s">
        <v>472</v>
      </c>
      <c r="D110" s="314" t="s">
        <v>319</v>
      </c>
      <c r="E110" s="315" t="s">
        <v>575</v>
      </c>
      <c r="F110" s="316" t="s">
        <v>493</v>
      </c>
    </row>
    <row r="111" spans="1:6" x14ac:dyDescent="0.25">
      <c r="A111" s="315" t="s">
        <v>294</v>
      </c>
      <c r="B111" s="314" t="s">
        <v>326</v>
      </c>
      <c r="C111" s="314" t="s">
        <v>473</v>
      </c>
      <c r="D111" s="314" t="s">
        <v>319</v>
      </c>
      <c r="E111" s="315" t="s">
        <v>496</v>
      </c>
      <c r="F111" s="316" t="s">
        <v>493</v>
      </c>
    </row>
    <row r="112" spans="1:6" x14ac:dyDescent="0.25">
      <c r="A112" s="315" t="s">
        <v>294</v>
      </c>
      <c r="B112" s="314" t="s">
        <v>326</v>
      </c>
      <c r="C112" s="314" t="s">
        <v>474</v>
      </c>
      <c r="D112" s="314" t="s">
        <v>319</v>
      </c>
      <c r="E112" s="315" t="s">
        <v>496</v>
      </c>
      <c r="F112" s="316" t="s">
        <v>493</v>
      </c>
    </row>
    <row r="113" spans="1:6" x14ac:dyDescent="0.25">
      <c r="A113" s="315" t="s">
        <v>294</v>
      </c>
      <c r="B113" s="314" t="s">
        <v>326</v>
      </c>
      <c r="C113" s="314" t="s">
        <v>475</v>
      </c>
      <c r="D113" s="314" t="s">
        <v>319</v>
      </c>
      <c r="E113" s="315" t="s">
        <v>575</v>
      </c>
      <c r="F113" s="316" t="s">
        <v>493</v>
      </c>
    </row>
    <row r="114" spans="1:6" x14ac:dyDescent="0.25">
      <c r="A114" s="315" t="s">
        <v>294</v>
      </c>
      <c r="B114" s="314" t="s">
        <v>329</v>
      </c>
      <c r="C114" s="314" t="s">
        <v>329</v>
      </c>
      <c r="D114" s="314" t="s">
        <v>319</v>
      </c>
      <c r="E114" s="315" t="s">
        <v>575</v>
      </c>
      <c r="F114" s="316" t="s">
        <v>493</v>
      </c>
    </row>
    <row r="115" spans="1:6" x14ac:dyDescent="0.25">
      <c r="A115" s="315" t="s">
        <v>294</v>
      </c>
      <c r="B115" s="314" t="s">
        <v>329</v>
      </c>
      <c r="C115" s="314" t="s">
        <v>476</v>
      </c>
      <c r="D115" s="314" t="s">
        <v>319</v>
      </c>
      <c r="E115" s="315" t="s">
        <v>575</v>
      </c>
      <c r="F115" s="316" t="s">
        <v>493</v>
      </c>
    </row>
    <row r="116" spans="1:6" x14ac:dyDescent="0.25">
      <c r="A116" s="315" t="s">
        <v>294</v>
      </c>
      <c r="B116" s="314" t="s">
        <v>331</v>
      </c>
      <c r="C116" s="314" t="s">
        <v>332</v>
      </c>
      <c r="D116" s="314" t="s">
        <v>319</v>
      </c>
      <c r="E116" s="315" t="s">
        <v>575</v>
      </c>
      <c r="F116" s="316" t="s">
        <v>493</v>
      </c>
    </row>
    <row r="117" spans="1:6" x14ac:dyDescent="0.25">
      <c r="A117" s="315" t="s">
        <v>294</v>
      </c>
      <c r="B117" s="314" t="s">
        <v>331</v>
      </c>
      <c r="C117" s="314" t="s">
        <v>477</v>
      </c>
      <c r="D117" s="314" t="s">
        <v>319</v>
      </c>
      <c r="E117" s="315" t="s">
        <v>575</v>
      </c>
      <c r="F117" s="316" t="s">
        <v>493</v>
      </c>
    </row>
    <row r="118" spans="1:6" x14ac:dyDescent="0.25">
      <c r="A118" s="315" t="s">
        <v>294</v>
      </c>
      <c r="B118" s="314" t="s">
        <v>331</v>
      </c>
      <c r="C118" s="314" t="s">
        <v>478</v>
      </c>
      <c r="D118" s="314" t="s">
        <v>319</v>
      </c>
      <c r="E118" s="315" t="s">
        <v>575</v>
      </c>
      <c r="F118" s="316" t="s">
        <v>493</v>
      </c>
    </row>
    <row r="119" spans="1:6" x14ac:dyDescent="0.25">
      <c r="A119" s="315" t="s">
        <v>296</v>
      </c>
      <c r="B119" s="314" t="s">
        <v>26</v>
      </c>
      <c r="C119" s="314" t="s">
        <v>26</v>
      </c>
      <c r="D119" s="314" t="s">
        <v>576</v>
      </c>
      <c r="E119" s="315" t="s">
        <v>575</v>
      </c>
      <c r="F119" s="316" t="s">
        <v>493</v>
      </c>
    </row>
    <row r="120" spans="1:6" x14ac:dyDescent="0.25">
      <c r="A120" s="315" t="s">
        <v>298</v>
      </c>
      <c r="B120" s="315" t="s">
        <v>353</v>
      </c>
      <c r="C120" s="315" t="s">
        <v>354</v>
      </c>
      <c r="D120" s="315" t="s">
        <v>576</v>
      </c>
      <c r="E120" s="315" t="s">
        <v>575</v>
      </c>
      <c r="F120" s="316" t="s">
        <v>493</v>
      </c>
    </row>
    <row r="121" spans="1:6" x14ac:dyDescent="0.25">
      <c r="A121" s="315" t="s">
        <v>298</v>
      </c>
      <c r="B121" s="315" t="s">
        <v>353</v>
      </c>
      <c r="C121" s="315" t="s">
        <v>355</v>
      </c>
      <c r="D121" s="315" t="s">
        <v>319</v>
      </c>
      <c r="E121" s="315" t="s">
        <v>575</v>
      </c>
      <c r="F121" s="316" t="s">
        <v>493</v>
      </c>
    </row>
    <row r="122" spans="1:6" x14ac:dyDescent="0.25">
      <c r="A122" s="315" t="s">
        <v>298</v>
      </c>
      <c r="B122" s="315" t="s">
        <v>353</v>
      </c>
      <c r="C122" s="315" t="s">
        <v>577</v>
      </c>
      <c r="D122" s="315" t="s">
        <v>319</v>
      </c>
      <c r="E122" s="315" t="s">
        <v>575</v>
      </c>
      <c r="F122" s="316" t="s">
        <v>493</v>
      </c>
    </row>
    <row r="123" spans="1:6" ht="25.5" x14ac:dyDescent="0.25">
      <c r="A123" s="315" t="s">
        <v>299</v>
      </c>
      <c r="B123" s="314" t="s">
        <v>456</v>
      </c>
      <c r="C123" s="314" t="s">
        <v>479</v>
      </c>
      <c r="D123" s="315" t="s">
        <v>319</v>
      </c>
      <c r="E123" s="315" t="s">
        <v>496</v>
      </c>
      <c r="F123" s="316" t="s">
        <v>493</v>
      </c>
    </row>
    <row r="124" spans="1:6" ht="25.5" x14ac:dyDescent="0.25">
      <c r="A124" s="315" t="s">
        <v>299</v>
      </c>
      <c r="B124" s="314" t="s">
        <v>480</v>
      </c>
      <c r="C124" s="314" t="s">
        <v>481</v>
      </c>
      <c r="D124" s="315" t="s">
        <v>319</v>
      </c>
      <c r="E124" s="315" t="s">
        <v>575</v>
      </c>
      <c r="F124" s="316" t="s">
        <v>493</v>
      </c>
    </row>
    <row r="125" spans="1:6" ht="25.5" x14ac:dyDescent="0.25">
      <c r="A125" s="315" t="s">
        <v>299</v>
      </c>
      <c r="B125" s="314" t="s">
        <v>456</v>
      </c>
      <c r="C125" s="314" t="s">
        <v>482</v>
      </c>
      <c r="D125" s="315" t="s">
        <v>319</v>
      </c>
      <c r="E125" s="315" t="s">
        <v>635</v>
      </c>
      <c r="F125" s="316" t="s">
        <v>493</v>
      </c>
    </row>
    <row r="126" spans="1:6" ht="25.5" x14ac:dyDescent="0.25">
      <c r="A126" s="315" t="s">
        <v>299</v>
      </c>
      <c r="B126" s="314" t="s">
        <v>456</v>
      </c>
      <c r="C126" s="314" t="s">
        <v>483</v>
      </c>
      <c r="D126" s="315" t="s">
        <v>319</v>
      </c>
      <c r="E126" s="315" t="s">
        <v>575</v>
      </c>
      <c r="F126" s="316" t="s">
        <v>493</v>
      </c>
    </row>
    <row r="127" spans="1:6" ht="25.5" x14ac:dyDescent="0.25">
      <c r="A127" s="315" t="s">
        <v>299</v>
      </c>
      <c r="B127" s="314" t="s">
        <v>456</v>
      </c>
      <c r="C127" s="314" t="s">
        <v>484</v>
      </c>
      <c r="D127" s="315" t="s">
        <v>319</v>
      </c>
      <c r="E127" s="315" t="s">
        <v>575</v>
      </c>
      <c r="F127" s="316" t="s">
        <v>493</v>
      </c>
    </row>
    <row r="128" spans="1:6" x14ac:dyDescent="0.25">
      <c r="A128" s="315" t="s">
        <v>299</v>
      </c>
      <c r="B128" s="314" t="s">
        <v>456</v>
      </c>
      <c r="C128" s="314" t="s">
        <v>485</v>
      </c>
      <c r="D128" s="315" t="s">
        <v>319</v>
      </c>
      <c r="E128" s="315" t="s">
        <v>575</v>
      </c>
      <c r="F128" s="316" t="s">
        <v>493</v>
      </c>
    </row>
    <row r="129" spans="1:6" ht="25.5" x14ac:dyDescent="0.25">
      <c r="A129" s="315" t="s">
        <v>299</v>
      </c>
      <c r="B129" s="314" t="s">
        <v>487</v>
      </c>
      <c r="C129" s="314" t="s">
        <v>488</v>
      </c>
      <c r="D129" s="315" t="s">
        <v>319</v>
      </c>
      <c r="E129" s="315" t="s">
        <v>575</v>
      </c>
      <c r="F129" s="316" t="s">
        <v>493</v>
      </c>
    </row>
    <row r="130" spans="1:6" x14ac:dyDescent="0.25">
      <c r="A130" s="315" t="s">
        <v>299</v>
      </c>
      <c r="B130" s="314" t="s">
        <v>356</v>
      </c>
      <c r="C130" s="314" t="s">
        <v>357</v>
      </c>
      <c r="D130" s="315" t="s">
        <v>319</v>
      </c>
      <c r="E130" s="315" t="s">
        <v>636</v>
      </c>
      <c r="F130" s="316" t="s">
        <v>493</v>
      </c>
    </row>
    <row r="131" spans="1:6" x14ac:dyDescent="0.25">
      <c r="A131" s="315" t="s">
        <v>299</v>
      </c>
      <c r="B131" s="314" t="s">
        <v>368</v>
      </c>
      <c r="C131" s="314" t="s">
        <v>369</v>
      </c>
      <c r="D131" s="315" t="s">
        <v>319</v>
      </c>
      <c r="E131" s="315" t="s">
        <v>575</v>
      </c>
      <c r="F131" s="316" t="s">
        <v>493</v>
      </c>
    </row>
    <row r="132" spans="1:6" x14ac:dyDescent="0.25">
      <c r="A132" s="315" t="s">
        <v>299</v>
      </c>
      <c r="B132" s="314" t="s">
        <v>384</v>
      </c>
      <c r="C132" s="314" t="s">
        <v>385</v>
      </c>
      <c r="D132" s="315" t="s">
        <v>576</v>
      </c>
      <c r="E132" s="315" t="s">
        <v>575</v>
      </c>
      <c r="F132" s="316" t="s">
        <v>493</v>
      </c>
    </row>
    <row r="133" spans="1:6" x14ac:dyDescent="0.25">
      <c r="A133" s="315" t="s">
        <v>299</v>
      </c>
      <c r="B133" s="314" t="s">
        <v>386</v>
      </c>
      <c r="C133" s="314" t="s">
        <v>489</v>
      </c>
      <c r="D133" s="315" t="s">
        <v>576</v>
      </c>
      <c r="E133" s="315" t="s">
        <v>636</v>
      </c>
      <c r="F133" s="316" t="s">
        <v>493</v>
      </c>
    </row>
    <row r="134" spans="1:6" ht="25.5" x14ac:dyDescent="0.25">
      <c r="A134" s="315" t="s">
        <v>299</v>
      </c>
      <c r="B134" s="314" t="s">
        <v>411</v>
      </c>
      <c r="C134" s="314" t="s">
        <v>412</v>
      </c>
      <c r="D134" s="315" t="s">
        <v>319</v>
      </c>
      <c r="E134" s="315" t="s">
        <v>496</v>
      </c>
      <c r="F134" s="316" t="s">
        <v>493</v>
      </c>
    </row>
    <row r="135" spans="1:6" ht="25.5" x14ac:dyDescent="0.25">
      <c r="A135" s="315" t="s">
        <v>299</v>
      </c>
      <c r="B135" s="314" t="s">
        <v>411</v>
      </c>
      <c r="C135" s="314" t="s">
        <v>413</v>
      </c>
      <c r="D135" s="315" t="s">
        <v>319</v>
      </c>
      <c r="E135" s="315" t="s">
        <v>637</v>
      </c>
      <c r="F135" s="316" t="s">
        <v>493</v>
      </c>
    </row>
    <row r="136" spans="1:6" ht="25.5" x14ac:dyDescent="0.25">
      <c r="A136" s="315" t="s">
        <v>299</v>
      </c>
      <c r="B136" s="314" t="s">
        <v>411</v>
      </c>
      <c r="C136" s="314" t="s">
        <v>490</v>
      </c>
      <c r="D136" s="315" t="s">
        <v>319</v>
      </c>
      <c r="E136" s="315" t="s">
        <v>638</v>
      </c>
      <c r="F136" s="316" t="s">
        <v>493</v>
      </c>
    </row>
    <row r="137" spans="1:6" x14ac:dyDescent="0.25">
      <c r="A137" s="315" t="s">
        <v>299</v>
      </c>
      <c r="B137" s="314" t="s">
        <v>432</v>
      </c>
      <c r="C137" s="314" t="s">
        <v>433</v>
      </c>
      <c r="D137" s="315" t="s">
        <v>319</v>
      </c>
      <c r="E137" s="315" t="s">
        <v>575</v>
      </c>
      <c r="F137" s="316" t="s">
        <v>493</v>
      </c>
    </row>
    <row r="138" spans="1:6" x14ac:dyDescent="0.25">
      <c r="A138" s="315" t="s">
        <v>299</v>
      </c>
      <c r="B138" s="314" t="s">
        <v>447</v>
      </c>
      <c r="C138" s="314" t="s">
        <v>448</v>
      </c>
      <c r="D138" s="315" t="s">
        <v>576</v>
      </c>
      <c r="E138" s="315" t="s">
        <v>575</v>
      </c>
      <c r="F138" s="316" t="s">
        <v>493</v>
      </c>
    </row>
    <row r="139" spans="1:6" x14ac:dyDescent="0.25">
      <c r="A139" s="315" t="s">
        <v>299</v>
      </c>
      <c r="B139" s="314" t="s">
        <v>449</v>
      </c>
      <c r="C139" s="314" t="s">
        <v>450</v>
      </c>
      <c r="D139" s="315" t="s">
        <v>319</v>
      </c>
      <c r="E139" s="315" t="s">
        <v>496</v>
      </c>
      <c r="F139" s="316" t="s">
        <v>493</v>
      </c>
    </row>
    <row r="140" spans="1:6" x14ac:dyDescent="0.25">
      <c r="A140" s="315" t="s">
        <v>299</v>
      </c>
      <c r="B140" s="314" t="s">
        <v>451</v>
      </c>
      <c r="C140" s="314" t="s">
        <v>452</v>
      </c>
      <c r="D140" s="315" t="s">
        <v>576</v>
      </c>
      <c r="E140" s="315" t="s">
        <v>575</v>
      </c>
      <c r="F140" s="316" t="s">
        <v>493</v>
      </c>
    </row>
    <row r="141" spans="1:6" x14ac:dyDescent="0.25">
      <c r="A141" s="315" t="s">
        <v>299</v>
      </c>
      <c r="B141" s="314" t="s">
        <v>491</v>
      </c>
      <c r="C141" s="314" t="s">
        <v>492</v>
      </c>
      <c r="D141" s="315" t="s">
        <v>576</v>
      </c>
      <c r="E141" s="315" t="s">
        <v>575</v>
      </c>
      <c r="F141" s="316" t="s">
        <v>493</v>
      </c>
    </row>
    <row r="142" spans="1:6" x14ac:dyDescent="0.25">
      <c r="A142" s="318" t="s">
        <v>109</v>
      </c>
      <c r="B142" s="319"/>
      <c r="C142" s="319"/>
      <c r="D142" s="319"/>
      <c r="E142" s="319"/>
      <c r="F142" s="319"/>
    </row>
    <row r="143" spans="1:6" ht="31.5" x14ac:dyDescent="0.25">
      <c r="A143" s="316" t="s">
        <v>52</v>
      </c>
      <c r="B143" s="316" t="s">
        <v>80</v>
      </c>
      <c r="C143" s="316" t="s">
        <v>132</v>
      </c>
      <c r="D143" s="316" t="s">
        <v>128</v>
      </c>
      <c r="E143" s="316" t="s">
        <v>107</v>
      </c>
      <c r="F143" s="316" t="s">
        <v>108</v>
      </c>
    </row>
    <row r="144" spans="1:6" x14ac:dyDescent="0.25">
      <c r="A144" s="315" t="s">
        <v>292</v>
      </c>
      <c r="B144" s="314" t="s">
        <v>494</v>
      </c>
      <c r="C144" s="314" t="s">
        <v>494</v>
      </c>
      <c r="D144" s="314" t="s">
        <v>319</v>
      </c>
      <c r="E144" s="320" t="s">
        <v>496</v>
      </c>
      <c r="F144" s="314" t="s">
        <v>497</v>
      </c>
    </row>
    <row r="146" spans="1:6" ht="16.5" thickBot="1" x14ac:dyDescent="0.3">
      <c r="A146" s="114" t="s">
        <v>51</v>
      </c>
      <c r="B146"/>
      <c r="C146"/>
      <c r="D146"/>
      <c r="E146"/>
      <c r="F146"/>
    </row>
    <row r="147" spans="1:6" ht="32.25" thickBot="1" x14ac:dyDescent="0.3">
      <c r="A147" s="76" t="s">
        <v>52</v>
      </c>
      <c r="B147" s="93" t="s">
        <v>80</v>
      </c>
      <c r="C147" s="93" t="s">
        <v>132</v>
      </c>
      <c r="D147" s="93" t="s">
        <v>128</v>
      </c>
      <c r="E147" s="93" t="s">
        <v>107</v>
      </c>
      <c r="F147" s="94" t="s">
        <v>108</v>
      </c>
    </row>
    <row r="148" spans="1:6" ht="16.5" thickBot="1" x14ac:dyDescent="0.3">
      <c r="A148" s="489" t="s">
        <v>292</v>
      </c>
      <c r="B148" s="490" t="s">
        <v>523</v>
      </c>
      <c r="C148" s="490" t="s">
        <v>523</v>
      </c>
      <c r="D148" s="490" t="s">
        <v>1227</v>
      </c>
      <c r="E148" s="320" t="s">
        <v>496</v>
      </c>
      <c r="F148" s="491" t="s">
        <v>524</v>
      </c>
    </row>
    <row r="149" spans="1:6" ht="16.5" thickBot="1" x14ac:dyDescent="0.3">
      <c r="A149" s="489" t="s">
        <v>292</v>
      </c>
      <c r="B149" s="492" t="s">
        <v>525</v>
      </c>
      <c r="C149" s="492" t="s">
        <v>526</v>
      </c>
      <c r="D149" s="492" t="s">
        <v>1227</v>
      </c>
      <c r="E149" s="320" t="s">
        <v>496</v>
      </c>
      <c r="F149" s="493" t="s">
        <v>524</v>
      </c>
    </row>
    <row r="150" spans="1:6" ht="16.5" thickBot="1" x14ac:dyDescent="0.3">
      <c r="A150" s="489" t="s">
        <v>292</v>
      </c>
      <c r="B150" s="492" t="s">
        <v>527</v>
      </c>
      <c r="C150" s="492" t="s">
        <v>528</v>
      </c>
      <c r="D150" s="492" t="s">
        <v>1227</v>
      </c>
      <c r="E150" s="320" t="s">
        <v>496</v>
      </c>
      <c r="F150" s="493" t="s">
        <v>524</v>
      </c>
    </row>
    <row r="151" spans="1:6" ht="16.5" thickBot="1" x14ac:dyDescent="0.3">
      <c r="A151" s="489" t="s">
        <v>292</v>
      </c>
      <c r="B151" s="492" t="s">
        <v>529</v>
      </c>
      <c r="C151" s="492" t="s">
        <v>530</v>
      </c>
      <c r="D151" s="492" t="s">
        <v>1227</v>
      </c>
      <c r="E151" s="320" t="s">
        <v>496</v>
      </c>
      <c r="F151" s="493" t="s">
        <v>524</v>
      </c>
    </row>
    <row r="152" spans="1:6" ht="16.5" thickBot="1" x14ac:dyDescent="0.3">
      <c r="A152" s="489" t="s">
        <v>292</v>
      </c>
      <c r="B152" s="492" t="s">
        <v>531</v>
      </c>
      <c r="C152" s="492" t="s">
        <v>532</v>
      </c>
      <c r="D152" s="492" t="s">
        <v>1227</v>
      </c>
      <c r="E152" s="320" t="s">
        <v>496</v>
      </c>
      <c r="F152" s="493" t="s">
        <v>524</v>
      </c>
    </row>
    <row r="153" spans="1:6" ht="16.5" thickBot="1" x14ac:dyDescent="0.3">
      <c r="A153" s="489" t="s">
        <v>292</v>
      </c>
      <c r="B153" s="492" t="s">
        <v>533</v>
      </c>
      <c r="C153" s="492" t="s">
        <v>534</v>
      </c>
      <c r="D153" s="492" t="s">
        <v>1227</v>
      </c>
      <c r="E153" s="320" t="s">
        <v>496</v>
      </c>
      <c r="F153" s="493" t="s">
        <v>524</v>
      </c>
    </row>
    <row r="154" spans="1:6" ht="16.5" thickBot="1" x14ac:dyDescent="0.3">
      <c r="A154" s="489" t="s">
        <v>292</v>
      </c>
      <c r="B154" s="492" t="s">
        <v>535</v>
      </c>
      <c r="C154" s="492" t="s">
        <v>536</v>
      </c>
      <c r="D154" s="492" t="s">
        <v>1227</v>
      </c>
      <c r="E154" s="320" t="s">
        <v>496</v>
      </c>
      <c r="F154" s="493" t="s">
        <v>524</v>
      </c>
    </row>
    <row r="155" spans="1:6" ht="16.5" thickBot="1" x14ac:dyDescent="0.3">
      <c r="A155" s="489" t="s">
        <v>292</v>
      </c>
      <c r="B155" s="492" t="s">
        <v>537</v>
      </c>
      <c r="C155" s="492" t="s">
        <v>538</v>
      </c>
      <c r="D155" s="492" t="s">
        <v>1227</v>
      </c>
      <c r="E155" s="320" t="s">
        <v>496</v>
      </c>
      <c r="F155" s="493" t="s">
        <v>524</v>
      </c>
    </row>
    <row r="156" spans="1:6" ht="16.5" thickBot="1" x14ac:dyDescent="0.3">
      <c r="A156" s="489" t="s">
        <v>292</v>
      </c>
      <c r="B156" s="494" t="s">
        <v>539</v>
      </c>
      <c r="C156" s="494" t="s">
        <v>540</v>
      </c>
      <c r="D156" s="494" t="s">
        <v>1227</v>
      </c>
      <c r="E156" s="320" t="s">
        <v>496</v>
      </c>
      <c r="F156" s="495" t="s">
        <v>524</v>
      </c>
    </row>
    <row r="157" spans="1:6" ht="16.5" thickBot="1" x14ac:dyDescent="0.3">
      <c r="A157" s="489" t="s">
        <v>294</v>
      </c>
      <c r="B157" s="496" t="s">
        <v>541</v>
      </c>
      <c r="C157" s="496" t="s">
        <v>541</v>
      </c>
      <c r="D157" s="490" t="s">
        <v>1227</v>
      </c>
      <c r="E157" s="320" t="s">
        <v>496</v>
      </c>
      <c r="F157" s="491" t="s">
        <v>524</v>
      </c>
    </row>
    <row r="158" spans="1:6" ht="16.5" thickBot="1" x14ac:dyDescent="0.3">
      <c r="A158" s="489" t="s">
        <v>294</v>
      </c>
      <c r="B158" s="497" t="s">
        <v>542</v>
      </c>
      <c r="C158" s="497" t="s">
        <v>542</v>
      </c>
      <c r="D158" s="492" t="s">
        <v>1227</v>
      </c>
      <c r="E158" s="320" t="s">
        <v>496</v>
      </c>
      <c r="F158" s="493" t="s">
        <v>524</v>
      </c>
    </row>
    <row r="159" spans="1:6" ht="16.5" thickBot="1" x14ac:dyDescent="0.3">
      <c r="A159" s="489" t="s">
        <v>294</v>
      </c>
      <c r="B159" s="497" t="s">
        <v>543</v>
      </c>
      <c r="C159" s="497" t="s">
        <v>543</v>
      </c>
      <c r="D159" s="492" t="s">
        <v>1227</v>
      </c>
      <c r="E159" s="320" t="s">
        <v>496</v>
      </c>
      <c r="F159" s="493" t="s">
        <v>524</v>
      </c>
    </row>
    <row r="160" spans="1:6" ht="16.5" thickBot="1" x14ac:dyDescent="0.3">
      <c r="A160" s="489" t="s">
        <v>294</v>
      </c>
      <c r="B160" s="497" t="s">
        <v>544</v>
      </c>
      <c r="C160" s="497" t="s">
        <v>544</v>
      </c>
      <c r="D160" s="492" t="s">
        <v>1227</v>
      </c>
      <c r="E160" s="320" t="s">
        <v>496</v>
      </c>
      <c r="F160" s="493" t="s">
        <v>524</v>
      </c>
    </row>
    <row r="161" spans="1:6" ht="16.5" thickBot="1" x14ac:dyDescent="0.3">
      <c r="A161" s="489" t="s">
        <v>294</v>
      </c>
      <c r="B161" s="497" t="s">
        <v>545</v>
      </c>
      <c r="C161" s="497" t="s">
        <v>546</v>
      </c>
      <c r="D161" s="492" t="s">
        <v>1227</v>
      </c>
      <c r="E161" s="320" t="s">
        <v>496</v>
      </c>
      <c r="F161" s="493" t="s">
        <v>524</v>
      </c>
    </row>
    <row r="162" spans="1:6" ht="16.5" thickBot="1" x14ac:dyDescent="0.3">
      <c r="A162" s="489" t="s">
        <v>294</v>
      </c>
      <c r="B162" s="497" t="s">
        <v>545</v>
      </c>
      <c r="C162" s="497" t="s">
        <v>547</v>
      </c>
      <c r="D162" s="492" t="s">
        <v>1227</v>
      </c>
      <c r="E162" s="320" t="s">
        <v>496</v>
      </c>
      <c r="F162" s="493" t="s">
        <v>524</v>
      </c>
    </row>
    <row r="163" spans="1:6" ht="16.5" thickBot="1" x14ac:dyDescent="0.3">
      <c r="A163" s="489" t="s">
        <v>294</v>
      </c>
      <c r="B163" s="497" t="s">
        <v>548</v>
      </c>
      <c r="C163" s="497" t="s">
        <v>548</v>
      </c>
      <c r="D163" s="492" t="s">
        <v>1227</v>
      </c>
      <c r="E163" s="320" t="s">
        <v>496</v>
      </c>
      <c r="F163" s="493" t="s">
        <v>524</v>
      </c>
    </row>
    <row r="164" spans="1:6" ht="16.5" thickBot="1" x14ac:dyDescent="0.3">
      <c r="A164" s="489" t="s">
        <v>294</v>
      </c>
      <c r="B164" s="497" t="s">
        <v>549</v>
      </c>
      <c r="C164" s="497" t="s">
        <v>550</v>
      </c>
      <c r="D164" s="492" t="s">
        <v>1227</v>
      </c>
      <c r="E164" s="320" t="s">
        <v>496</v>
      </c>
      <c r="F164" s="493" t="s">
        <v>524</v>
      </c>
    </row>
    <row r="165" spans="1:6" ht="26.25" thickBot="1" x14ac:dyDescent="0.3">
      <c r="A165" s="489" t="s">
        <v>294</v>
      </c>
      <c r="B165" s="497" t="s">
        <v>551</v>
      </c>
      <c r="C165" s="497" t="s">
        <v>551</v>
      </c>
      <c r="D165" s="492" t="s">
        <v>1227</v>
      </c>
      <c r="E165" s="320" t="s">
        <v>496</v>
      </c>
      <c r="F165" s="493" t="s">
        <v>524</v>
      </c>
    </row>
    <row r="166" spans="1:6" ht="16.5" thickBot="1" x14ac:dyDescent="0.3">
      <c r="A166" s="489" t="s">
        <v>294</v>
      </c>
      <c r="B166" s="497" t="s">
        <v>552</v>
      </c>
      <c r="C166" s="497" t="s">
        <v>552</v>
      </c>
      <c r="D166" s="492" t="s">
        <v>1227</v>
      </c>
      <c r="E166" s="492" t="s">
        <v>575</v>
      </c>
      <c r="F166" s="493" t="s">
        <v>524</v>
      </c>
    </row>
    <row r="167" spans="1:6" ht="16.5" thickBot="1" x14ac:dyDescent="0.3">
      <c r="A167" s="489" t="s">
        <v>294</v>
      </c>
      <c r="B167" s="497" t="s">
        <v>553</v>
      </c>
      <c r="C167" s="497" t="s">
        <v>553</v>
      </c>
      <c r="D167" s="492" t="s">
        <v>1227</v>
      </c>
      <c r="E167" s="320" t="s">
        <v>496</v>
      </c>
      <c r="F167" s="493" t="s">
        <v>524</v>
      </c>
    </row>
    <row r="168" spans="1:6" ht="16.5" thickBot="1" x14ac:dyDescent="0.3">
      <c r="A168" s="489" t="s">
        <v>294</v>
      </c>
      <c r="B168" s="497" t="s">
        <v>554</v>
      </c>
      <c r="C168" s="497" t="s">
        <v>554</v>
      </c>
      <c r="D168" s="492" t="s">
        <v>1227</v>
      </c>
      <c r="E168" s="320" t="s">
        <v>496</v>
      </c>
      <c r="F168" s="493" t="s">
        <v>524</v>
      </c>
    </row>
    <row r="169" spans="1:6" ht="16.5" thickBot="1" x14ac:dyDescent="0.3">
      <c r="A169" s="489" t="s">
        <v>294</v>
      </c>
      <c r="B169" s="497" t="s">
        <v>555</v>
      </c>
      <c r="C169" s="497" t="s">
        <v>555</v>
      </c>
      <c r="D169" s="492" t="s">
        <v>1227</v>
      </c>
      <c r="E169" s="492" t="s">
        <v>575</v>
      </c>
      <c r="F169" s="493" t="s">
        <v>524</v>
      </c>
    </row>
    <row r="170" spans="1:6" ht="16.5" thickBot="1" x14ac:dyDescent="0.3">
      <c r="A170" s="489" t="s">
        <v>294</v>
      </c>
      <c r="B170" s="497" t="s">
        <v>556</v>
      </c>
      <c r="C170" s="497" t="s">
        <v>556</v>
      </c>
      <c r="D170" s="492" t="s">
        <v>1227</v>
      </c>
      <c r="E170" s="492" t="s">
        <v>575</v>
      </c>
      <c r="F170" s="493" t="s">
        <v>524</v>
      </c>
    </row>
    <row r="171" spans="1:6" ht="16.5" thickBot="1" x14ac:dyDescent="0.3">
      <c r="A171" s="489" t="s">
        <v>294</v>
      </c>
      <c r="B171" s="497" t="s">
        <v>557</v>
      </c>
      <c r="C171" s="497" t="s">
        <v>557</v>
      </c>
      <c r="D171" s="492" t="s">
        <v>1228</v>
      </c>
      <c r="E171" s="492" t="s">
        <v>575</v>
      </c>
      <c r="F171" s="493" t="s">
        <v>524</v>
      </c>
    </row>
    <row r="172" spans="1:6" ht="16.5" thickBot="1" x14ac:dyDescent="0.3">
      <c r="A172" s="489" t="s">
        <v>294</v>
      </c>
      <c r="B172" s="497" t="s">
        <v>558</v>
      </c>
      <c r="C172" s="497" t="s">
        <v>558</v>
      </c>
      <c r="D172" s="492" t="s">
        <v>1227</v>
      </c>
      <c r="E172" s="492" t="s">
        <v>575</v>
      </c>
      <c r="F172" s="493" t="s">
        <v>524</v>
      </c>
    </row>
    <row r="173" spans="1:6" ht="16.5" thickBot="1" x14ac:dyDescent="0.3">
      <c r="A173" s="489" t="s">
        <v>294</v>
      </c>
      <c r="B173" s="497" t="s">
        <v>559</v>
      </c>
      <c r="C173" s="497" t="s">
        <v>559</v>
      </c>
      <c r="D173" s="492" t="s">
        <v>1227</v>
      </c>
      <c r="E173" s="320" t="s">
        <v>496</v>
      </c>
      <c r="F173" s="493" t="s">
        <v>524</v>
      </c>
    </row>
    <row r="174" spans="1:6" ht="16.5" thickBot="1" x14ac:dyDescent="0.3">
      <c r="A174" s="489" t="s">
        <v>294</v>
      </c>
      <c r="B174" s="497" t="s">
        <v>560</v>
      </c>
      <c r="C174" s="497" t="s">
        <v>560</v>
      </c>
      <c r="D174" s="492" t="s">
        <v>1227</v>
      </c>
      <c r="E174" s="320" t="s">
        <v>496</v>
      </c>
      <c r="F174" s="493" t="s">
        <v>524</v>
      </c>
    </row>
    <row r="175" spans="1:6" ht="16.5" thickBot="1" x14ac:dyDescent="0.3">
      <c r="A175" s="489" t="s">
        <v>294</v>
      </c>
      <c r="B175" s="497" t="s">
        <v>561</v>
      </c>
      <c r="C175" s="497" t="s">
        <v>561</v>
      </c>
      <c r="D175" s="492" t="s">
        <v>1227</v>
      </c>
      <c r="E175" s="320" t="s">
        <v>496</v>
      </c>
      <c r="F175" s="493" t="s">
        <v>524</v>
      </c>
    </row>
    <row r="176" spans="1:6" ht="16.5" thickBot="1" x14ac:dyDescent="0.3">
      <c r="A176" s="489" t="s">
        <v>294</v>
      </c>
      <c r="B176" s="497" t="s">
        <v>562</v>
      </c>
      <c r="C176" s="497" t="s">
        <v>562</v>
      </c>
      <c r="D176" s="492" t="s">
        <v>1227</v>
      </c>
      <c r="E176" s="320" t="s">
        <v>496</v>
      </c>
      <c r="F176" s="493" t="s">
        <v>524</v>
      </c>
    </row>
    <row r="177" spans="1:6" ht="16.5" thickBot="1" x14ac:dyDescent="0.3">
      <c r="A177" s="489" t="s">
        <v>294</v>
      </c>
      <c r="B177" s="498" t="s">
        <v>563</v>
      </c>
      <c r="C177" s="498" t="s">
        <v>563</v>
      </c>
      <c r="D177" s="494" t="s">
        <v>1227</v>
      </c>
      <c r="E177" s="320" t="s">
        <v>496</v>
      </c>
      <c r="F177" s="495" t="s">
        <v>524</v>
      </c>
    </row>
    <row r="178" spans="1:6" x14ac:dyDescent="0.25">
      <c r="A178" s="315" t="s">
        <v>296</v>
      </c>
      <c r="B178" s="496" t="s">
        <v>564</v>
      </c>
      <c r="C178" s="496" t="s">
        <v>564</v>
      </c>
      <c r="D178" s="490" t="s">
        <v>1227</v>
      </c>
      <c r="E178" s="492" t="s">
        <v>575</v>
      </c>
      <c r="F178" s="491" t="s">
        <v>524</v>
      </c>
    </row>
    <row r="179" spans="1:6" x14ac:dyDescent="0.25">
      <c r="A179" s="315" t="s">
        <v>296</v>
      </c>
      <c r="B179" s="497" t="s">
        <v>565</v>
      </c>
      <c r="C179" s="497" t="s">
        <v>565</v>
      </c>
      <c r="D179" s="492" t="s">
        <v>1227</v>
      </c>
      <c r="E179" s="492" t="s">
        <v>575</v>
      </c>
      <c r="F179" s="493" t="s">
        <v>524</v>
      </c>
    </row>
    <row r="180" spans="1:6" ht="16.5" thickBot="1" x14ac:dyDescent="0.3">
      <c r="A180" s="315" t="s">
        <v>296</v>
      </c>
      <c r="B180" s="498" t="s">
        <v>566</v>
      </c>
      <c r="C180" s="498" t="s">
        <v>566</v>
      </c>
      <c r="D180" s="494" t="s">
        <v>1227</v>
      </c>
      <c r="E180" s="492" t="s">
        <v>575</v>
      </c>
      <c r="F180" s="495" t="s">
        <v>524</v>
      </c>
    </row>
    <row r="181" spans="1:6" ht="16.5" thickBot="1" x14ac:dyDescent="0.3">
      <c r="A181" s="499" t="s">
        <v>298</v>
      </c>
      <c r="B181" s="500" t="s">
        <v>567</v>
      </c>
      <c r="C181" s="501" t="s">
        <v>568</v>
      </c>
      <c r="D181" s="501" t="s">
        <v>1227</v>
      </c>
      <c r="E181" s="492" t="s">
        <v>575</v>
      </c>
      <c r="F181" s="502" t="s">
        <v>524</v>
      </c>
    </row>
    <row r="182" spans="1:6" ht="16.5" thickBot="1" x14ac:dyDescent="0.3">
      <c r="A182" s="489" t="s">
        <v>299</v>
      </c>
      <c r="B182" s="496" t="s">
        <v>569</v>
      </c>
      <c r="C182" s="496" t="s">
        <v>569</v>
      </c>
      <c r="D182" s="490" t="s">
        <v>1227</v>
      </c>
      <c r="E182" s="492" t="s">
        <v>575</v>
      </c>
      <c r="F182" s="491" t="s">
        <v>524</v>
      </c>
    </row>
    <row r="183" spans="1:6" ht="16.5" thickBot="1" x14ac:dyDescent="0.3">
      <c r="A183" s="489" t="s">
        <v>299</v>
      </c>
      <c r="B183" s="497" t="s">
        <v>570</v>
      </c>
      <c r="C183" s="497" t="s">
        <v>570</v>
      </c>
      <c r="D183" s="492" t="s">
        <v>1227</v>
      </c>
      <c r="E183" s="320" t="s">
        <v>496</v>
      </c>
      <c r="F183" s="493" t="s">
        <v>524</v>
      </c>
    </row>
    <row r="184" spans="1:6" ht="16.5" thickBot="1" x14ac:dyDescent="0.3">
      <c r="A184" s="489" t="s">
        <v>299</v>
      </c>
      <c r="B184" s="497" t="s">
        <v>571</v>
      </c>
      <c r="C184" s="497" t="s">
        <v>571</v>
      </c>
      <c r="D184" s="492" t="s">
        <v>1227</v>
      </c>
      <c r="E184" s="492" t="s">
        <v>575</v>
      </c>
      <c r="F184" s="493" t="s">
        <v>524</v>
      </c>
    </row>
    <row r="185" spans="1:6" ht="16.5" thickBot="1" x14ac:dyDescent="0.3">
      <c r="A185" s="489" t="s">
        <v>299</v>
      </c>
      <c r="B185" s="497" t="s">
        <v>572</v>
      </c>
      <c r="C185" s="497" t="s">
        <v>572</v>
      </c>
      <c r="D185" s="492" t="s">
        <v>1227</v>
      </c>
      <c r="E185" s="492" t="s">
        <v>575</v>
      </c>
      <c r="F185" s="493" t="s">
        <v>524</v>
      </c>
    </row>
    <row r="186" spans="1:6" ht="16.5" thickBot="1" x14ac:dyDescent="0.3">
      <c r="A186" s="489" t="s">
        <v>299</v>
      </c>
      <c r="B186" s="497" t="s">
        <v>448</v>
      </c>
      <c r="C186" s="497" t="s">
        <v>448</v>
      </c>
      <c r="D186" s="492" t="s">
        <v>1227</v>
      </c>
      <c r="E186" s="492" t="s">
        <v>575</v>
      </c>
      <c r="F186" s="493" t="s">
        <v>524</v>
      </c>
    </row>
    <row r="187" spans="1:6" ht="16.5" thickBot="1" x14ac:dyDescent="0.3">
      <c r="A187" s="489" t="s">
        <v>299</v>
      </c>
      <c r="B187" s="497" t="s">
        <v>573</v>
      </c>
      <c r="C187" s="497" t="s">
        <v>573</v>
      </c>
      <c r="D187" s="492" t="s">
        <v>1227</v>
      </c>
      <c r="E187" s="492" t="s">
        <v>575</v>
      </c>
      <c r="F187" s="493" t="s">
        <v>524</v>
      </c>
    </row>
    <row r="188" spans="1:6" ht="26.25" thickBot="1" x14ac:dyDescent="0.3">
      <c r="A188" s="489" t="s">
        <v>299</v>
      </c>
      <c r="B188" s="503" t="s">
        <v>574</v>
      </c>
      <c r="C188" s="503" t="s">
        <v>574</v>
      </c>
      <c r="D188" s="504" t="s">
        <v>1227</v>
      </c>
      <c r="E188" s="320" t="s">
        <v>496</v>
      </c>
      <c r="F188" s="505" t="s">
        <v>524</v>
      </c>
    </row>
    <row r="189" spans="1:6" x14ac:dyDescent="0.25">
      <c r="A189" s="321"/>
      <c r="B189" s="321"/>
      <c r="C189" s="321"/>
      <c r="D189" s="321"/>
      <c r="E189" s="321"/>
      <c r="F189" s="321"/>
    </row>
    <row r="190" spans="1:6" x14ac:dyDescent="0.25">
      <c r="A190" s="321"/>
      <c r="B190" s="321"/>
      <c r="C190" s="321"/>
      <c r="D190" s="321"/>
      <c r="E190" s="321"/>
      <c r="F190" s="321"/>
    </row>
  </sheetData>
  <autoFilter ref="A92:F144"/>
  <mergeCells count="1">
    <mergeCell ref="A1:F1"/>
  </mergeCells>
  <phoneticPr fontId="3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topLeftCell="A32" zoomScaleNormal="130" zoomScaleSheetLayoutView="100" workbookViewId="0">
      <selection activeCell="E38" sqref="E38"/>
    </sheetView>
  </sheetViews>
  <sheetFormatPr defaultRowHeight="15.75" x14ac:dyDescent="0.25"/>
  <cols>
    <col min="1" max="1" width="19.375" customWidth="1"/>
    <col min="2" max="2" width="11.5" customWidth="1"/>
    <col min="3" max="3" width="19.875" customWidth="1"/>
    <col min="4" max="4" width="20.875" customWidth="1"/>
    <col min="5" max="5" width="9.125" customWidth="1"/>
    <col min="6" max="6" width="9.5" customWidth="1"/>
    <col min="7" max="7" width="16.25" customWidth="1"/>
    <col min="8" max="8" width="17.125" customWidth="1"/>
    <col min="9" max="9" width="10.875" customWidth="1"/>
  </cols>
  <sheetData>
    <row r="1" spans="1:10" ht="45" customHeight="1" x14ac:dyDescent="0.3">
      <c r="A1" s="570" t="s">
        <v>274</v>
      </c>
      <c r="B1" s="570"/>
      <c r="C1" s="570"/>
      <c r="D1" s="570"/>
      <c r="E1" s="570"/>
      <c r="F1" s="570"/>
      <c r="G1" s="570"/>
      <c r="H1" s="570"/>
      <c r="I1" s="295"/>
    </row>
    <row r="2" spans="1:10" ht="29.25" customHeight="1" x14ac:dyDescent="0.3">
      <c r="A2" s="61" t="s">
        <v>110</v>
      </c>
      <c r="B2" s="488"/>
      <c r="C2" s="488"/>
      <c r="D2" s="488"/>
      <c r="E2" s="488"/>
      <c r="F2" s="488"/>
      <c r="G2" s="488"/>
      <c r="H2" s="488"/>
      <c r="I2" s="291"/>
    </row>
    <row r="3" spans="1:10" ht="16.5" thickBot="1" x14ac:dyDescent="0.3">
      <c r="A3" s="487" t="s">
        <v>52</v>
      </c>
      <c r="B3" s="487" t="s">
        <v>48</v>
      </c>
      <c r="C3" s="487" t="s">
        <v>80</v>
      </c>
      <c r="D3" s="487" t="s">
        <v>132</v>
      </c>
      <c r="E3" s="487" t="s">
        <v>128</v>
      </c>
      <c r="F3" s="487" t="s">
        <v>107</v>
      </c>
      <c r="G3" s="487" t="s">
        <v>108</v>
      </c>
      <c r="H3" s="487" t="s">
        <v>111</v>
      </c>
      <c r="I3" s="40"/>
    </row>
    <row r="4" spans="1:10" s="294" customFormat="1" x14ac:dyDescent="0.25">
      <c r="A4" s="307" t="s">
        <v>292</v>
      </c>
      <c r="B4" s="307">
        <v>2</v>
      </c>
      <c r="C4" s="307" t="s">
        <v>318</v>
      </c>
      <c r="D4" s="307" t="s">
        <v>318</v>
      </c>
      <c r="E4" s="307" t="s">
        <v>319</v>
      </c>
      <c r="F4" s="300" t="s">
        <v>575</v>
      </c>
      <c r="G4" s="300" t="s">
        <v>455</v>
      </c>
      <c r="H4" s="308">
        <v>42307</v>
      </c>
      <c r="I4" s="301"/>
      <c r="J4" s="302"/>
    </row>
    <row r="5" spans="1:10" s="294" customFormat="1" x14ac:dyDescent="0.25">
      <c r="A5" s="307" t="s">
        <v>292</v>
      </c>
      <c r="B5" s="293" t="s">
        <v>3</v>
      </c>
      <c r="C5" s="307" t="s">
        <v>495</v>
      </c>
      <c r="D5" s="307" t="s">
        <v>495</v>
      </c>
      <c r="E5" s="293" t="s">
        <v>319</v>
      </c>
      <c r="F5" s="293" t="s">
        <v>496</v>
      </c>
      <c r="G5" s="293" t="s">
        <v>578</v>
      </c>
      <c r="H5" s="308">
        <v>42307</v>
      </c>
      <c r="I5" s="302"/>
    </row>
    <row r="6" spans="1:10" s="294" customFormat="1" x14ac:dyDescent="0.25">
      <c r="A6" s="307" t="s">
        <v>292</v>
      </c>
      <c r="B6" s="293">
        <v>3</v>
      </c>
      <c r="C6" s="293" t="s">
        <v>579</v>
      </c>
      <c r="D6" s="293" t="s">
        <v>579</v>
      </c>
      <c r="E6" s="293" t="s">
        <v>576</v>
      </c>
      <c r="F6" s="293" t="s">
        <v>496</v>
      </c>
      <c r="G6" s="293" t="s">
        <v>524</v>
      </c>
      <c r="H6" s="308">
        <v>42307</v>
      </c>
      <c r="I6" s="302"/>
    </row>
    <row r="7" spans="1:10" s="294" customFormat="1" x14ac:dyDescent="0.25">
      <c r="A7" s="307" t="s">
        <v>292</v>
      </c>
      <c r="B7" s="293">
        <v>3</v>
      </c>
      <c r="C7" s="293" t="s">
        <v>318</v>
      </c>
      <c r="D7" s="293" t="s">
        <v>318</v>
      </c>
      <c r="E7" s="293" t="s">
        <v>576</v>
      </c>
      <c r="F7" s="293" t="s">
        <v>496</v>
      </c>
      <c r="G7" s="293" t="s">
        <v>524</v>
      </c>
      <c r="H7" s="308">
        <v>42307</v>
      </c>
      <c r="I7" s="302"/>
    </row>
    <row r="8" spans="1:10" s="294" customFormat="1" ht="23.45" customHeight="1" x14ac:dyDescent="0.25">
      <c r="A8" s="307" t="s">
        <v>292</v>
      </c>
      <c r="B8" s="293"/>
      <c r="C8" s="293" t="s">
        <v>495</v>
      </c>
      <c r="D8" s="293" t="s">
        <v>495</v>
      </c>
      <c r="E8" s="293" t="s">
        <v>576</v>
      </c>
      <c r="F8" s="293" t="s">
        <v>496</v>
      </c>
      <c r="G8" s="293" t="s">
        <v>524</v>
      </c>
      <c r="H8" s="303">
        <v>42307</v>
      </c>
      <c r="I8" s="302"/>
    </row>
    <row r="9" spans="1:10" s="294" customFormat="1" ht="28.9" customHeight="1" x14ac:dyDescent="0.25">
      <c r="A9" s="300" t="s">
        <v>299</v>
      </c>
      <c r="B9" s="300">
        <v>2</v>
      </c>
      <c r="C9" s="307" t="s">
        <v>456</v>
      </c>
      <c r="D9" s="307" t="s">
        <v>486</v>
      </c>
      <c r="E9" s="300" t="s">
        <v>319</v>
      </c>
      <c r="F9" s="300" t="s">
        <v>575</v>
      </c>
      <c r="G9" s="300" t="s">
        <v>493</v>
      </c>
      <c r="H9" s="303">
        <v>42307</v>
      </c>
      <c r="I9" s="302"/>
    </row>
    <row r="10" spans="1:10" s="294" customFormat="1" ht="25.15" customHeight="1" x14ac:dyDescent="0.25">
      <c r="A10" s="293" t="s">
        <v>298</v>
      </c>
      <c r="B10" s="293">
        <v>3</v>
      </c>
      <c r="C10" s="293" t="s">
        <v>580</v>
      </c>
      <c r="D10" s="293" t="s">
        <v>354</v>
      </c>
      <c r="E10" s="293" t="s">
        <v>330</v>
      </c>
      <c r="F10" s="293" t="s">
        <v>575</v>
      </c>
      <c r="G10" s="293" t="s">
        <v>524</v>
      </c>
      <c r="H10" s="303">
        <v>42307</v>
      </c>
      <c r="I10" s="302"/>
    </row>
    <row r="11" spans="1:10" x14ac:dyDescent="0.25">
      <c r="I11" s="8"/>
    </row>
    <row r="12" spans="1:10" ht="16.5" thickBot="1" x14ac:dyDescent="0.3">
      <c r="A12" s="114" t="s">
        <v>149</v>
      </c>
      <c r="I12" s="8"/>
    </row>
    <row r="13" spans="1:10" ht="33.6" customHeight="1" thickBot="1" x14ac:dyDescent="0.3">
      <c r="A13" s="76" t="s">
        <v>52</v>
      </c>
      <c r="B13" s="93" t="s">
        <v>48</v>
      </c>
      <c r="C13" s="93" t="s">
        <v>80</v>
      </c>
      <c r="D13" s="93" t="s">
        <v>132</v>
      </c>
      <c r="E13" s="93" t="s">
        <v>128</v>
      </c>
      <c r="F13" s="93" t="s">
        <v>107</v>
      </c>
      <c r="G13" s="93" t="s">
        <v>108</v>
      </c>
      <c r="H13" s="94" t="s">
        <v>148</v>
      </c>
      <c r="I13" s="8"/>
    </row>
    <row r="14" spans="1:10" s="294" customFormat="1" x14ac:dyDescent="0.25">
      <c r="A14" s="306" t="s">
        <v>292</v>
      </c>
      <c r="B14" s="306">
        <v>2</v>
      </c>
      <c r="C14" s="306" t="s">
        <v>317</v>
      </c>
      <c r="D14" s="306" t="s">
        <v>317</v>
      </c>
      <c r="E14" s="306" t="s">
        <v>319</v>
      </c>
      <c r="F14" s="306"/>
      <c r="G14" s="306" t="s">
        <v>493</v>
      </c>
      <c r="H14" s="305">
        <v>42307</v>
      </c>
      <c r="I14" s="301"/>
    </row>
    <row r="15" spans="1:10" s="294" customFormat="1" x14ac:dyDescent="0.25">
      <c r="A15" s="306" t="s">
        <v>294</v>
      </c>
      <c r="B15" s="306">
        <v>1</v>
      </c>
      <c r="C15" s="306" t="s">
        <v>581</v>
      </c>
      <c r="D15" s="306" t="s">
        <v>581</v>
      </c>
      <c r="E15" s="306" t="s">
        <v>319</v>
      </c>
      <c r="F15" s="306"/>
      <c r="G15" s="306" t="s">
        <v>455</v>
      </c>
      <c r="H15" s="305">
        <v>42307</v>
      </c>
      <c r="I15" s="301"/>
    </row>
    <row r="16" spans="1:10" x14ac:dyDescent="0.25">
      <c r="A16" s="44" t="s">
        <v>294</v>
      </c>
      <c r="B16" s="44">
        <v>1</v>
      </c>
      <c r="C16" s="44" t="s">
        <v>582</v>
      </c>
      <c r="D16" s="44" t="s">
        <v>583</v>
      </c>
      <c r="E16" s="44" t="s">
        <v>319</v>
      </c>
      <c r="F16" s="44"/>
      <c r="G16" s="44" t="s">
        <v>455</v>
      </c>
      <c r="H16" s="305">
        <v>42307</v>
      </c>
      <c r="I16" s="33"/>
    </row>
    <row r="17" spans="1:9" x14ac:dyDescent="0.25">
      <c r="A17" s="44" t="s">
        <v>294</v>
      </c>
      <c r="B17" s="44">
        <v>1</v>
      </c>
      <c r="C17" s="44" t="s">
        <v>584</v>
      </c>
      <c r="D17" s="44" t="s">
        <v>584</v>
      </c>
      <c r="E17" s="44" t="s">
        <v>319</v>
      </c>
      <c r="F17" s="44"/>
      <c r="G17" s="44" t="s">
        <v>455</v>
      </c>
      <c r="H17" s="305">
        <v>42307</v>
      </c>
      <c r="I17" s="33"/>
    </row>
    <row r="18" spans="1:9" x14ac:dyDescent="0.25">
      <c r="A18" s="44" t="s">
        <v>294</v>
      </c>
      <c r="B18" s="44">
        <v>1</v>
      </c>
      <c r="C18" s="44" t="s">
        <v>585</v>
      </c>
      <c r="D18" s="44" t="s">
        <v>585</v>
      </c>
      <c r="E18" s="44" t="s">
        <v>319</v>
      </c>
      <c r="F18" s="44"/>
      <c r="G18" s="44" t="s">
        <v>455</v>
      </c>
      <c r="H18" s="305">
        <v>42307</v>
      </c>
      <c r="I18" s="33"/>
    </row>
    <row r="19" spans="1:9" x14ac:dyDescent="0.25">
      <c r="A19" s="44" t="s">
        <v>294</v>
      </c>
      <c r="B19" s="44">
        <v>1</v>
      </c>
      <c r="C19" s="44" t="s">
        <v>586</v>
      </c>
      <c r="D19" s="44" t="s">
        <v>586</v>
      </c>
      <c r="E19" s="44" t="s">
        <v>319</v>
      </c>
      <c r="F19" s="44"/>
      <c r="G19" s="44" t="s">
        <v>455</v>
      </c>
      <c r="H19" s="305">
        <v>42307</v>
      </c>
      <c r="I19" s="33"/>
    </row>
    <row r="20" spans="1:9" x14ac:dyDescent="0.25">
      <c r="A20" s="44" t="s">
        <v>294</v>
      </c>
      <c r="B20" s="44">
        <v>1</v>
      </c>
      <c r="C20" s="44" t="s">
        <v>587</v>
      </c>
      <c r="D20" s="44" t="s">
        <v>587</v>
      </c>
      <c r="E20" s="44" t="s">
        <v>319</v>
      </c>
      <c r="F20" s="44"/>
      <c r="G20" s="44" t="s">
        <v>455</v>
      </c>
      <c r="H20" s="305">
        <v>42307</v>
      </c>
      <c r="I20" s="33"/>
    </row>
    <row r="21" spans="1:9" x14ac:dyDescent="0.25">
      <c r="A21" s="44" t="s">
        <v>294</v>
      </c>
      <c r="B21" s="44">
        <v>1</v>
      </c>
      <c r="C21" s="44" t="s">
        <v>588</v>
      </c>
      <c r="D21" s="44" t="s">
        <v>588</v>
      </c>
      <c r="E21" s="44" t="s">
        <v>319</v>
      </c>
      <c r="F21" s="44"/>
      <c r="G21" s="44" t="s">
        <v>455</v>
      </c>
      <c r="H21" s="305">
        <v>42307</v>
      </c>
      <c r="I21" s="33"/>
    </row>
    <row r="22" spans="1:9" ht="31.5" x14ac:dyDescent="0.25">
      <c r="A22" s="44" t="s">
        <v>294</v>
      </c>
      <c r="B22" s="44">
        <v>1</v>
      </c>
      <c r="C22" s="44" t="s">
        <v>589</v>
      </c>
      <c r="D22" s="44" t="s">
        <v>589</v>
      </c>
      <c r="E22" s="44" t="s">
        <v>319</v>
      </c>
      <c r="F22" s="44"/>
      <c r="G22" s="44" t="s">
        <v>455</v>
      </c>
      <c r="H22" s="305">
        <v>42307</v>
      </c>
      <c r="I22" s="33"/>
    </row>
    <row r="23" spans="1:9" x14ac:dyDescent="0.25">
      <c r="A23" s="44" t="s">
        <v>294</v>
      </c>
      <c r="B23" s="44">
        <v>1</v>
      </c>
      <c r="C23" s="44" t="s">
        <v>590</v>
      </c>
      <c r="D23" s="44" t="s">
        <v>590</v>
      </c>
      <c r="E23" s="44" t="s">
        <v>319</v>
      </c>
      <c r="F23" s="44"/>
      <c r="G23" s="44" t="s">
        <v>455</v>
      </c>
      <c r="H23" s="305">
        <v>42307</v>
      </c>
      <c r="I23" s="33"/>
    </row>
    <row r="24" spans="1:9" x14ac:dyDescent="0.25">
      <c r="A24" s="44" t="s">
        <v>294</v>
      </c>
      <c r="B24" s="44">
        <v>2</v>
      </c>
      <c r="C24" s="304" t="s">
        <v>325</v>
      </c>
      <c r="D24" s="44" t="s">
        <v>591</v>
      </c>
      <c r="E24" s="44" t="s">
        <v>319</v>
      </c>
      <c r="F24" s="44"/>
      <c r="G24" s="44" t="s">
        <v>455</v>
      </c>
      <c r="H24" s="305">
        <v>42307</v>
      </c>
      <c r="I24" s="33"/>
    </row>
    <row r="25" spans="1:9" ht="31.5" x14ac:dyDescent="0.25">
      <c r="A25" s="44" t="s">
        <v>294</v>
      </c>
      <c r="B25" s="44">
        <v>2</v>
      </c>
      <c r="C25" s="44" t="s">
        <v>333</v>
      </c>
      <c r="D25" s="44" t="s">
        <v>592</v>
      </c>
      <c r="E25" s="44" t="s">
        <v>319</v>
      </c>
      <c r="F25" s="44"/>
      <c r="G25" s="44" t="s">
        <v>455</v>
      </c>
      <c r="H25" s="305">
        <v>42307</v>
      </c>
      <c r="I25" s="33"/>
    </row>
    <row r="26" spans="1:9" x14ac:dyDescent="0.25">
      <c r="A26" s="44" t="s">
        <v>294</v>
      </c>
      <c r="B26" s="44">
        <v>2</v>
      </c>
      <c r="C26" s="44" t="s">
        <v>321</v>
      </c>
      <c r="D26" s="44" t="s">
        <v>321</v>
      </c>
      <c r="E26" s="44" t="s">
        <v>319</v>
      </c>
      <c r="F26" s="44"/>
      <c r="G26" s="44" t="s">
        <v>455</v>
      </c>
      <c r="H26" s="305">
        <v>42307</v>
      </c>
      <c r="I26" s="33"/>
    </row>
    <row r="27" spans="1:9" x14ac:dyDescent="0.25">
      <c r="A27" s="44" t="s">
        <v>294</v>
      </c>
      <c r="B27" s="44">
        <v>2</v>
      </c>
      <c r="C27" s="44" t="s">
        <v>323</v>
      </c>
      <c r="D27" s="44" t="s">
        <v>323</v>
      </c>
      <c r="E27" s="44" t="s">
        <v>319</v>
      </c>
      <c r="F27" s="44"/>
      <c r="G27" s="44" t="s">
        <v>493</v>
      </c>
      <c r="H27" s="305">
        <v>42307</v>
      </c>
      <c r="I27" s="33"/>
    </row>
    <row r="28" spans="1:9" ht="31.5" x14ac:dyDescent="0.25">
      <c r="A28" s="44" t="s">
        <v>294</v>
      </c>
      <c r="B28" s="44">
        <v>2</v>
      </c>
      <c r="C28" s="44" t="s">
        <v>333</v>
      </c>
      <c r="D28" s="44" t="s">
        <v>593</v>
      </c>
      <c r="E28" s="44" t="s">
        <v>319</v>
      </c>
      <c r="F28" s="44"/>
      <c r="G28" s="44" t="s">
        <v>493</v>
      </c>
      <c r="H28" s="305">
        <v>42307</v>
      </c>
      <c r="I28" s="33"/>
    </row>
    <row r="29" spans="1:9" x14ac:dyDescent="0.25">
      <c r="A29" s="44" t="s">
        <v>294</v>
      </c>
      <c r="B29" s="44">
        <v>2</v>
      </c>
      <c r="C29" s="44" t="s">
        <v>333</v>
      </c>
      <c r="D29" s="44" t="s">
        <v>594</v>
      </c>
      <c r="E29" s="44" t="s">
        <v>319</v>
      </c>
      <c r="F29" s="44"/>
      <c r="G29" s="44" t="s">
        <v>493</v>
      </c>
      <c r="H29" s="305">
        <v>42307</v>
      </c>
      <c r="I29" s="33"/>
    </row>
    <row r="30" spans="1:9" ht="47.25" x14ac:dyDescent="0.25">
      <c r="A30" s="44" t="s">
        <v>294</v>
      </c>
      <c r="B30" s="44">
        <v>2</v>
      </c>
      <c r="C30" s="44" t="s">
        <v>596</v>
      </c>
      <c r="D30" s="44" t="s">
        <v>595</v>
      </c>
      <c r="E30" s="44" t="s">
        <v>319</v>
      </c>
      <c r="F30" s="44"/>
      <c r="G30" s="44" t="s">
        <v>493</v>
      </c>
      <c r="H30" s="305">
        <v>42307</v>
      </c>
      <c r="I30" s="33"/>
    </row>
    <row r="31" spans="1:9" ht="31.5" x14ac:dyDescent="0.25">
      <c r="A31" s="44" t="s">
        <v>294</v>
      </c>
      <c r="B31" s="44">
        <v>2</v>
      </c>
      <c r="C31" s="44" t="s">
        <v>598</v>
      </c>
      <c r="D31" s="44" t="s">
        <v>597</v>
      </c>
      <c r="E31" s="44" t="s">
        <v>319</v>
      </c>
      <c r="F31" s="44"/>
      <c r="G31" s="44" t="s">
        <v>493</v>
      </c>
      <c r="H31" s="305">
        <v>42307</v>
      </c>
      <c r="I31" s="33"/>
    </row>
    <row r="32" spans="1:9" ht="31.5" x14ac:dyDescent="0.25">
      <c r="A32" s="44" t="s">
        <v>294</v>
      </c>
      <c r="B32" s="44">
        <v>3</v>
      </c>
      <c r="C32" s="44" t="s">
        <v>1229</v>
      </c>
      <c r="D32" s="44" t="s">
        <v>1229</v>
      </c>
      <c r="E32" s="44" t="s">
        <v>319</v>
      </c>
      <c r="F32" s="44"/>
      <c r="G32" s="44" t="s">
        <v>524</v>
      </c>
      <c r="H32" s="305">
        <v>42307</v>
      </c>
      <c r="I32" s="33" t="s">
        <v>600</v>
      </c>
    </row>
    <row r="33" spans="1:9" x14ac:dyDescent="0.25">
      <c r="A33" s="44" t="s">
        <v>296</v>
      </c>
      <c r="B33" s="44">
        <v>1</v>
      </c>
      <c r="C33" s="44" t="s">
        <v>599</v>
      </c>
      <c r="D33" s="44" t="s">
        <v>599</v>
      </c>
      <c r="E33" s="44" t="s">
        <v>319</v>
      </c>
      <c r="F33" s="44"/>
      <c r="G33" s="44" t="s">
        <v>455</v>
      </c>
      <c r="H33" s="305">
        <v>42307</v>
      </c>
      <c r="I33" s="33" t="s">
        <v>601</v>
      </c>
    </row>
    <row r="34" spans="1:9" x14ac:dyDescent="0.25">
      <c r="A34" s="44" t="s">
        <v>296</v>
      </c>
      <c r="B34" s="44">
        <v>2</v>
      </c>
      <c r="C34" s="44" t="s">
        <v>599</v>
      </c>
      <c r="D34" s="44" t="s">
        <v>599</v>
      </c>
      <c r="E34" s="44" t="s">
        <v>319</v>
      </c>
      <c r="F34" s="44"/>
      <c r="G34" s="44" t="s">
        <v>493</v>
      </c>
      <c r="H34" s="305">
        <v>42307</v>
      </c>
      <c r="I34" s="33"/>
    </row>
    <row r="35" spans="1:9" ht="31.5" x14ac:dyDescent="0.25">
      <c r="A35" s="44" t="s">
        <v>299</v>
      </c>
      <c r="B35" s="44">
        <v>1</v>
      </c>
      <c r="C35" s="44" t="s">
        <v>603</v>
      </c>
      <c r="D35" s="44" t="s">
        <v>602</v>
      </c>
      <c r="E35" s="44" t="s">
        <v>319</v>
      </c>
      <c r="F35" s="44"/>
      <c r="G35" s="44" t="s">
        <v>455</v>
      </c>
      <c r="H35" s="305">
        <v>42307</v>
      </c>
      <c r="I35" s="33"/>
    </row>
    <row r="36" spans="1:9" ht="31.5" x14ac:dyDescent="0.25">
      <c r="A36" s="44" t="s">
        <v>299</v>
      </c>
      <c r="B36" s="44">
        <v>1</v>
      </c>
      <c r="C36" s="44" t="s">
        <v>605</v>
      </c>
      <c r="D36" s="44" t="s">
        <v>604</v>
      </c>
      <c r="E36" s="44" t="s">
        <v>319</v>
      </c>
      <c r="F36" s="44"/>
      <c r="G36" s="44" t="s">
        <v>455</v>
      </c>
      <c r="H36" s="305">
        <v>42307</v>
      </c>
      <c r="I36" s="33"/>
    </row>
    <row r="37" spans="1:9" x14ac:dyDescent="0.25">
      <c r="A37" s="44" t="s">
        <v>299</v>
      </c>
      <c r="B37" s="44">
        <v>1</v>
      </c>
      <c r="C37" s="44" t="s">
        <v>610</v>
      </c>
      <c r="D37" s="44" t="s">
        <v>606</v>
      </c>
      <c r="E37" s="44" t="s">
        <v>319</v>
      </c>
      <c r="F37" s="44"/>
      <c r="G37" s="44" t="s">
        <v>455</v>
      </c>
      <c r="H37" s="305">
        <v>42307</v>
      </c>
      <c r="I37" s="33"/>
    </row>
    <row r="38" spans="1:9" x14ac:dyDescent="0.25">
      <c r="A38" s="44" t="s">
        <v>299</v>
      </c>
      <c r="B38" s="44">
        <v>1</v>
      </c>
      <c r="C38" s="44" t="s">
        <v>611</v>
      </c>
      <c r="D38" s="44" t="s">
        <v>607</v>
      </c>
      <c r="E38" s="44" t="s">
        <v>319</v>
      </c>
      <c r="F38" s="44"/>
      <c r="G38" s="44" t="s">
        <v>455</v>
      </c>
      <c r="H38" s="305">
        <v>42307</v>
      </c>
      <c r="I38" s="33"/>
    </row>
    <row r="39" spans="1:9" ht="31.5" x14ac:dyDescent="0.25">
      <c r="A39" s="44" t="s">
        <v>299</v>
      </c>
      <c r="B39" s="44">
        <v>1</v>
      </c>
      <c r="C39" s="44" t="s">
        <v>612</v>
      </c>
      <c r="D39" s="44" t="s">
        <v>609</v>
      </c>
      <c r="E39" s="44" t="s">
        <v>319</v>
      </c>
      <c r="F39" s="44"/>
      <c r="G39" s="44" t="s">
        <v>455</v>
      </c>
      <c r="H39" s="305">
        <v>42307</v>
      </c>
      <c r="I39" s="33"/>
    </row>
    <row r="40" spans="1:9" ht="27" customHeight="1" x14ac:dyDescent="0.25">
      <c r="A40" s="44" t="s">
        <v>299</v>
      </c>
      <c r="B40" s="44">
        <v>1</v>
      </c>
      <c r="C40" s="44" t="s">
        <v>613</v>
      </c>
      <c r="D40" s="44" t="s">
        <v>608</v>
      </c>
      <c r="E40" s="44" t="s">
        <v>319</v>
      </c>
      <c r="F40" s="44"/>
      <c r="G40" s="44" t="s">
        <v>455</v>
      </c>
      <c r="H40" s="305">
        <v>42307</v>
      </c>
      <c r="I40" s="33"/>
    </row>
    <row r="41" spans="1:9" ht="31.5" x14ac:dyDescent="0.25">
      <c r="A41" s="44" t="s">
        <v>299</v>
      </c>
      <c r="B41" s="44">
        <v>1</v>
      </c>
      <c r="C41" s="44" t="s">
        <v>617</v>
      </c>
      <c r="D41" s="44" t="s">
        <v>616</v>
      </c>
      <c r="E41" s="44" t="s">
        <v>319</v>
      </c>
      <c r="F41" s="44"/>
      <c r="G41" s="44" t="s">
        <v>455</v>
      </c>
      <c r="H41" s="305">
        <v>42307</v>
      </c>
      <c r="I41" s="33"/>
    </row>
    <row r="42" spans="1:9" ht="31.5" x14ac:dyDescent="0.25">
      <c r="A42" s="44" t="s">
        <v>299</v>
      </c>
      <c r="B42" s="44">
        <v>1</v>
      </c>
      <c r="C42" s="44" t="s">
        <v>615</v>
      </c>
      <c r="D42" s="44" t="s">
        <v>614</v>
      </c>
      <c r="E42" s="44" t="s">
        <v>319</v>
      </c>
      <c r="F42" s="44"/>
      <c r="G42" s="44" t="s">
        <v>455</v>
      </c>
      <c r="H42" s="305">
        <v>42307</v>
      </c>
      <c r="I42" s="33"/>
    </row>
    <row r="43" spans="1:9" x14ac:dyDescent="0.25">
      <c r="A43" s="44" t="s">
        <v>299</v>
      </c>
      <c r="B43" s="44">
        <v>1</v>
      </c>
      <c r="C43" s="44" t="s">
        <v>618</v>
      </c>
      <c r="D43" s="44" t="s">
        <v>618</v>
      </c>
      <c r="E43" s="44" t="s">
        <v>319</v>
      </c>
      <c r="F43" s="44"/>
      <c r="G43" s="44" t="s">
        <v>455</v>
      </c>
      <c r="H43" s="305">
        <v>42307</v>
      </c>
      <c r="I43" s="33"/>
    </row>
    <row r="44" spans="1:9" x14ac:dyDescent="0.25">
      <c r="A44" s="44" t="s">
        <v>299</v>
      </c>
      <c r="B44" s="44">
        <v>1</v>
      </c>
      <c r="C44" s="44" t="s">
        <v>619</v>
      </c>
      <c r="D44" s="44" t="s">
        <v>619</v>
      </c>
      <c r="E44" s="44" t="s">
        <v>319</v>
      </c>
      <c r="F44" s="44"/>
      <c r="G44" s="44" t="s">
        <v>455</v>
      </c>
      <c r="H44" s="305">
        <v>42307</v>
      </c>
      <c r="I44" s="33"/>
    </row>
    <row r="45" spans="1:9" x14ac:dyDescent="0.25">
      <c r="A45" s="44" t="s">
        <v>299</v>
      </c>
      <c r="B45" s="44">
        <v>1</v>
      </c>
      <c r="C45" s="44" t="s">
        <v>620</v>
      </c>
      <c r="D45" s="44" t="s">
        <v>620</v>
      </c>
      <c r="E45" s="44" t="s">
        <v>319</v>
      </c>
      <c r="F45" s="44"/>
      <c r="G45" s="44" t="s">
        <v>455</v>
      </c>
      <c r="H45" s="305">
        <v>42307</v>
      </c>
      <c r="I45" s="33"/>
    </row>
    <row r="46" spans="1:9" ht="19.5" customHeight="1" x14ac:dyDescent="0.25">
      <c r="A46" s="44" t="s">
        <v>299</v>
      </c>
      <c r="B46" s="44">
        <v>1</v>
      </c>
      <c r="C46" s="44" t="s">
        <v>622</v>
      </c>
      <c r="D46" s="44" t="s">
        <v>622</v>
      </c>
      <c r="E46" s="44" t="s">
        <v>319</v>
      </c>
      <c r="F46" s="44"/>
      <c r="G46" s="44" t="s">
        <v>455</v>
      </c>
      <c r="H46" s="305">
        <v>42307</v>
      </c>
      <c r="I46" s="33"/>
    </row>
    <row r="47" spans="1:9" x14ac:dyDescent="0.25">
      <c r="A47" s="44" t="s">
        <v>299</v>
      </c>
      <c r="B47" s="44">
        <v>1</v>
      </c>
      <c r="C47" s="44" t="s">
        <v>621</v>
      </c>
      <c r="D47" s="44" t="s">
        <v>621</v>
      </c>
      <c r="E47" s="44" t="s">
        <v>319</v>
      </c>
      <c r="F47" s="44"/>
      <c r="G47" s="44" t="s">
        <v>455</v>
      </c>
      <c r="H47" s="305">
        <v>42307</v>
      </c>
      <c r="I47" s="33"/>
    </row>
    <row r="48" spans="1:9" ht="31.5" x14ac:dyDescent="0.25">
      <c r="A48" s="44" t="s">
        <v>299</v>
      </c>
      <c r="B48" s="44">
        <v>1</v>
      </c>
      <c r="C48" s="44" t="s">
        <v>372</v>
      </c>
      <c r="D48" s="44" t="s">
        <v>623</v>
      </c>
      <c r="E48" s="44" t="s">
        <v>319</v>
      </c>
      <c r="F48" s="44"/>
      <c r="G48" s="44" t="s">
        <v>455</v>
      </c>
      <c r="H48" s="305">
        <v>42307</v>
      </c>
      <c r="I48" s="33"/>
    </row>
    <row r="49" spans="1:9" ht="47.25" x14ac:dyDescent="0.25">
      <c r="A49" s="44" t="s">
        <v>299</v>
      </c>
      <c r="B49" s="44">
        <v>1</v>
      </c>
      <c r="C49" s="44" t="s">
        <v>625</v>
      </c>
      <c r="D49" s="44" t="s">
        <v>624</v>
      </c>
      <c r="E49" s="44" t="s">
        <v>319</v>
      </c>
      <c r="F49" s="44"/>
      <c r="G49" s="44" t="s">
        <v>455</v>
      </c>
      <c r="H49" s="305">
        <v>42307</v>
      </c>
      <c r="I49" s="33"/>
    </row>
    <row r="50" spans="1:9" ht="31.5" x14ac:dyDescent="0.25">
      <c r="A50" s="44" t="s">
        <v>299</v>
      </c>
      <c r="B50" s="44">
        <v>1</v>
      </c>
      <c r="C50" s="44" t="s">
        <v>629</v>
      </c>
      <c r="D50" s="44" t="s">
        <v>626</v>
      </c>
      <c r="E50" s="44" t="s">
        <v>319</v>
      </c>
      <c r="F50" s="44"/>
      <c r="G50" s="44" t="s">
        <v>455</v>
      </c>
      <c r="H50" s="305">
        <v>42307</v>
      </c>
      <c r="I50" s="33"/>
    </row>
    <row r="51" spans="1:9" ht="31.5" x14ac:dyDescent="0.25">
      <c r="A51" s="44" t="s">
        <v>299</v>
      </c>
      <c r="B51" s="44">
        <v>1</v>
      </c>
      <c r="C51" s="44" t="s">
        <v>630</v>
      </c>
      <c r="D51" s="44" t="s">
        <v>627</v>
      </c>
      <c r="E51" s="44" t="s">
        <v>319</v>
      </c>
      <c r="F51" s="44"/>
      <c r="G51" s="44" t="s">
        <v>455</v>
      </c>
      <c r="H51" s="305">
        <v>42307</v>
      </c>
      <c r="I51" s="33"/>
    </row>
    <row r="52" spans="1:9" ht="31.5" x14ac:dyDescent="0.25">
      <c r="A52" s="44" t="s">
        <v>299</v>
      </c>
      <c r="B52" s="44">
        <v>1</v>
      </c>
      <c r="C52" s="44" t="s">
        <v>631</v>
      </c>
      <c r="D52" s="44" t="s">
        <v>628</v>
      </c>
      <c r="E52" s="44" t="s">
        <v>319</v>
      </c>
      <c r="F52" s="44"/>
      <c r="G52" s="44" t="s">
        <v>455</v>
      </c>
      <c r="H52" s="305">
        <v>42307</v>
      </c>
      <c r="I52" s="33"/>
    </row>
    <row r="53" spans="1:9" ht="31.5" x14ac:dyDescent="0.25">
      <c r="A53" s="44" t="s">
        <v>299</v>
      </c>
      <c r="B53" s="44">
        <v>1</v>
      </c>
      <c r="C53" s="44" t="s">
        <v>633</v>
      </c>
      <c r="D53" s="44" t="s">
        <v>633</v>
      </c>
      <c r="E53" s="44" t="s">
        <v>319</v>
      </c>
      <c r="F53" s="44"/>
      <c r="G53" s="44" t="s">
        <v>455</v>
      </c>
      <c r="H53" s="305">
        <v>42307</v>
      </c>
      <c r="I53" s="33"/>
    </row>
    <row r="54" spans="1:9" ht="31.5" x14ac:dyDescent="0.25">
      <c r="A54" s="44" t="s">
        <v>299</v>
      </c>
      <c r="B54" s="44">
        <v>1</v>
      </c>
      <c r="C54" s="44" t="s">
        <v>632</v>
      </c>
      <c r="D54" s="44" t="s">
        <v>632</v>
      </c>
      <c r="E54" s="44" t="s">
        <v>319</v>
      </c>
      <c r="F54" s="44"/>
      <c r="G54" s="44" t="s">
        <v>455</v>
      </c>
      <c r="H54" s="305">
        <v>42307</v>
      </c>
      <c r="I54" s="33"/>
    </row>
    <row r="55" spans="1:9" x14ac:dyDescent="0.25">
      <c r="A55" s="44" t="s">
        <v>299</v>
      </c>
      <c r="B55" s="44">
        <v>3</v>
      </c>
      <c r="C55" s="44" t="s">
        <v>634</v>
      </c>
      <c r="D55" s="44" t="s">
        <v>634</v>
      </c>
      <c r="E55" s="44" t="s">
        <v>319</v>
      </c>
      <c r="F55" s="44"/>
      <c r="G55" s="44" t="s">
        <v>524</v>
      </c>
      <c r="H55" s="305">
        <v>42307</v>
      </c>
      <c r="I55" s="8"/>
    </row>
    <row r="56" spans="1:9" x14ac:dyDescent="0.25">
      <c r="A56" s="44" t="s">
        <v>299</v>
      </c>
      <c r="B56" s="44">
        <v>3</v>
      </c>
      <c r="C56" s="44" t="s">
        <v>1230</v>
      </c>
      <c r="D56" s="44" t="s">
        <v>1230</v>
      </c>
      <c r="E56" s="44" t="s">
        <v>319</v>
      </c>
      <c r="F56" s="44"/>
      <c r="G56" s="44" t="s">
        <v>524</v>
      </c>
      <c r="H56" s="305">
        <v>42307</v>
      </c>
      <c r="I56" s="8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view="pageBreakPreview" zoomScaleNormal="100" zoomScaleSheetLayoutView="100" workbookViewId="0">
      <selection sqref="A1:B36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595" t="s">
        <v>275</v>
      </c>
      <c r="B1" s="595"/>
    </row>
    <row r="2" spans="1:2" s="1" customFormat="1" ht="16.5" thickBot="1" x14ac:dyDescent="0.3">
      <c r="A2" s="121" t="s">
        <v>52</v>
      </c>
      <c r="B2" s="122" t="s">
        <v>112</v>
      </c>
    </row>
    <row r="3" spans="1:2" x14ac:dyDescent="0.25">
      <c r="A3" s="75" t="s">
        <v>304</v>
      </c>
      <c r="B3" s="415" t="s">
        <v>714</v>
      </c>
    </row>
    <row r="4" spans="1:2" x14ac:dyDescent="0.25">
      <c r="A4" s="3"/>
      <c r="B4" s="413" t="s">
        <v>715</v>
      </c>
    </row>
    <row r="5" spans="1:2" x14ac:dyDescent="0.25">
      <c r="A5" s="3"/>
      <c r="B5" s="413" t="s">
        <v>716</v>
      </c>
    </row>
    <row r="6" spans="1:2" x14ac:dyDescent="0.25">
      <c r="A6" s="3"/>
      <c r="B6" s="414" t="s">
        <v>525</v>
      </c>
    </row>
    <row r="7" spans="1:2" x14ac:dyDescent="0.25">
      <c r="A7" s="3"/>
      <c r="B7" s="416" t="s">
        <v>717</v>
      </c>
    </row>
    <row r="8" spans="1:2" x14ac:dyDescent="0.25">
      <c r="A8" s="3"/>
      <c r="B8" s="432" t="s">
        <v>718</v>
      </c>
    </row>
    <row r="9" spans="1:2" x14ac:dyDescent="0.25">
      <c r="A9" s="3"/>
      <c r="B9" s="414" t="s">
        <v>535</v>
      </c>
    </row>
    <row r="10" spans="1:2" x14ac:dyDescent="0.25">
      <c r="A10" s="3"/>
      <c r="B10" s="413" t="s">
        <v>719</v>
      </c>
    </row>
    <row r="11" spans="1:2" ht="16.5" thickBot="1" x14ac:dyDescent="0.3">
      <c r="A11" s="3"/>
      <c r="B11" s="433" t="s">
        <v>720</v>
      </c>
    </row>
    <row r="12" spans="1:2" x14ac:dyDescent="0.25">
      <c r="A12" s="3" t="s">
        <v>305</v>
      </c>
      <c r="B12" s="415" t="s">
        <v>721</v>
      </c>
    </row>
    <row r="13" spans="1:2" x14ac:dyDescent="0.25">
      <c r="A13" s="3"/>
      <c r="B13" s="413" t="s">
        <v>545</v>
      </c>
    </row>
    <row r="14" spans="1:2" x14ac:dyDescent="0.25">
      <c r="A14" s="3"/>
      <c r="B14" s="413" t="s">
        <v>548</v>
      </c>
    </row>
    <row r="15" spans="1:2" x14ac:dyDescent="0.25">
      <c r="A15" s="3"/>
      <c r="B15" s="413" t="s">
        <v>544</v>
      </c>
    </row>
    <row r="16" spans="1:2" x14ac:dyDescent="0.25">
      <c r="A16" s="3"/>
      <c r="B16" s="413" t="s">
        <v>553</v>
      </c>
    </row>
    <row r="17" spans="1:2" x14ac:dyDescent="0.25">
      <c r="A17" s="3"/>
      <c r="B17" s="413" t="s">
        <v>556</v>
      </c>
    </row>
    <row r="18" spans="1:2" x14ac:dyDescent="0.25">
      <c r="A18" s="3"/>
      <c r="B18" s="413" t="s">
        <v>552</v>
      </c>
    </row>
    <row r="19" spans="1:2" x14ac:dyDescent="0.25">
      <c r="A19" s="3"/>
      <c r="B19" s="413" t="s">
        <v>554</v>
      </c>
    </row>
    <row r="20" spans="1:2" x14ac:dyDescent="0.25">
      <c r="A20" s="3"/>
      <c r="B20" s="413" t="s">
        <v>722</v>
      </c>
    </row>
    <row r="21" spans="1:2" x14ac:dyDescent="0.25">
      <c r="A21" s="3"/>
      <c r="B21" s="413" t="s">
        <v>559</v>
      </c>
    </row>
    <row r="22" spans="1:2" x14ac:dyDescent="0.25">
      <c r="A22" s="3"/>
      <c r="B22" s="413" t="s">
        <v>557</v>
      </c>
    </row>
    <row r="23" spans="1:2" x14ac:dyDescent="0.25">
      <c r="A23" s="3"/>
      <c r="B23" s="413" t="s">
        <v>558</v>
      </c>
    </row>
    <row r="24" spans="1:2" x14ac:dyDescent="0.25">
      <c r="A24" s="3"/>
      <c r="B24" s="413" t="s">
        <v>723</v>
      </c>
    </row>
    <row r="25" spans="1:2" x14ac:dyDescent="0.25">
      <c r="A25" s="3"/>
      <c r="B25" s="413" t="s">
        <v>542</v>
      </c>
    </row>
    <row r="26" spans="1:2" ht="16.5" thickBot="1" x14ac:dyDescent="0.3">
      <c r="A26" s="3"/>
      <c r="B26" s="434" t="s">
        <v>561</v>
      </c>
    </row>
    <row r="27" spans="1:2" x14ac:dyDescent="0.25">
      <c r="A27" s="3" t="s">
        <v>306</v>
      </c>
      <c r="B27" s="435" t="s">
        <v>724</v>
      </c>
    </row>
    <row r="28" spans="1:2" x14ac:dyDescent="0.25">
      <c r="A28" s="3"/>
      <c r="B28" s="432" t="s">
        <v>725</v>
      </c>
    </row>
    <row r="29" spans="1:2" ht="16.5" thickBot="1" x14ac:dyDescent="0.3">
      <c r="A29" s="3"/>
      <c r="B29" s="436" t="s">
        <v>726</v>
      </c>
    </row>
    <row r="30" spans="1:2" x14ac:dyDescent="0.25">
      <c r="A30" s="3" t="s">
        <v>308</v>
      </c>
      <c r="B30" s="437" t="s">
        <v>727</v>
      </c>
    </row>
    <row r="31" spans="1:2" x14ac:dyDescent="0.25">
      <c r="A31" s="3"/>
      <c r="B31" s="432" t="s">
        <v>728</v>
      </c>
    </row>
    <row r="32" spans="1:2" x14ac:dyDescent="0.25">
      <c r="A32" s="3"/>
      <c r="B32" s="432" t="s">
        <v>729</v>
      </c>
    </row>
    <row r="33" spans="1:2" x14ac:dyDescent="0.25">
      <c r="A33" s="3"/>
      <c r="B33" s="432" t="s">
        <v>730</v>
      </c>
    </row>
    <row r="34" spans="1:2" x14ac:dyDescent="0.25">
      <c r="A34" s="3"/>
      <c r="B34" s="432" t="s">
        <v>731</v>
      </c>
    </row>
    <row r="35" spans="1:2" x14ac:dyDescent="0.25">
      <c r="A35" s="3"/>
      <c r="B35" s="432" t="s">
        <v>732</v>
      </c>
    </row>
    <row r="36" spans="1:2" ht="16.5" thickBot="1" x14ac:dyDescent="0.3">
      <c r="A36" s="3"/>
      <c r="B36" s="436" t="s">
        <v>733</v>
      </c>
    </row>
    <row r="37" spans="1:2" x14ac:dyDescent="0.25">
      <c r="A37" s="3"/>
      <c r="B37" s="3"/>
    </row>
    <row r="38" spans="1:2" x14ac:dyDescent="0.25">
      <c r="A38" s="3"/>
      <c r="B38" s="3"/>
    </row>
    <row r="39" spans="1:2" x14ac:dyDescent="0.25">
      <c r="A39" s="8"/>
      <c r="B39" s="8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Normal="100" zoomScaleSheetLayoutView="100" workbookViewId="0">
      <selection activeCell="A13" sqref="A13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595" t="s">
        <v>276</v>
      </c>
      <c r="B1" s="595"/>
      <c r="C1" s="595"/>
    </row>
    <row r="2" spans="1:3" ht="24" customHeight="1" thickBot="1" x14ac:dyDescent="0.3">
      <c r="A2" s="123" t="s">
        <v>110</v>
      </c>
      <c r="B2" s="332"/>
      <c r="C2" s="332"/>
    </row>
    <row r="3" spans="1:3" ht="16.5" thickBot="1" x14ac:dyDescent="0.3">
      <c r="A3" s="124" t="s">
        <v>52</v>
      </c>
      <c r="B3" s="91" t="s">
        <v>112</v>
      </c>
      <c r="C3" s="92" t="s">
        <v>111</v>
      </c>
    </row>
    <row r="4" spans="1:3" x14ac:dyDescent="0.25">
      <c r="A4" s="75" t="s">
        <v>304</v>
      </c>
      <c r="B4" s="75" t="s">
        <v>734</v>
      </c>
      <c r="C4" s="342">
        <v>42307</v>
      </c>
    </row>
    <row r="5" spans="1:3" x14ac:dyDescent="0.25">
      <c r="A5" s="75"/>
      <c r="B5" s="75" t="s">
        <v>579</v>
      </c>
      <c r="C5" s="342">
        <v>42307</v>
      </c>
    </row>
    <row r="6" spans="1:3" x14ac:dyDescent="0.25">
      <c r="A6" s="75"/>
      <c r="B6" s="75"/>
      <c r="C6" s="75"/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C10" s="18"/>
    </row>
    <row r="11" spans="1:3" ht="16.5" thickBot="1" x14ac:dyDescent="0.3">
      <c r="A11" s="114" t="s">
        <v>149</v>
      </c>
    </row>
    <row r="12" spans="1:3" ht="16.5" thickBot="1" x14ac:dyDescent="0.3">
      <c r="A12" s="124" t="s">
        <v>52</v>
      </c>
      <c r="B12" s="91" t="s">
        <v>112</v>
      </c>
      <c r="C12" s="92" t="s">
        <v>133</v>
      </c>
    </row>
    <row r="13" spans="1:3" x14ac:dyDescent="0.25">
      <c r="A13" s="75"/>
      <c r="B13" s="75"/>
      <c r="C13" s="342"/>
    </row>
    <row r="14" spans="1:3" x14ac:dyDescent="0.25">
      <c r="A14" s="3"/>
      <c r="B14" s="183"/>
      <c r="C14" s="349"/>
    </row>
    <row r="15" spans="1:3" x14ac:dyDescent="0.25">
      <c r="A15" s="3"/>
      <c r="B15" s="3"/>
      <c r="C15" s="349"/>
    </row>
    <row r="16" spans="1:3" x14ac:dyDescent="0.25">
      <c r="A16" s="3"/>
      <c r="B16" s="3"/>
      <c r="C16" s="349"/>
    </row>
    <row r="17" spans="1:3" x14ac:dyDescent="0.25">
      <c r="A17" s="3"/>
      <c r="B17" s="3"/>
      <c r="C17" s="3"/>
    </row>
    <row r="18" spans="1:3" x14ac:dyDescent="0.25">
      <c r="C18" s="18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view="pageBreakPreview" topLeftCell="A138" zoomScaleNormal="100" zoomScaleSheetLayoutView="100" workbookViewId="0">
      <selection activeCell="A142" sqref="A142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10.5" customWidth="1"/>
  </cols>
  <sheetData>
    <row r="1" spans="1:12" ht="21" customHeight="1" thickBot="1" x14ac:dyDescent="0.35">
      <c r="A1" s="631" t="s">
        <v>277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</row>
    <row r="2" spans="1:12" ht="138" customHeight="1" thickBot="1" x14ac:dyDescent="0.3">
      <c r="A2" s="148" t="s">
        <v>134</v>
      </c>
      <c r="B2" s="149" t="s">
        <v>52</v>
      </c>
      <c r="C2" s="149" t="s">
        <v>182</v>
      </c>
      <c r="D2" s="149" t="s">
        <v>185</v>
      </c>
      <c r="E2" s="149" t="s">
        <v>184</v>
      </c>
      <c r="F2" s="149" t="s">
        <v>135</v>
      </c>
      <c r="G2" s="149" t="s">
        <v>136</v>
      </c>
      <c r="H2" s="149" t="s">
        <v>122</v>
      </c>
      <c r="I2" s="149" t="s">
        <v>137</v>
      </c>
      <c r="J2" s="438" t="s">
        <v>138</v>
      </c>
      <c r="K2" s="149" t="s">
        <v>139</v>
      </c>
      <c r="L2" s="150" t="s">
        <v>140</v>
      </c>
    </row>
    <row r="3" spans="1:12" ht="129" thickBot="1" x14ac:dyDescent="0.3">
      <c r="A3" s="439">
        <v>1</v>
      </c>
      <c r="B3" s="440" t="s">
        <v>735</v>
      </c>
      <c r="C3" s="439" t="s">
        <v>736</v>
      </c>
      <c r="D3" s="439" t="s">
        <v>737</v>
      </c>
      <c r="E3" s="439" t="s">
        <v>319</v>
      </c>
      <c r="F3" s="440" t="s">
        <v>738</v>
      </c>
      <c r="G3" s="440" t="s">
        <v>1231</v>
      </c>
      <c r="H3" s="440" t="s">
        <v>739</v>
      </c>
      <c r="I3" s="439" t="s">
        <v>740</v>
      </c>
      <c r="J3" s="441">
        <v>6174</v>
      </c>
      <c r="K3" s="439"/>
      <c r="L3" s="442"/>
    </row>
    <row r="4" spans="1:12" ht="191.25" x14ac:dyDescent="0.25">
      <c r="A4" s="443">
        <v>2</v>
      </c>
      <c r="B4" s="444" t="s">
        <v>741</v>
      </c>
      <c r="C4" s="445" t="s">
        <v>742</v>
      </c>
      <c r="D4" s="443" t="s">
        <v>737</v>
      </c>
      <c r="E4" s="443" t="s">
        <v>319</v>
      </c>
      <c r="F4" s="446" t="s">
        <v>743</v>
      </c>
      <c r="G4" s="447" t="s">
        <v>744</v>
      </c>
      <c r="H4" s="444" t="s">
        <v>745</v>
      </c>
      <c r="I4" s="443" t="s">
        <v>746</v>
      </c>
      <c r="J4" s="448">
        <v>1800</v>
      </c>
      <c r="K4" s="443"/>
      <c r="L4" s="75"/>
    </row>
    <row r="5" spans="1:12" ht="102" x14ac:dyDescent="0.25">
      <c r="A5" s="449">
        <v>3</v>
      </c>
      <c r="B5" s="444" t="s">
        <v>741</v>
      </c>
      <c r="C5" s="450" t="s">
        <v>747</v>
      </c>
      <c r="D5" s="449" t="s">
        <v>737</v>
      </c>
      <c r="E5" s="449" t="s">
        <v>748</v>
      </c>
      <c r="F5" s="451" t="s">
        <v>749</v>
      </c>
      <c r="G5" s="452" t="s">
        <v>750</v>
      </c>
      <c r="H5" s="450" t="s">
        <v>751</v>
      </c>
      <c r="I5" s="449" t="s">
        <v>752</v>
      </c>
      <c r="J5" s="453">
        <v>30000</v>
      </c>
      <c r="K5" s="449"/>
      <c r="L5" s="449"/>
    </row>
    <row r="6" spans="1:12" ht="204" x14ac:dyDescent="0.25">
      <c r="A6" s="449">
        <v>4</v>
      </c>
      <c r="B6" s="444" t="s">
        <v>741</v>
      </c>
      <c r="C6" s="451" t="s">
        <v>753</v>
      </c>
      <c r="D6" s="449" t="s">
        <v>737</v>
      </c>
      <c r="E6" s="449" t="s">
        <v>748</v>
      </c>
      <c r="F6" s="451" t="s">
        <v>754</v>
      </c>
      <c r="G6" s="452" t="s">
        <v>750</v>
      </c>
      <c r="H6" s="450" t="s">
        <v>755</v>
      </c>
      <c r="I6" s="449" t="s">
        <v>756</v>
      </c>
      <c r="J6" s="453">
        <v>6536</v>
      </c>
      <c r="K6" s="449"/>
      <c r="L6" s="449"/>
    </row>
    <row r="7" spans="1:12" ht="127.5" x14ac:dyDescent="0.25">
      <c r="A7" s="449">
        <v>5</v>
      </c>
      <c r="B7" s="444" t="s">
        <v>741</v>
      </c>
      <c r="C7" s="450" t="s">
        <v>747</v>
      </c>
      <c r="D7" s="449" t="s">
        <v>737</v>
      </c>
      <c r="E7" s="449" t="s">
        <v>748</v>
      </c>
      <c r="F7" s="450">
        <v>201163336</v>
      </c>
      <c r="G7" s="452" t="s">
        <v>757</v>
      </c>
      <c r="H7" s="450" t="s">
        <v>758</v>
      </c>
      <c r="I7" s="449" t="s">
        <v>759</v>
      </c>
      <c r="J7" s="453">
        <v>4434</v>
      </c>
      <c r="K7" s="449"/>
      <c r="L7" s="449"/>
    </row>
    <row r="8" spans="1:12" ht="127.5" x14ac:dyDescent="0.25">
      <c r="A8" s="449">
        <v>6</v>
      </c>
      <c r="B8" s="444" t="s">
        <v>741</v>
      </c>
      <c r="C8" s="450" t="s">
        <v>747</v>
      </c>
      <c r="D8" s="449" t="s">
        <v>737</v>
      </c>
      <c r="E8" s="449" t="s">
        <v>748</v>
      </c>
      <c r="F8" s="450">
        <v>201259321</v>
      </c>
      <c r="G8" s="452" t="s">
        <v>757</v>
      </c>
      <c r="H8" s="450" t="s">
        <v>760</v>
      </c>
      <c r="I8" s="449" t="s">
        <v>759</v>
      </c>
      <c r="J8" s="453">
        <v>3444</v>
      </c>
      <c r="K8" s="449"/>
      <c r="L8" s="449"/>
    </row>
    <row r="9" spans="1:12" ht="89.25" x14ac:dyDescent="0.25">
      <c r="A9" s="449">
        <v>7</v>
      </c>
      <c r="B9" s="444" t="s">
        <v>741</v>
      </c>
      <c r="C9" s="450" t="s">
        <v>747</v>
      </c>
      <c r="D9" s="449" t="s">
        <v>737</v>
      </c>
      <c r="E9" s="449" t="s">
        <v>748</v>
      </c>
      <c r="F9" s="450" t="s">
        <v>761</v>
      </c>
      <c r="G9" s="452" t="s">
        <v>762</v>
      </c>
      <c r="H9" s="450" t="s">
        <v>763</v>
      </c>
      <c r="I9" s="449" t="s">
        <v>764</v>
      </c>
      <c r="J9" s="453">
        <v>12718</v>
      </c>
      <c r="K9" s="449"/>
      <c r="L9" s="449"/>
    </row>
    <row r="10" spans="1:12" ht="115.5" x14ac:dyDescent="0.25">
      <c r="A10" s="449">
        <v>8</v>
      </c>
      <c r="B10" s="444" t="s">
        <v>741</v>
      </c>
      <c r="C10" s="449" t="s">
        <v>765</v>
      </c>
      <c r="D10" s="449" t="s">
        <v>737</v>
      </c>
      <c r="E10" s="454" t="s">
        <v>319</v>
      </c>
      <c r="F10" s="455" t="s">
        <v>766</v>
      </c>
      <c r="G10" s="455" t="s">
        <v>767</v>
      </c>
      <c r="H10" s="455" t="s">
        <v>768</v>
      </c>
      <c r="I10" s="449" t="s">
        <v>769</v>
      </c>
      <c r="J10" s="456">
        <v>4559</v>
      </c>
      <c r="K10" s="449"/>
      <c r="L10" s="449"/>
    </row>
    <row r="11" spans="1:12" ht="179.25" x14ac:dyDescent="0.25">
      <c r="A11" s="449">
        <v>9</v>
      </c>
      <c r="B11" s="444" t="s">
        <v>741</v>
      </c>
      <c r="C11" s="449" t="s">
        <v>765</v>
      </c>
      <c r="D11" s="449" t="s">
        <v>737</v>
      </c>
      <c r="E11" s="454" t="s">
        <v>319</v>
      </c>
      <c r="F11" s="457" t="s">
        <v>770</v>
      </c>
      <c r="G11" s="457" t="s">
        <v>771</v>
      </c>
      <c r="H11" s="457" t="s">
        <v>772</v>
      </c>
      <c r="I11" s="449" t="s">
        <v>773</v>
      </c>
      <c r="J11" s="458">
        <v>8945</v>
      </c>
      <c r="K11" s="449"/>
      <c r="L11" s="449"/>
    </row>
    <row r="12" spans="1:12" ht="115.5" x14ac:dyDescent="0.25">
      <c r="A12" s="449">
        <v>10</v>
      </c>
      <c r="B12" s="444" t="s">
        <v>741</v>
      </c>
      <c r="C12" s="449" t="s">
        <v>765</v>
      </c>
      <c r="D12" s="449" t="s">
        <v>737</v>
      </c>
      <c r="E12" s="454" t="s">
        <v>319</v>
      </c>
      <c r="F12" s="455" t="s">
        <v>774</v>
      </c>
      <c r="G12" s="455" t="s">
        <v>775</v>
      </c>
      <c r="H12" s="455" t="s">
        <v>776</v>
      </c>
      <c r="I12" s="449" t="s">
        <v>773</v>
      </c>
      <c r="J12" s="453">
        <v>609</v>
      </c>
      <c r="K12" s="449"/>
      <c r="L12" s="449"/>
    </row>
    <row r="13" spans="1:12" ht="114.75" x14ac:dyDescent="0.25">
      <c r="A13" s="449">
        <v>11</v>
      </c>
      <c r="B13" s="444" t="s">
        <v>741</v>
      </c>
      <c r="C13" s="449" t="s">
        <v>765</v>
      </c>
      <c r="D13" s="449" t="s">
        <v>737</v>
      </c>
      <c r="E13" s="454" t="s">
        <v>319</v>
      </c>
      <c r="F13" s="450" t="s">
        <v>777</v>
      </c>
      <c r="G13" s="452" t="s">
        <v>778</v>
      </c>
      <c r="H13" s="450" t="s">
        <v>779</v>
      </c>
      <c r="I13" s="449" t="s">
        <v>769</v>
      </c>
      <c r="J13" s="453">
        <v>11546</v>
      </c>
      <c r="K13" s="449"/>
      <c r="L13" s="449"/>
    </row>
    <row r="14" spans="1:12" ht="140.25" x14ac:dyDescent="0.25">
      <c r="A14" s="449">
        <v>12</v>
      </c>
      <c r="B14" s="444" t="s">
        <v>741</v>
      </c>
      <c r="C14" s="449" t="s">
        <v>765</v>
      </c>
      <c r="D14" s="449" t="s">
        <v>737</v>
      </c>
      <c r="E14" s="454" t="s">
        <v>319</v>
      </c>
      <c r="F14" s="450" t="s">
        <v>780</v>
      </c>
      <c r="G14" s="452" t="s">
        <v>781</v>
      </c>
      <c r="H14" s="450" t="s">
        <v>782</v>
      </c>
      <c r="I14" s="449" t="s">
        <v>769</v>
      </c>
      <c r="J14" s="453">
        <v>7397</v>
      </c>
      <c r="K14" s="449"/>
      <c r="L14" s="449"/>
    </row>
    <row r="15" spans="1:12" ht="140.25" x14ac:dyDescent="0.25">
      <c r="A15" s="449">
        <v>13</v>
      </c>
      <c r="B15" s="444" t="s">
        <v>741</v>
      </c>
      <c r="C15" s="449" t="s">
        <v>765</v>
      </c>
      <c r="D15" s="449" t="s">
        <v>737</v>
      </c>
      <c r="E15" s="449" t="s">
        <v>319</v>
      </c>
      <c r="F15" s="450" t="s">
        <v>783</v>
      </c>
      <c r="G15" s="452" t="s">
        <v>784</v>
      </c>
      <c r="H15" s="450" t="s">
        <v>785</v>
      </c>
      <c r="I15" s="449" t="s">
        <v>769</v>
      </c>
      <c r="J15" s="453">
        <v>8967</v>
      </c>
      <c r="K15" s="449"/>
      <c r="L15" s="449"/>
    </row>
    <row r="16" spans="1:12" ht="102" x14ac:dyDescent="0.25">
      <c r="A16" s="449">
        <v>14</v>
      </c>
      <c r="B16" s="444" t="s">
        <v>741</v>
      </c>
      <c r="C16" s="449" t="s">
        <v>765</v>
      </c>
      <c r="D16" s="449" t="s">
        <v>737</v>
      </c>
      <c r="E16" s="449" t="s">
        <v>319</v>
      </c>
      <c r="F16" s="450" t="s">
        <v>786</v>
      </c>
      <c r="G16" s="452" t="s">
        <v>787</v>
      </c>
      <c r="H16" s="450" t="s">
        <v>788</v>
      </c>
      <c r="I16" s="449" t="s">
        <v>773</v>
      </c>
      <c r="J16" s="453">
        <v>13844</v>
      </c>
      <c r="K16" s="449"/>
      <c r="L16" s="449"/>
    </row>
    <row r="17" spans="1:12" ht="102" x14ac:dyDescent="0.25">
      <c r="A17" s="449">
        <v>15</v>
      </c>
      <c r="B17" s="444" t="s">
        <v>741</v>
      </c>
      <c r="C17" s="449" t="s">
        <v>765</v>
      </c>
      <c r="D17" s="449" t="s">
        <v>737</v>
      </c>
      <c r="E17" s="449" t="s">
        <v>319</v>
      </c>
      <c r="F17" s="450" t="s">
        <v>789</v>
      </c>
      <c r="G17" s="452" t="s">
        <v>790</v>
      </c>
      <c r="H17" s="450" t="s">
        <v>791</v>
      </c>
      <c r="I17" s="449" t="s">
        <v>792</v>
      </c>
      <c r="J17" s="453">
        <v>2747</v>
      </c>
      <c r="K17" s="449"/>
      <c r="L17" s="449"/>
    </row>
    <row r="18" spans="1:12" ht="76.5" x14ac:dyDescent="0.25">
      <c r="A18" s="449">
        <v>16</v>
      </c>
      <c r="B18" s="444" t="s">
        <v>741</v>
      </c>
      <c r="C18" s="449" t="s">
        <v>765</v>
      </c>
      <c r="D18" s="449" t="s">
        <v>737</v>
      </c>
      <c r="E18" s="449" t="s">
        <v>319</v>
      </c>
      <c r="F18" s="450" t="s">
        <v>793</v>
      </c>
      <c r="G18" s="452" t="s">
        <v>794</v>
      </c>
      <c r="H18" s="450" t="s">
        <v>795</v>
      </c>
      <c r="I18" s="449" t="s">
        <v>792</v>
      </c>
      <c r="J18" s="453">
        <v>1792</v>
      </c>
      <c r="K18" s="449"/>
      <c r="L18" s="449"/>
    </row>
    <row r="19" spans="1:12" ht="51" x14ac:dyDescent="0.25">
      <c r="A19" s="449">
        <v>17</v>
      </c>
      <c r="B19" s="444" t="s">
        <v>741</v>
      </c>
      <c r="C19" s="449" t="s">
        <v>765</v>
      </c>
      <c r="D19" s="449" t="s">
        <v>737</v>
      </c>
      <c r="E19" s="449" t="s">
        <v>319</v>
      </c>
      <c r="F19" s="450" t="s">
        <v>796</v>
      </c>
      <c r="G19" s="452" t="s">
        <v>797</v>
      </c>
      <c r="H19" s="450" t="s">
        <v>798</v>
      </c>
      <c r="I19" s="449" t="s">
        <v>792</v>
      </c>
      <c r="J19" s="453">
        <v>13908</v>
      </c>
      <c r="K19" s="449"/>
      <c r="L19" s="449"/>
    </row>
    <row r="20" spans="1:12" ht="51" x14ac:dyDescent="0.25">
      <c r="A20" s="449">
        <v>18</v>
      </c>
      <c r="B20" s="444" t="s">
        <v>741</v>
      </c>
      <c r="C20" s="449" t="s">
        <v>736</v>
      </c>
      <c r="D20" s="449" t="s">
        <v>737</v>
      </c>
      <c r="E20" s="449" t="s">
        <v>319</v>
      </c>
      <c r="F20" s="450" t="s">
        <v>799</v>
      </c>
      <c r="G20" s="452" t="s">
        <v>800</v>
      </c>
      <c r="H20" s="450" t="s">
        <v>801</v>
      </c>
      <c r="I20" s="449" t="s">
        <v>740</v>
      </c>
      <c r="J20" s="453">
        <v>57543</v>
      </c>
      <c r="K20" s="449"/>
      <c r="L20" s="449"/>
    </row>
    <row r="21" spans="1:12" ht="63.75" x14ac:dyDescent="0.25">
      <c r="A21" s="449">
        <v>19</v>
      </c>
      <c r="B21" s="444" t="s">
        <v>741</v>
      </c>
      <c r="C21" s="449" t="s">
        <v>765</v>
      </c>
      <c r="D21" s="449" t="s">
        <v>737</v>
      </c>
      <c r="E21" s="449" t="s">
        <v>319</v>
      </c>
      <c r="F21" s="450" t="s">
        <v>802</v>
      </c>
      <c r="G21" s="452" t="s">
        <v>800</v>
      </c>
      <c r="H21" s="450" t="s">
        <v>803</v>
      </c>
      <c r="I21" s="449" t="s">
        <v>769</v>
      </c>
      <c r="J21" s="453">
        <v>17181</v>
      </c>
      <c r="K21" s="449"/>
      <c r="L21" s="449"/>
    </row>
    <row r="22" spans="1:12" ht="153" x14ac:dyDescent="0.25">
      <c r="A22" s="449">
        <v>20</v>
      </c>
      <c r="B22" s="444" t="s">
        <v>741</v>
      </c>
      <c r="C22" s="449" t="s">
        <v>765</v>
      </c>
      <c r="D22" s="449" t="s">
        <v>737</v>
      </c>
      <c r="E22" s="449" t="s">
        <v>319</v>
      </c>
      <c r="F22" s="450" t="s">
        <v>804</v>
      </c>
      <c r="G22" s="452" t="s">
        <v>805</v>
      </c>
      <c r="H22" s="450" t="s">
        <v>806</v>
      </c>
      <c r="I22" s="449" t="s">
        <v>769</v>
      </c>
      <c r="J22" s="453">
        <v>17203</v>
      </c>
      <c r="K22" s="449"/>
      <c r="L22" s="449"/>
    </row>
    <row r="23" spans="1:12" ht="165.75" x14ac:dyDescent="0.25">
      <c r="A23" s="449">
        <v>21</v>
      </c>
      <c r="B23" s="444" t="s">
        <v>741</v>
      </c>
      <c r="C23" s="449" t="s">
        <v>736</v>
      </c>
      <c r="D23" s="449" t="s">
        <v>737</v>
      </c>
      <c r="E23" s="449" t="s">
        <v>319</v>
      </c>
      <c r="F23" s="450" t="s">
        <v>807</v>
      </c>
      <c r="G23" s="452" t="s">
        <v>808</v>
      </c>
      <c r="H23" s="450" t="s">
        <v>809</v>
      </c>
      <c r="I23" s="449" t="s">
        <v>810</v>
      </c>
      <c r="J23" s="453">
        <v>43067</v>
      </c>
      <c r="K23" s="449"/>
      <c r="L23" s="449"/>
    </row>
    <row r="24" spans="1:12" ht="165.75" x14ac:dyDescent="0.25">
      <c r="A24" s="449">
        <v>22</v>
      </c>
      <c r="B24" s="444" t="s">
        <v>741</v>
      </c>
      <c r="C24" s="449" t="s">
        <v>765</v>
      </c>
      <c r="D24" s="449" t="s">
        <v>737</v>
      </c>
      <c r="E24" s="449" t="s">
        <v>319</v>
      </c>
      <c r="F24" s="450" t="s">
        <v>811</v>
      </c>
      <c r="G24" s="452" t="s">
        <v>812</v>
      </c>
      <c r="H24" s="450" t="s">
        <v>813</v>
      </c>
      <c r="I24" s="449" t="s">
        <v>773</v>
      </c>
      <c r="J24" s="453">
        <v>9821</v>
      </c>
      <c r="K24" s="449"/>
      <c r="L24" s="449"/>
    </row>
    <row r="25" spans="1:12" ht="191.25" x14ac:dyDescent="0.25">
      <c r="A25" s="449">
        <v>23</v>
      </c>
      <c r="B25" s="444" t="s">
        <v>741</v>
      </c>
      <c r="C25" s="449" t="s">
        <v>765</v>
      </c>
      <c r="D25" s="449" t="s">
        <v>737</v>
      </c>
      <c r="E25" s="449" t="s">
        <v>319</v>
      </c>
      <c r="F25" s="450" t="s">
        <v>814</v>
      </c>
      <c r="G25" s="452" t="s">
        <v>815</v>
      </c>
      <c r="H25" s="450" t="s">
        <v>816</v>
      </c>
      <c r="I25" s="449" t="s">
        <v>792</v>
      </c>
      <c r="J25" s="453">
        <v>7562</v>
      </c>
      <c r="K25" s="449"/>
      <c r="L25" s="449"/>
    </row>
    <row r="26" spans="1:12" ht="102" x14ac:dyDescent="0.25">
      <c r="A26" s="449">
        <v>24</v>
      </c>
      <c r="B26" s="444" t="s">
        <v>741</v>
      </c>
      <c r="C26" s="449" t="s">
        <v>765</v>
      </c>
      <c r="D26" s="449" t="s">
        <v>737</v>
      </c>
      <c r="E26" s="449" t="s">
        <v>319</v>
      </c>
      <c r="F26" s="450" t="s">
        <v>817</v>
      </c>
      <c r="G26" s="452" t="s">
        <v>818</v>
      </c>
      <c r="H26" s="450" t="s">
        <v>819</v>
      </c>
      <c r="I26" s="449" t="s">
        <v>769</v>
      </c>
      <c r="J26" s="453">
        <v>16142</v>
      </c>
      <c r="K26" s="449"/>
      <c r="L26" s="449"/>
    </row>
    <row r="27" spans="1:12" ht="76.5" x14ac:dyDescent="0.25">
      <c r="A27" s="449">
        <v>25</v>
      </c>
      <c r="B27" s="444" t="s">
        <v>741</v>
      </c>
      <c r="C27" s="449" t="s">
        <v>736</v>
      </c>
      <c r="D27" s="449" t="s">
        <v>737</v>
      </c>
      <c r="E27" s="449" t="s">
        <v>319</v>
      </c>
      <c r="F27" s="450" t="s">
        <v>820</v>
      </c>
      <c r="G27" s="452" t="s">
        <v>818</v>
      </c>
      <c r="H27" s="450" t="s">
        <v>821</v>
      </c>
      <c r="I27" s="449" t="s">
        <v>822</v>
      </c>
      <c r="J27" s="453">
        <v>51457</v>
      </c>
      <c r="K27" s="449"/>
      <c r="L27" s="449"/>
    </row>
    <row r="28" spans="1:12" ht="89.25" x14ac:dyDescent="0.25">
      <c r="A28" s="449">
        <v>26</v>
      </c>
      <c r="B28" s="444" t="s">
        <v>741</v>
      </c>
      <c r="C28" s="449" t="s">
        <v>823</v>
      </c>
      <c r="D28" s="449" t="s">
        <v>737</v>
      </c>
      <c r="E28" s="449" t="s">
        <v>319</v>
      </c>
      <c r="F28" s="450" t="s">
        <v>824</v>
      </c>
      <c r="G28" s="452" t="s">
        <v>825</v>
      </c>
      <c r="H28" s="450" t="s">
        <v>826</v>
      </c>
      <c r="I28" s="449" t="s">
        <v>773</v>
      </c>
      <c r="J28" s="453">
        <v>10594</v>
      </c>
      <c r="K28" s="449"/>
      <c r="L28" s="449"/>
    </row>
    <row r="29" spans="1:12" ht="102" x14ac:dyDescent="0.25">
      <c r="A29" s="449">
        <v>27</v>
      </c>
      <c r="B29" s="444" t="s">
        <v>741</v>
      </c>
      <c r="C29" s="449" t="s">
        <v>765</v>
      </c>
      <c r="D29" s="449" t="s">
        <v>737</v>
      </c>
      <c r="E29" s="449" t="s">
        <v>319</v>
      </c>
      <c r="F29" s="450" t="s">
        <v>827</v>
      </c>
      <c r="G29" s="452" t="s">
        <v>828</v>
      </c>
      <c r="H29" s="450" t="s">
        <v>829</v>
      </c>
      <c r="I29" s="449" t="s">
        <v>792</v>
      </c>
      <c r="J29" s="453">
        <v>13116</v>
      </c>
      <c r="K29" s="449"/>
      <c r="L29" s="449"/>
    </row>
    <row r="30" spans="1:12" ht="255" x14ac:dyDescent="0.25">
      <c r="A30" s="449">
        <v>28</v>
      </c>
      <c r="B30" s="444" t="s">
        <v>741</v>
      </c>
      <c r="C30" s="449" t="s">
        <v>765</v>
      </c>
      <c r="D30" s="449" t="s">
        <v>737</v>
      </c>
      <c r="E30" s="449" t="s">
        <v>319</v>
      </c>
      <c r="F30" s="450" t="s">
        <v>830</v>
      </c>
      <c r="G30" s="452" t="s">
        <v>831</v>
      </c>
      <c r="H30" s="450" t="s">
        <v>832</v>
      </c>
      <c r="I30" s="449" t="s">
        <v>773</v>
      </c>
      <c r="J30" s="453">
        <v>8772</v>
      </c>
      <c r="K30" s="449"/>
      <c r="L30" s="449"/>
    </row>
    <row r="31" spans="1:12" ht="102" x14ac:dyDescent="0.25">
      <c r="A31" s="449">
        <v>29</v>
      </c>
      <c r="B31" s="444" t="s">
        <v>741</v>
      </c>
      <c r="C31" s="449" t="s">
        <v>765</v>
      </c>
      <c r="D31" s="449" t="s">
        <v>737</v>
      </c>
      <c r="E31" s="449" t="s">
        <v>319</v>
      </c>
      <c r="F31" s="450" t="s">
        <v>833</v>
      </c>
      <c r="G31" s="452" t="s">
        <v>834</v>
      </c>
      <c r="H31" s="450" t="s">
        <v>835</v>
      </c>
      <c r="I31" s="449" t="s">
        <v>792</v>
      </c>
      <c r="J31" s="453">
        <v>2431</v>
      </c>
      <c r="K31" s="449"/>
      <c r="L31" s="449"/>
    </row>
    <row r="32" spans="1:12" ht="127.5" x14ac:dyDescent="0.25">
      <c r="A32" s="449">
        <v>30</v>
      </c>
      <c r="B32" s="444" t="s">
        <v>741</v>
      </c>
      <c r="C32" s="449" t="s">
        <v>736</v>
      </c>
      <c r="D32" s="449" t="s">
        <v>737</v>
      </c>
      <c r="E32" s="449" t="s">
        <v>319</v>
      </c>
      <c r="F32" s="450" t="s">
        <v>836</v>
      </c>
      <c r="G32" s="452" t="s">
        <v>837</v>
      </c>
      <c r="H32" s="450" t="s">
        <v>838</v>
      </c>
      <c r="I32" s="449" t="s">
        <v>740</v>
      </c>
      <c r="J32" s="453">
        <v>64274</v>
      </c>
      <c r="K32" s="449"/>
      <c r="L32" s="449"/>
    </row>
    <row r="33" spans="1:12" ht="140.25" x14ac:dyDescent="0.25">
      <c r="A33" s="449">
        <v>31</v>
      </c>
      <c r="B33" s="444" t="s">
        <v>741</v>
      </c>
      <c r="C33" s="449" t="s">
        <v>765</v>
      </c>
      <c r="D33" s="449" t="s">
        <v>737</v>
      </c>
      <c r="E33" s="449" t="s">
        <v>319</v>
      </c>
      <c r="F33" s="450" t="s">
        <v>839</v>
      </c>
      <c r="G33" s="452" t="s">
        <v>840</v>
      </c>
      <c r="H33" s="450" t="s">
        <v>841</v>
      </c>
      <c r="I33" s="449" t="s">
        <v>773</v>
      </c>
      <c r="J33" s="453">
        <v>12125</v>
      </c>
      <c r="K33" s="449"/>
      <c r="L33" s="449"/>
    </row>
    <row r="34" spans="1:12" ht="51" x14ac:dyDescent="0.25">
      <c r="A34" s="449">
        <v>32</v>
      </c>
      <c r="B34" s="444" t="s">
        <v>741</v>
      </c>
      <c r="C34" s="449" t="s">
        <v>765</v>
      </c>
      <c r="D34" s="449" t="s">
        <v>737</v>
      </c>
      <c r="E34" s="449" t="s">
        <v>319</v>
      </c>
      <c r="F34" s="450" t="s">
        <v>842</v>
      </c>
      <c r="G34" s="452" t="s">
        <v>843</v>
      </c>
      <c r="H34" s="450" t="s">
        <v>844</v>
      </c>
      <c r="I34" s="449" t="s">
        <v>792</v>
      </c>
      <c r="J34" s="453">
        <v>18464</v>
      </c>
      <c r="K34" s="449"/>
      <c r="L34" s="449"/>
    </row>
    <row r="35" spans="1:12" ht="76.5" x14ac:dyDescent="0.25">
      <c r="A35" s="449">
        <v>33</v>
      </c>
      <c r="B35" s="444" t="s">
        <v>741</v>
      </c>
      <c r="C35" s="449" t="s">
        <v>765</v>
      </c>
      <c r="D35" s="449" t="s">
        <v>737</v>
      </c>
      <c r="E35" s="449" t="s">
        <v>319</v>
      </c>
      <c r="F35" s="450" t="s">
        <v>845</v>
      </c>
      <c r="G35" s="452" t="s">
        <v>846</v>
      </c>
      <c r="H35" s="450" t="s">
        <v>847</v>
      </c>
      <c r="I35" s="449" t="s">
        <v>773</v>
      </c>
      <c r="J35" s="453">
        <v>4434</v>
      </c>
      <c r="K35" s="449"/>
      <c r="L35" s="449"/>
    </row>
    <row r="36" spans="1:12" ht="102" x14ac:dyDescent="0.25">
      <c r="A36" s="449">
        <v>34</v>
      </c>
      <c r="B36" s="444" t="s">
        <v>741</v>
      </c>
      <c r="C36" s="449" t="s">
        <v>823</v>
      </c>
      <c r="D36" s="449" t="s">
        <v>737</v>
      </c>
      <c r="E36" s="449" t="s">
        <v>319</v>
      </c>
      <c r="F36" s="450" t="s">
        <v>848</v>
      </c>
      <c r="G36" s="452" t="s">
        <v>849</v>
      </c>
      <c r="H36" s="450" t="s">
        <v>850</v>
      </c>
      <c r="I36" s="449" t="s">
        <v>769</v>
      </c>
      <c r="J36" s="453">
        <v>4773</v>
      </c>
      <c r="K36" s="449"/>
      <c r="L36" s="449"/>
    </row>
    <row r="37" spans="1:12" ht="102" x14ac:dyDescent="0.25">
      <c r="A37" s="449">
        <v>35</v>
      </c>
      <c r="B37" s="444" t="s">
        <v>741</v>
      </c>
      <c r="C37" s="449" t="s">
        <v>765</v>
      </c>
      <c r="D37" s="449" t="s">
        <v>737</v>
      </c>
      <c r="E37" s="449" t="s">
        <v>319</v>
      </c>
      <c r="F37" s="450" t="s">
        <v>851</v>
      </c>
      <c r="G37" s="452" t="s">
        <v>852</v>
      </c>
      <c r="H37" s="450" t="s">
        <v>853</v>
      </c>
      <c r="I37" s="449" t="s">
        <v>773</v>
      </c>
      <c r="J37" s="453">
        <v>7660</v>
      </c>
      <c r="K37" s="449"/>
      <c r="L37" s="449"/>
    </row>
    <row r="38" spans="1:12" ht="229.5" x14ac:dyDescent="0.25">
      <c r="A38" s="449">
        <v>36</v>
      </c>
      <c r="B38" s="444" t="s">
        <v>741</v>
      </c>
      <c r="C38" s="449" t="s">
        <v>765</v>
      </c>
      <c r="D38" s="449" t="s">
        <v>737</v>
      </c>
      <c r="E38" s="449" t="s">
        <v>319</v>
      </c>
      <c r="F38" s="450" t="s">
        <v>854</v>
      </c>
      <c r="G38" s="452" t="s">
        <v>855</v>
      </c>
      <c r="H38" s="450" t="s">
        <v>856</v>
      </c>
      <c r="I38" s="449" t="s">
        <v>857</v>
      </c>
      <c r="J38" s="453">
        <v>12932</v>
      </c>
      <c r="K38" s="449"/>
      <c r="L38" s="449"/>
    </row>
    <row r="39" spans="1:12" ht="140.25" x14ac:dyDescent="0.25">
      <c r="A39" s="449">
        <v>37</v>
      </c>
      <c r="B39" s="444" t="s">
        <v>741</v>
      </c>
      <c r="C39" s="449" t="s">
        <v>765</v>
      </c>
      <c r="D39" s="449" t="s">
        <v>737</v>
      </c>
      <c r="E39" s="449" t="s">
        <v>319</v>
      </c>
      <c r="F39" s="450" t="s">
        <v>858</v>
      </c>
      <c r="G39" s="452" t="s">
        <v>859</v>
      </c>
      <c r="H39" s="450" t="s">
        <v>860</v>
      </c>
      <c r="I39" s="449" t="s">
        <v>746</v>
      </c>
      <c r="J39" s="453">
        <v>7239</v>
      </c>
      <c r="K39" s="449"/>
      <c r="L39" s="449"/>
    </row>
    <row r="40" spans="1:12" ht="127.5" x14ac:dyDescent="0.25">
      <c r="A40" s="449">
        <v>38</v>
      </c>
      <c r="B40" s="444" t="s">
        <v>741</v>
      </c>
      <c r="C40" s="449" t="s">
        <v>765</v>
      </c>
      <c r="D40" s="449" t="s">
        <v>737</v>
      </c>
      <c r="E40" s="449" t="s">
        <v>319</v>
      </c>
      <c r="F40" s="450" t="s">
        <v>861</v>
      </c>
      <c r="G40" s="452" t="s">
        <v>862</v>
      </c>
      <c r="H40" s="450" t="s">
        <v>863</v>
      </c>
      <c r="I40" s="449" t="s">
        <v>752</v>
      </c>
      <c r="J40" s="453">
        <v>5020</v>
      </c>
      <c r="K40" s="449"/>
      <c r="L40" s="449"/>
    </row>
    <row r="41" spans="1:12" ht="51" x14ac:dyDescent="0.25">
      <c r="A41" s="449">
        <v>39</v>
      </c>
      <c r="B41" s="444" t="s">
        <v>741</v>
      </c>
      <c r="C41" s="449" t="s">
        <v>736</v>
      </c>
      <c r="D41" s="449" t="s">
        <v>737</v>
      </c>
      <c r="E41" s="449" t="s">
        <v>319</v>
      </c>
      <c r="F41" s="450" t="s">
        <v>864</v>
      </c>
      <c r="G41" s="452" t="s">
        <v>750</v>
      </c>
      <c r="H41" s="450" t="s">
        <v>865</v>
      </c>
      <c r="I41" s="449" t="s">
        <v>810</v>
      </c>
      <c r="J41" s="453">
        <v>87260</v>
      </c>
      <c r="K41" s="449"/>
      <c r="L41" s="449"/>
    </row>
    <row r="42" spans="1:12" ht="63.75" x14ac:dyDescent="0.25">
      <c r="A42" s="449">
        <v>40</v>
      </c>
      <c r="B42" s="444" t="s">
        <v>741</v>
      </c>
      <c r="C42" s="449" t="s">
        <v>866</v>
      </c>
      <c r="D42" s="449" t="s">
        <v>737</v>
      </c>
      <c r="E42" s="449" t="s">
        <v>319</v>
      </c>
      <c r="F42" s="450" t="s">
        <v>867</v>
      </c>
      <c r="G42" s="452" t="s">
        <v>750</v>
      </c>
      <c r="H42" s="450" t="s">
        <v>868</v>
      </c>
      <c r="I42" s="449" t="s">
        <v>810</v>
      </c>
      <c r="J42" s="453">
        <v>1931</v>
      </c>
      <c r="K42" s="449"/>
      <c r="L42" s="449"/>
    </row>
    <row r="43" spans="1:12" ht="63.75" x14ac:dyDescent="0.25">
      <c r="A43" s="449">
        <v>41</v>
      </c>
      <c r="B43" s="444" t="s">
        <v>741</v>
      </c>
      <c r="C43" s="449" t="s">
        <v>765</v>
      </c>
      <c r="D43" s="449" t="s">
        <v>737</v>
      </c>
      <c r="E43" s="449" t="s">
        <v>319</v>
      </c>
      <c r="F43" s="450" t="s">
        <v>869</v>
      </c>
      <c r="G43" s="452" t="s">
        <v>870</v>
      </c>
      <c r="H43" s="450" t="s">
        <v>871</v>
      </c>
      <c r="I43" s="449" t="s">
        <v>769</v>
      </c>
      <c r="J43" s="453">
        <v>14530</v>
      </c>
      <c r="K43" s="449"/>
      <c r="L43" s="449"/>
    </row>
    <row r="44" spans="1:12" ht="192" thickBot="1" x14ac:dyDescent="0.3">
      <c r="A44" s="459">
        <v>42</v>
      </c>
      <c r="B44" s="444" t="s">
        <v>741</v>
      </c>
      <c r="C44" s="459" t="s">
        <v>765</v>
      </c>
      <c r="D44" s="459" t="s">
        <v>737</v>
      </c>
      <c r="E44" s="449" t="s">
        <v>319</v>
      </c>
      <c r="F44" s="460" t="s">
        <v>872</v>
      </c>
      <c r="G44" s="461" t="s">
        <v>873</v>
      </c>
      <c r="H44" s="460" t="s">
        <v>874</v>
      </c>
      <c r="I44" s="459" t="s">
        <v>759</v>
      </c>
      <c r="J44" s="462">
        <v>8582</v>
      </c>
      <c r="K44" s="459"/>
      <c r="L44" s="459"/>
    </row>
    <row r="45" spans="1:12" ht="114.75" x14ac:dyDescent="0.25">
      <c r="A45" s="449">
        <v>43</v>
      </c>
      <c r="B45" s="444" t="s">
        <v>875</v>
      </c>
      <c r="C45" s="451" t="s">
        <v>876</v>
      </c>
      <c r="D45" s="449" t="s">
        <v>737</v>
      </c>
      <c r="E45" s="449" t="s">
        <v>319</v>
      </c>
      <c r="F45" s="451" t="s">
        <v>877</v>
      </c>
      <c r="G45" s="452" t="s">
        <v>878</v>
      </c>
      <c r="H45" s="450" t="s">
        <v>879</v>
      </c>
      <c r="I45" s="449" t="s">
        <v>756</v>
      </c>
      <c r="J45" s="453">
        <v>13000</v>
      </c>
      <c r="K45" s="449"/>
      <c r="L45" s="449"/>
    </row>
    <row r="46" spans="1:12" ht="127.5" x14ac:dyDescent="0.25">
      <c r="A46" s="449">
        <v>44</v>
      </c>
      <c r="B46" s="444" t="s">
        <v>875</v>
      </c>
      <c r="C46" s="451" t="s">
        <v>765</v>
      </c>
      <c r="D46" s="449" t="s">
        <v>737</v>
      </c>
      <c r="E46" s="449" t="s">
        <v>319</v>
      </c>
      <c r="F46" s="450" t="s">
        <v>880</v>
      </c>
      <c r="G46" s="452" t="s">
        <v>881</v>
      </c>
      <c r="H46" s="450" t="s">
        <v>882</v>
      </c>
      <c r="I46" s="449" t="s">
        <v>810</v>
      </c>
      <c r="J46" s="453">
        <v>10605</v>
      </c>
      <c r="K46" s="449"/>
      <c r="L46" s="449"/>
    </row>
    <row r="47" spans="1:12" ht="102" x14ac:dyDescent="0.25">
      <c r="A47" s="449">
        <v>45</v>
      </c>
      <c r="B47" s="444" t="s">
        <v>875</v>
      </c>
      <c r="C47" s="451" t="s">
        <v>765</v>
      </c>
      <c r="D47" s="449" t="s">
        <v>737</v>
      </c>
      <c r="E47" s="449" t="s">
        <v>319</v>
      </c>
      <c r="F47" s="450" t="s">
        <v>883</v>
      </c>
      <c r="G47" s="452" t="s">
        <v>884</v>
      </c>
      <c r="H47" s="450" t="s">
        <v>885</v>
      </c>
      <c r="I47" s="449" t="s">
        <v>857</v>
      </c>
      <c r="J47" s="453">
        <v>8507</v>
      </c>
      <c r="K47" s="449"/>
      <c r="L47" s="449"/>
    </row>
    <row r="48" spans="1:12" ht="102" x14ac:dyDescent="0.25">
      <c r="A48" s="449">
        <v>46</v>
      </c>
      <c r="B48" s="444" t="s">
        <v>875</v>
      </c>
      <c r="C48" s="451" t="s">
        <v>765</v>
      </c>
      <c r="D48" s="449" t="s">
        <v>737</v>
      </c>
      <c r="E48" s="449" t="s">
        <v>319</v>
      </c>
      <c r="F48" s="450" t="s">
        <v>886</v>
      </c>
      <c r="G48" s="452" t="s">
        <v>887</v>
      </c>
      <c r="H48" s="450" t="s">
        <v>888</v>
      </c>
      <c r="I48" s="449" t="s">
        <v>792</v>
      </c>
      <c r="J48" s="453">
        <v>16117</v>
      </c>
      <c r="K48" s="449"/>
      <c r="L48" s="449"/>
    </row>
    <row r="49" spans="1:12" ht="76.5" x14ac:dyDescent="0.25">
      <c r="A49" s="449">
        <v>47</v>
      </c>
      <c r="B49" s="444" t="s">
        <v>875</v>
      </c>
      <c r="C49" s="451" t="s">
        <v>765</v>
      </c>
      <c r="D49" s="449" t="s">
        <v>737</v>
      </c>
      <c r="E49" s="449" t="s">
        <v>319</v>
      </c>
      <c r="F49" s="450" t="s">
        <v>889</v>
      </c>
      <c r="G49" s="452" t="s">
        <v>890</v>
      </c>
      <c r="H49" s="450" t="s">
        <v>891</v>
      </c>
      <c r="I49" s="449" t="s">
        <v>746</v>
      </c>
      <c r="J49" s="453">
        <v>9819</v>
      </c>
      <c r="K49" s="449"/>
      <c r="L49" s="449"/>
    </row>
    <row r="50" spans="1:12" ht="165.75" x14ac:dyDescent="0.25">
      <c r="A50" s="449">
        <v>48</v>
      </c>
      <c r="B50" s="444" t="s">
        <v>875</v>
      </c>
      <c r="C50" s="451" t="s">
        <v>765</v>
      </c>
      <c r="D50" s="449" t="s">
        <v>737</v>
      </c>
      <c r="E50" s="449" t="s">
        <v>319</v>
      </c>
      <c r="F50" s="450" t="s">
        <v>892</v>
      </c>
      <c r="G50" s="452" t="s">
        <v>893</v>
      </c>
      <c r="H50" s="450" t="s">
        <v>894</v>
      </c>
      <c r="I50" s="449" t="s">
        <v>746</v>
      </c>
      <c r="J50" s="453">
        <v>6504</v>
      </c>
      <c r="K50" s="449"/>
      <c r="L50" s="449"/>
    </row>
    <row r="51" spans="1:12" ht="114.75" x14ac:dyDescent="0.25">
      <c r="A51" s="449">
        <v>49</v>
      </c>
      <c r="B51" s="444" t="s">
        <v>875</v>
      </c>
      <c r="C51" s="451" t="s">
        <v>765</v>
      </c>
      <c r="D51" s="449" t="s">
        <v>737</v>
      </c>
      <c r="E51" s="449" t="s">
        <v>319</v>
      </c>
      <c r="F51" s="450" t="s">
        <v>895</v>
      </c>
      <c r="G51" s="452" t="s">
        <v>896</v>
      </c>
      <c r="H51" s="450" t="s">
        <v>897</v>
      </c>
      <c r="I51" s="449" t="s">
        <v>746</v>
      </c>
      <c r="J51" s="453">
        <v>6251</v>
      </c>
      <c r="K51" s="449"/>
      <c r="L51" s="449"/>
    </row>
    <row r="52" spans="1:12" ht="165.75" x14ac:dyDescent="0.25">
      <c r="A52" s="449">
        <v>50</v>
      </c>
      <c r="B52" s="444" t="s">
        <v>875</v>
      </c>
      <c r="C52" s="451" t="s">
        <v>765</v>
      </c>
      <c r="D52" s="449" t="s">
        <v>737</v>
      </c>
      <c r="E52" s="449" t="s">
        <v>319</v>
      </c>
      <c r="F52" s="450" t="s">
        <v>898</v>
      </c>
      <c r="G52" s="452" t="s">
        <v>899</v>
      </c>
      <c r="H52" s="450" t="s">
        <v>900</v>
      </c>
      <c r="I52" s="449" t="s">
        <v>752</v>
      </c>
      <c r="J52" s="453">
        <v>17059</v>
      </c>
      <c r="K52" s="449"/>
      <c r="L52" s="449"/>
    </row>
    <row r="53" spans="1:12" ht="153" x14ac:dyDescent="0.25">
      <c r="A53" s="449">
        <v>51</v>
      </c>
      <c r="B53" s="444" t="s">
        <v>875</v>
      </c>
      <c r="C53" s="451" t="s">
        <v>765</v>
      </c>
      <c r="D53" s="449" t="s">
        <v>737</v>
      </c>
      <c r="E53" s="449" t="s">
        <v>319</v>
      </c>
      <c r="F53" s="450" t="s">
        <v>901</v>
      </c>
      <c r="G53" s="452" t="s">
        <v>902</v>
      </c>
      <c r="H53" s="450" t="s">
        <v>903</v>
      </c>
      <c r="I53" s="449" t="s">
        <v>752</v>
      </c>
      <c r="J53" s="453">
        <v>19335</v>
      </c>
      <c r="K53" s="449"/>
      <c r="L53" s="449"/>
    </row>
    <row r="54" spans="1:12" ht="114.75" x14ac:dyDescent="0.25">
      <c r="A54" s="449">
        <v>52</v>
      </c>
      <c r="B54" s="444" t="s">
        <v>875</v>
      </c>
      <c r="C54" s="451" t="s">
        <v>765</v>
      </c>
      <c r="D54" s="449" t="s">
        <v>737</v>
      </c>
      <c r="E54" s="449" t="s">
        <v>319</v>
      </c>
      <c r="F54" s="450" t="s">
        <v>904</v>
      </c>
      <c r="G54" s="452" t="s">
        <v>905</v>
      </c>
      <c r="H54" s="450" t="s">
        <v>906</v>
      </c>
      <c r="I54" s="449" t="s">
        <v>752</v>
      </c>
      <c r="J54" s="453">
        <v>7493</v>
      </c>
      <c r="K54" s="449"/>
      <c r="L54" s="449"/>
    </row>
    <row r="55" spans="1:12" ht="89.25" x14ac:dyDescent="0.25">
      <c r="A55" s="449">
        <v>53</v>
      </c>
      <c r="B55" s="444" t="s">
        <v>875</v>
      </c>
      <c r="C55" s="451" t="s">
        <v>765</v>
      </c>
      <c r="D55" s="449" t="s">
        <v>737</v>
      </c>
      <c r="E55" s="449" t="s">
        <v>319</v>
      </c>
      <c r="F55" s="450" t="s">
        <v>907</v>
      </c>
      <c r="G55" s="452" t="s">
        <v>908</v>
      </c>
      <c r="H55" s="450" t="s">
        <v>909</v>
      </c>
      <c r="I55" s="449" t="s">
        <v>752</v>
      </c>
      <c r="J55" s="453">
        <v>16390</v>
      </c>
      <c r="K55" s="449"/>
      <c r="L55" s="449"/>
    </row>
    <row r="56" spans="1:12" ht="63.75" x14ac:dyDescent="0.25">
      <c r="A56" s="449">
        <v>54</v>
      </c>
      <c r="B56" s="444" t="s">
        <v>875</v>
      </c>
      <c r="C56" s="451" t="s">
        <v>765</v>
      </c>
      <c r="D56" s="449" t="s">
        <v>737</v>
      </c>
      <c r="E56" s="449">
        <v>55</v>
      </c>
      <c r="F56" s="450" t="s">
        <v>910</v>
      </c>
      <c r="G56" s="452" t="s">
        <v>911</v>
      </c>
      <c r="H56" s="450" t="s">
        <v>912</v>
      </c>
      <c r="I56" s="449" t="s">
        <v>752</v>
      </c>
      <c r="J56" s="453">
        <v>9351</v>
      </c>
      <c r="K56" s="449"/>
      <c r="L56" s="449"/>
    </row>
    <row r="57" spans="1:12" ht="114.75" x14ac:dyDescent="0.25">
      <c r="A57" s="449">
        <v>55</v>
      </c>
      <c r="B57" s="444" t="s">
        <v>875</v>
      </c>
      <c r="C57" s="451" t="s">
        <v>736</v>
      </c>
      <c r="D57" s="449" t="s">
        <v>737</v>
      </c>
      <c r="E57" s="449" t="s">
        <v>319</v>
      </c>
      <c r="F57" s="450" t="s">
        <v>913</v>
      </c>
      <c r="G57" s="452" t="s">
        <v>899</v>
      </c>
      <c r="H57" s="450" t="s">
        <v>914</v>
      </c>
      <c r="I57" s="449" t="s">
        <v>822</v>
      </c>
      <c r="J57" s="453">
        <v>19702</v>
      </c>
      <c r="K57" s="449"/>
      <c r="L57" s="449"/>
    </row>
    <row r="58" spans="1:12" ht="102" x14ac:dyDescent="0.25">
      <c r="A58" s="449">
        <v>56</v>
      </c>
      <c r="B58" s="444" t="s">
        <v>875</v>
      </c>
      <c r="C58" s="451" t="s">
        <v>765</v>
      </c>
      <c r="D58" s="449" t="s">
        <v>737</v>
      </c>
      <c r="E58" s="449" t="s">
        <v>319</v>
      </c>
      <c r="F58" s="450" t="s">
        <v>915</v>
      </c>
      <c r="G58" s="452" t="s">
        <v>916</v>
      </c>
      <c r="H58" s="450" t="s">
        <v>917</v>
      </c>
      <c r="I58" s="449" t="s">
        <v>810</v>
      </c>
      <c r="J58" s="453">
        <v>9174</v>
      </c>
      <c r="K58" s="449"/>
      <c r="L58" s="449"/>
    </row>
    <row r="59" spans="1:12" ht="51" x14ac:dyDescent="0.25">
      <c r="A59" s="449">
        <v>57</v>
      </c>
      <c r="B59" s="444" t="s">
        <v>875</v>
      </c>
      <c r="C59" s="451" t="s">
        <v>765</v>
      </c>
      <c r="D59" s="449" t="s">
        <v>737</v>
      </c>
      <c r="E59" s="449" t="s">
        <v>319</v>
      </c>
      <c r="F59" s="450" t="s">
        <v>918</v>
      </c>
      <c r="G59" s="452" t="s">
        <v>919</v>
      </c>
      <c r="H59" s="450" t="s">
        <v>920</v>
      </c>
      <c r="I59" s="449" t="s">
        <v>810</v>
      </c>
      <c r="J59" s="453">
        <v>8177</v>
      </c>
      <c r="K59" s="449"/>
      <c r="L59" s="449"/>
    </row>
    <row r="60" spans="1:12" ht="89.25" x14ac:dyDescent="0.25">
      <c r="A60" s="449">
        <v>58</v>
      </c>
      <c r="B60" s="444" t="s">
        <v>875</v>
      </c>
      <c r="C60" s="451" t="s">
        <v>765</v>
      </c>
      <c r="D60" s="449" t="s">
        <v>737</v>
      </c>
      <c r="E60" s="449" t="s">
        <v>319</v>
      </c>
      <c r="F60" s="450" t="s">
        <v>921</v>
      </c>
      <c r="G60" s="452" t="s">
        <v>922</v>
      </c>
      <c r="H60" s="450" t="s">
        <v>923</v>
      </c>
      <c r="I60" s="449" t="s">
        <v>810</v>
      </c>
      <c r="J60" s="453">
        <v>6361</v>
      </c>
      <c r="K60" s="449"/>
      <c r="L60" s="449"/>
    </row>
    <row r="61" spans="1:12" ht="114.75" x14ac:dyDescent="0.25">
      <c r="A61" s="449">
        <v>59</v>
      </c>
      <c r="B61" s="444" t="s">
        <v>875</v>
      </c>
      <c r="C61" s="451" t="s">
        <v>765</v>
      </c>
      <c r="D61" s="449" t="s">
        <v>737</v>
      </c>
      <c r="E61" s="449" t="s">
        <v>319</v>
      </c>
      <c r="F61" s="450" t="s">
        <v>924</v>
      </c>
      <c r="G61" s="452" t="s">
        <v>925</v>
      </c>
      <c r="H61" s="450" t="s">
        <v>926</v>
      </c>
      <c r="I61" s="449" t="s">
        <v>810</v>
      </c>
      <c r="J61" s="453">
        <v>5106</v>
      </c>
      <c r="K61" s="449"/>
      <c r="L61" s="449"/>
    </row>
    <row r="62" spans="1:12" ht="89.25" x14ac:dyDescent="0.25">
      <c r="A62" s="449">
        <v>60</v>
      </c>
      <c r="B62" s="444" t="s">
        <v>875</v>
      </c>
      <c r="C62" s="451" t="s">
        <v>736</v>
      </c>
      <c r="D62" s="449" t="s">
        <v>737</v>
      </c>
      <c r="E62" s="449" t="s">
        <v>319</v>
      </c>
      <c r="F62" s="450" t="s">
        <v>927</v>
      </c>
      <c r="G62" s="452" t="s">
        <v>928</v>
      </c>
      <c r="H62" s="450" t="s">
        <v>929</v>
      </c>
      <c r="I62" s="449" t="s">
        <v>810</v>
      </c>
      <c r="J62" s="453">
        <v>2666</v>
      </c>
      <c r="K62" s="449"/>
      <c r="L62" s="449"/>
    </row>
    <row r="63" spans="1:12" ht="63.75" x14ac:dyDescent="0.25">
      <c r="A63" s="449">
        <v>61</v>
      </c>
      <c r="B63" s="444" t="s">
        <v>875</v>
      </c>
      <c r="C63" s="451" t="s">
        <v>736</v>
      </c>
      <c r="D63" s="449" t="s">
        <v>737</v>
      </c>
      <c r="E63" s="449" t="s">
        <v>319</v>
      </c>
      <c r="F63" s="450" t="s">
        <v>930</v>
      </c>
      <c r="G63" s="452" t="s">
        <v>931</v>
      </c>
      <c r="H63" s="450" t="s">
        <v>932</v>
      </c>
      <c r="I63" s="449" t="s">
        <v>810</v>
      </c>
      <c r="J63" s="453">
        <v>66063</v>
      </c>
      <c r="K63" s="449"/>
      <c r="L63" s="449"/>
    </row>
    <row r="64" spans="1:12" ht="63.75" x14ac:dyDescent="0.25">
      <c r="A64" s="449">
        <v>62</v>
      </c>
      <c r="B64" s="444" t="s">
        <v>875</v>
      </c>
      <c r="C64" s="451" t="s">
        <v>736</v>
      </c>
      <c r="D64" s="449" t="s">
        <v>737</v>
      </c>
      <c r="E64" s="449" t="s">
        <v>319</v>
      </c>
      <c r="F64" s="450" t="s">
        <v>933</v>
      </c>
      <c r="G64" s="452" t="s">
        <v>934</v>
      </c>
      <c r="H64" s="450" t="s">
        <v>935</v>
      </c>
      <c r="I64" s="449" t="s">
        <v>810</v>
      </c>
      <c r="J64" s="453">
        <v>14631</v>
      </c>
      <c r="K64" s="449"/>
      <c r="L64" s="449"/>
    </row>
    <row r="65" spans="1:12" ht="76.5" x14ac:dyDescent="0.25">
      <c r="A65" s="449">
        <v>63</v>
      </c>
      <c r="B65" s="444" t="s">
        <v>875</v>
      </c>
      <c r="C65" s="451" t="s">
        <v>736</v>
      </c>
      <c r="D65" s="449" t="s">
        <v>737</v>
      </c>
      <c r="E65" s="449" t="s">
        <v>319</v>
      </c>
      <c r="F65" s="450" t="s">
        <v>936</v>
      </c>
      <c r="G65" s="452" t="s">
        <v>937</v>
      </c>
      <c r="H65" s="450" t="s">
        <v>938</v>
      </c>
      <c r="I65" s="449" t="s">
        <v>810</v>
      </c>
      <c r="J65" s="453">
        <v>53437</v>
      </c>
      <c r="K65" s="449"/>
      <c r="L65" s="449"/>
    </row>
    <row r="66" spans="1:12" ht="51" x14ac:dyDescent="0.25">
      <c r="A66" s="449">
        <v>64</v>
      </c>
      <c r="B66" s="444" t="s">
        <v>875</v>
      </c>
      <c r="C66" s="451" t="s">
        <v>736</v>
      </c>
      <c r="D66" s="449" t="s">
        <v>737</v>
      </c>
      <c r="E66" s="449" t="s">
        <v>319</v>
      </c>
      <c r="F66" s="450" t="s">
        <v>939</v>
      </c>
      <c r="G66" s="452" t="s">
        <v>940</v>
      </c>
      <c r="H66" s="450" t="s">
        <v>941</v>
      </c>
      <c r="I66" s="449" t="s">
        <v>810</v>
      </c>
      <c r="J66" s="453">
        <v>5706</v>
      </c>
      <c r="K66" s="449"/>
      <c r="L66" s="449"/>
    </row>
    <row r="67" spans="1:12" ht="153" x14ac:dyDescent="0.25">
      <c r="A67" s="449">
        <v>65</v>
      </c>
      <c r="B67" s="444" t="s">
        <v>875</v>
      </c>
      <c r="C67" s="451" t="s">
        <v>736</v>
      </c>
      <c r="D67" s="449" t="s">
        <v>737</v>
      </c>
      <c r="E67" s="449" t="s">
        <v>319</v>
      </c>
      <c r="F67" s="450" t="s">
        <v>942</v>
      </c>
      <c r="G67" s="452" t="s">
        <v>943</v>
      </c>
      <c r="H67" s="450" t="s">
        <v>944</v>
      </c>
      <c r="I67" s="449" t="s">
        <v>810</v>
      </c>
      <c r="J67" s="453">
        <v>53252</v>
      </c>
      <c r="K67" s="449"/>
      <c r="L67" s="449"/>
    </row>
    <row r="68" spans="1:12" ht="102" x14ac:dyDescent="0.25">
      <c r="A68" s="449">
        <v>66</v>
      </c>
      <c r="B68" s="444" t="s">
        <v>875</v>
      </c>
      <c r="C68" s="451" t="s">
        <v>765</v>
      </c>
      <c r="D68" s="449" t="s">
        <v>737</v>
      </c>
      <c r="E68" s="449" t="s">
        <v>319</v>
      </c>
      <c r="F68" s="450" t="s">
        <v>945</v>
      </c>
      <c r="G68" s="452" t="s">
        <v>931</v>
      </c>
      <c r="H68" s="450" t="s">
        <v>946</v>
      </c>
      <c r="I68" s="449" t="s">
        <v>792</v>
      </c>
      <c r="J68" s="453">
        <v>11811</v>
      </c>
      <c r="K68" s="449"/>
      <c r="L68" s="449"/>
    </row>
    <row r="69" spans="1:12" ht="127.5" x14ac:dyDescent="0.25">
      <c r="A69" s="449">
        <v>67</v>
      </c>
      <c r="B69" s="444" t="s">
        <v>875</v>
      </c>
      <c r="C69" s="451" t="s">
        <v>765</v>
      </c>
      <c r="D69" s="449" t="s">
        <v>737</v>
      </c>
      <c r="E69" s="449" t="s">
        <v>319</v>
      </c>
      <c r="F69" s="450" t="s">
        <v>947</v>
      </c>
      <c r="G69" s="452" t="s">
        <v>948</v>
      </c>
      <c r="H69" s="450" t="s">
        <v>949</v>
      </c>
      <c r="I69" s="449" t="s">
        <v>857</v>
      </c>
      <c r="J69" s="453">
        <v>8034</v>
      </c>
      <c r="K69" s="449"/>
      <c r="L69" s="449"/>
    </row>
    <row r="70" spans="1:12" ht="63.75" x14ac:dyDescent="0.25">
      <c r="A70" s="449">
        <v>68</v>
      </c>
      <c r="B70" s="444" t="s">
        <v>875</v>
      </c>
      <c r="C70" s="451" t="s">
        <v>765</v>
      </c>
      <c r="D70" s="449" t="s">
        <v>737</v>
      </c>
      <c r="E70" s="449" t="s">
        <v>319</v>
      </c>
      <c r="F70" s="450" t="s">
        <v>950</v>
      </c>
      <c r="G70" s="452" t="s">
        <v>951</v>
      </c>
      <c r="H70" s="450" t="s">
        <v>952</v>
      </c>
      <c r="I70" s="449" t="s">
        <v>857</v>
      </c>
      <c r="J70" s="453">
        <v>7877</v>
      </c>
      <c r="K70" s="449"/>
      <c r="L70" s="449"/>
    </row>
    <row r="71" spans="1:12" ht="140.25" x14ac:dyDescent="0.25">
      <c r="A71" s="449">
        <v>69</v>
      </c>
      <c r="B71" s="444" t="s">
        <v>875</v>
      </c>
      <c r="C71" s="451" t="s">
        <v>765</v>
      </c>
      <c r="D71" s="449" t="s">
        <v>737</v>
      </c>
      <c r="E71" s="449" t="s">
        <v>319</v>
      </c>
      <c r="F71" s="450" t="s">
        <v>953</v>
      </c>
      <c r="G71" s="452" t="s">
        <v>954</v>
      </c>
      <c r="H71" s="450" t="s">
        <v>955</v>
      </c>
      <c r="I71" s="449" t="s">
        <v>857</v>
      </c>
      <c r="J71" s="453">
        <v>7007</v>
      </c>
      <c r="K71" s="449"/>
      <c r="L71" s="449"/>
    </row>
    <row r="72" spans="1:12" ht="76.5" x14ac:dyDescent="0.25">
      <c r="A72" s="449">
        <v>70</v>
      </c>
      <c r="B72" s="444" t="s">
        <v>875</v>
      </c>
      <c r="C72" s="451" t="s">
        <v>765</v>
      </c>
      <c r="D72" s="449" t="s">
        <v>737</v>
      </c>
      <c r="E72" s="449" t="s">
        <v>319</v>
      </c>
      <c r="F72" s="450" t="s">
        <v>956</v>
      </c>
      <c r="G72" s="452" t="s">
        <v>957</v>
      </c>
      <c r="H72" s="450" t="s">
        <v>958</v>
      </c>
      <c r="I72" s="449" t="s">
        <v>792</v>
      </c>
      <c r="J72" s="453">
        <v>1698</v>
      </c>
      <c r="K72" s="449"/>
      <c r="L72" s="449"/>
    </row>
    <row r="73" spans="1:12" ht="63.75" x14ac:dyDescent="0.25">
      <c r="A73" s="449">
        <v>71</v>
      </c>
      <c r="B73" s="444" t="s">
        <v>875</v>
      </c>
      <c r="C73" s="451" t="s">
        <v>736</v>
      </c>
      <c r="D73" s="449" t="s">
        <v>737</v>
      </c>
      <c r="E73" s="449" t="s">
        <v>319</v>
      </c>
      <c r="F73" s="450" t="s">
        <v>959</v>
      </c>
      <c r="G73" s="452" t="s">
        <v>960</v>
      </c>
      <c r="H73" s="450" t="s">
        <v>961</v>
      </c>
      <c r="I73" s="449" t="s">
        <v>740</v>
      </c>
      <c r="J73" s="453">
        <v>18516</v>
      </c>
      <c r="K73" s="449"/>
      <c r="L73" s="449"/>
    </row>
    <row r="74" spans="1:12" ht="76.5" x14ac:dyDescent="0.25">
      <c r="A74" s="449">
        <v>72</v>
      </c>
      <c r="B74" s="444" t="s">
        <v>875</v>
      </c>
      <c r="C74" s="451" t="s">
        <v>765</v>
      </c>
      <c r="D74" s="449" t="s">
        <v>737</v>
      </c>
      <c r="E74" s="449" t="s">
        <v>319</v>
      </c>
      <c r="F74" s="450" t="s">
        <v>962</v>
      </c>
      <c r="G74" s="452" t="s">
        <v>963</v>
      </c>
      <c r="H74" s="450" t="s">
        <v>964</v>
      </c>
      <c r="I74" s="449" t="s">
        <v>752</v>
      </c>
      <c r="J74" s="453">
        <v>5302</v>
      </c>
      <c r="K74" s="449"/>
      <c r="L74" s="449"/>
    </row>
    <row r="75" spans="1:12" ht="51" x14ac:dyDescent="0.25">
      <c r="A75" s="449">
        <v>73</v>
      </c>
      <c r="B75" s="444" t="s">
        <v>875</v>
      </c>
      <c r="C75" s="451" t="s">
        <v>765</v>
      </c>
      <c r="D75" s="449" t="s">
        <v>737</v>
      </c>
      <c r="E75" s="449" t="s">
        <v>319</v>
      </c>
      <c r="F75" s="450" t="s">
        <v>965</v>
      </c>
      <c r="G75" s="452" t="s">
        <v>966</v>
      </c>
      <c r="H75" s="450" t="s">
        <v>967</v>
      </c>
      <c r="I75" s="449" t="s">
        <v>752</v>
      </c>
      <c r="J75" s="453">
        <v>11298</v>
      </c>
      <c r="K75" s="449"/>
      <c r="L75" s="449"/>
    </row>
    <row r="76" spans="1:12" ht="51" x14ac:dyDescent="0.25">
      <c r="A76" s="449">
        <v>74</v>
      </c>
      <c r="B76" s="444" t="s">
        <v>875</v>
      </c>
      <c r="C76" s="451" t="s">
        <v>765</v>
      </c>
      <c r="D76" s="449" t="s">
        <v>737</v>
      </c>
      <c r="E76" s="449" t="s">
        <v>319</v>
      </c>
      <c r="F76" s="450" t="s">
        <v>968</v>
      </c>
      <c r="G76" s="452" t="s">
        <v>969</v>
      </c>
      <c r="H76" s="450" t="s">
        <v>970</v>
      </c>
      <c r="I76" s="449" t="s">
        <v>752</v>
      </c>
      <c r="J76" s="453">
        <v>6893</v>
      </c>
      <c r="K76" s="449"/>
      <c r="L76" s="449"/>
    </row>
    <row r="77" spans="1:12" ht="114.75" x14ac:dyDescent="0.25">
      <c r="A77" s="449">
        <v>75</v>
      </c>
      <c r="B77" s="444" t="s">
        <v>875</v>
      </c>
      <c r="C77" s="451" t="s">
        <v>765</v>
      </c>
      <c r="D77" s="449" t="s">
        <v>737</v>
      </c>
      <c r="E77" s="449" t="s">
        <v>319</v>
      </c>
      <c r="F77" s="450" t="s">
        <v>971</v>
      </c>
      <c r="G77" s="452" t="s">
        <v>972</v>
      </c>
      <c r="H77" s="450" t="s">
        <v>973</v>
      </c>
      <c r="I77" s="449" t="s">
        <v>773</v>
      </c>
      <c r="J77" s="453">
        <v>8973</v>
      </c>
      <c r="K77" s="449"/>
      <c r="L77" s="449"/>
    </row>
    <row r="78" spans="1:12" ht="63.75" x14ac:dyDescent="0.25">
      <c r="A78" s="449">
        <v>76</v>
      </c>
      <c r="B78" s="444" t="s">
        <v>875</v>
      </c>
      <c r="C78" s="451" t="s">
        <v>736</v>
      </c>
      <c r="D78" s="449" t="s">
        <v>737</v>
      </c>
      <c r="E78" s="449" t="s">
        <v>319</v>
      </c>
      <c r="F78" s="450" t="s">
        <v>974</v>
      </c>
      <c r="G78" s="452" t="s">
        <v>975</v>
      </c>
      <c r="H78" s="450" t="s">
        <v>976</v>
      </c>
      <c r="I78" s="449" t="s">
        <v>822</v>
      </c>
      <c r="J78" s="453">
        <v>25307</v>
      </c>
      <c r="K78" s="449"/>
      <c r="L78" s="449"/>
    </row>
    <row r="79" spans="1:12" ht="51" x14ac:dyDescent="0.25">
      <c r="A79" s="449">
        <v>77</v>
      </c>
      <c r="B79" s="444" t="s">
        <v>875</v>
      </c>
      <c r="C79" s="451" t="s">
        <v>736</v>
      </c>
      <c r="D79" s="449" t="s">
        <v>737</v>
      </c>
      <c r="E79" s="449" t="s">
        <v>319</v>
      </c>
      <c r="F79" s="450" t="s">
        <v>977</v>
      </c>
      <c r="G79" s="452" t="s">
        <v>978</v>
      </c>
      <c r="H79" s="450" t="s">
        <v>979</v>
      </c>
      <c r="I79" s="449" t="s">
        <v>822</v>
      </c>
      <c r="J79" s="453">
        <v>5187</v>
      </c>
      <c r="K79" s="449"/>
      <c r="L79" s="449"/>
    </row>
    <row r="80" spans="1:12" ht="51" x14ac:dyDescent="0.25">
      <c r="A80" s="449">
        <v>78</v>
      </c>
      <c r="B80" s="444" t="s">
        <v>875</v>
      </c>
      <c r="C80" s="451" t="s">
        <v>736</v>
      </c>
      <c r="D80" s="449" t="s">
        <v>737</v>
      </c>
      <c r="E80" s="449" t="s">
        <v>319</v>
      </c>
      <c r="F80" s="450" t="s">
        <v>980</v>
      </c>
      <c r="G80" s="452" t="s">
        <v>981</v>
      </c>
      <c r="H80" s="450" t="s">
        <v>982</v>
      </c>
      <c r="I80" s="449" t="s">
        <v>822</v>
      </c>
      <c r="J80" s="453">
        <v>2500</v>
      </c>
      <c r="K80" s="449"/>
      <c r="L80" s="449"/>
    </row>
    <row r="81" spans="1:12" ht="102" x14ac:dyDescent="0.25">
      <c r="A81" s="449">
        <v>79</v>
      </c>
      <c r="B81" s="444" t="s">
        <v>875</v>
      </c>
      <c r="C81" s="451" t="s">
        <v>736</v>
      </c>
      <c r="D81" s="449" t="s">
        <v>737</v>
      </c>
      <c r="E81" s="449" t="s">
        <v>319</v>
      </c>
      <c r="F81" s="450" t="s">
        <v>983</v>
      </c>
      <c r="G81" s="452" t="s">
        <v>984</v>
      </c>
      <c r="H81" s="450" t="s">
        <v>985</v>
      </c>
      <c r="I81" s="449" t="s">
        <v>740</v>
      </c>
      <c r="J81" s="453">
        <v>38393</v>
      </c>
      <c r="K81" s="449"/>
      <c r="L81" s="449"/>
    </row>
    <row r="82" spans="1:12" ht="89.25" x14ac:dyDescent="0.25">
      <c r="A82" s="449">
        <v>80</v>
      </c>
      <c r="B82" s="444" t="s">
        <v>875</v>
      </c>
      <c r="C82" s="451" t="s">
        <v>765</v>
      </c>
      <c r="D82" s="449" t="s">
        <v>737</v>
      </c>
      <c r="E82" s="449" t="s">
        <v>319</v>
      </c>
      <c r="F82" s="450" t="s">
        <v>986</v>
      </c>
      <c r="G82" s="452" t="s">
        <v>987</v>
      </c>
      <c r="H82" s="450" t="s">
        <v>988</v>
      </c>
      <c r="I82" s="449" t="s">
        <v>769</v>
      </c>
      <c r="J82" s="453">
        <v>6888</v>
      </c>
      <c r="K82" s="449"/>
      <c r="L82" s="449"/>
    </row>
    <row r="83" spans="1:12" ht="76.5" x14ac:dyDescent="0.25">
      <c r="A83" s="449">
        <v>81</v>
      </c>
      <c r="B83" s="444" t="s">
        <v>875</v>
      </c>
      <c r="C83" s="451" t="s">
        <v>765</v>
      </c>
      <c r="D83" s="449" t="s">
        <v>737</v>
      </c>
      <c r="E83" s="449" t="s">
        <v>319</v>
      </c>
      <c r="F83" s="450" t="s">
        <v>989</v>
      </c>
      <c r="G83" s="452" t="s">
        <v>990</v>
      </c>
      <c r="H83" s="450" t="s">
        <v>991</v>
      </c>
      <c r="I83" s="449" t="s">
        <v>769</v>
      </c>
      <c r="J83" s="453">
        <v>5239</v>
      </c>
      <c r="K83" s="449"/>
      <c r="L83" s="449"/>
    </row>
    <row r="84" spans="1:12" ht="89.25" x14ac:dyDescent="0.25">
      <c r="A84" s="449">
        <v>82</v>
      </c>
      <c r="B84" s="444" t="s">
        <v>875</v>
      </c>
      <c r="C84" s="451" t="s">
        <v>765</v>
      </c>
      <c r="D84" s="449" t="s">
        <v>737</v>
      </c>
      <c r="E84" s="449" t="s">
        <v>319</v>
      </c>
      <c r="F84" s="450" t="s">
        <v>992</v>
      </c>
      <c r="G84" s="452" t="s">
        <v>993</v>
      </c>
      <c r="H84" s="450" t="s">
        <v>994</v>
      </c>
      <c r="I84" s="449" t="s">
        <v>810</v>
      </c>
      <c r="J84" s="453">
        <v>5900</v>
      </c>
      <c r="K84" s="449"/>
      <c r="L84" s="449"/>
    </row>
    <row r="85" spans="1:12" ht="51" x14ac:dyDescent="0.25">
      <c r="A85" s="449">
        <v>83</v>
      </c>
      <c r="B85" s="444" t="s">
        <v>875</v>
      </c>
      <c r="C85" s="451" t="s">
        <v>765</v>
      </c>
      <c r="D85" s="449" t="s">
        <v>737</v>
      </c>
      <c r="E85" s="449" t="s">
        <v>319</v>
      </c>
      <c r="F85" s="450" t="s">
        <v>995</v>
      </c>
      <c r="G85" s="452" t="s">
        <v>996</v>
      </c>
      <c r="H85" s="450" t="s">
        <v>997</v>
      </c>
      <c r="I85" s="449" t="s">
        <v>810</v>
      </c>
      <c r="J85" s="453">
        <v>11798</v>
      </c>
      <c r="K85" s="449"/>
      <c r="L85" s="449"/>
    </row>
    <row r="86" spans="1:12" ht="89.25" x14ac:dyDescent="0.25">
      <c r="A86" s="449">
        <v>84</v>
      </c>
      <c r="B86" s="444" t="s">
        <v>875</v>
      </c>
      <c r="C86" s="451" t="s">
        <v>736</v>
      </c>
      <c r="D86" s="449" t="s">
        <v>737</v>
      </c>
      <c r="E86" s="449" t="s">
        <v>319</v>
      </c>
      <c r="F86" s="450" t="s">
        <v>998</v>
      </c>
      <c r="G86" s="452" t="s">
        <v>928</v>
      </c>
      <c r="H86" s="450" t="s">
        <v>929</v>
      </c>
      <c r="I86" s="449" t="s">
        <v>810</v>
      </c>
      <c r="J86" s="453">
        <v>5334</v>
      </c>
      <c r="K86" s="449"/>
      <c r="L86" s="449"/>
    </row>
    <row r="87" spans="1:12" ht="76.5" x14ac:dyDescent="0.25">
      <c r="A87" s="449">
        <v>85</v>
      </c>
      <c r="B87" s="444" t="s">
        <v>875</v>
      </c>
      <c r="C87" s="451" t="s">
        <v>736</v>
      </c>
      <c r="D87" s="449" t="s">
        <v>737</v>
      </c>
      <c r="E87" s="449" t="s">
        <v>319</v>
      </c>
      <c r="F87" s="450" t="s">
        <v>999</v>
      </c>
      <c r="G87" s="452" t="s">
        <v>937</v>
      </c>
      <c r="H87" s="450" t="s">
        <v>1000</v>
      </c>
      <c r="I87" s="449" t="s">
        <v>810</v>
      </c>
      <c r="J87" s="453">
        <v>7172</v>
      </c>
      <c r="K87" s="449"/>
      <c r="L87" s="449"/>
    </row>
    <row r="88" spans="1:12" ht="102" x14ac:dyDescent="0.25">
      <c r="A88" s="449">
        <v>86</v>
      </c>
      <c r="B88" s="444" t="s">
        <v>875</v>
      </c>
      <c r="C88" s="451" t="s">
        <v>736</v>
      </c>
      <c r="D88" s="449" t="s">
        <v>737</v>
      </c>
      <c r="E88" s="449" t="s">
        <v>319</v>
      </c>
      <c r="F88" s="450" t="s">
        <v>1001</v>
      </c>
      <c r="G88" s="452" t="s">
        <v>1002</v>
      </c>
      <c r="H88" s="450" t="s">
        <v>1003</v>
      </c>
      <c r="I88" s="449" t="s">
        <v>810</v>
      </c>
      <c r="J88" s="453">
        <v>62136</v>
      </c>
      <c r="K88" s="449"/>
      <c r="L88" s="449"/>
    </row>
    <row r="89" spans="1:12" ht="89.25" x14ac:dyDescent="0.25">
      <c r="A89" s="449">
        <v>87</v>
      </c>
      <c r="B89" s="444" t="s">
        <v>875</v>
      </c>
      <c r="C89" s="451" t="s">
        <v>736</v>
      </c>
      <c r="D89" s="449" t="s">
        <v>737</v>
      </c>
      <c r="E89" s="449" t="s">
        <v>319</v>
      </c>
      <c r="F89" s="450" t="s">
        <v>1004</v>
      </c>
      <c r="G89" s="452" t="s">
        <v>1005</v>
      </c>
      <c r="H89" s="450" t="s">
        <v>1006</v>
      </c>
      <c r="I89" s="449" t="s">
        <v>810</v>
      </c>
      <c r="J89" s="453">
        <v>28925</v>
      </c>
      <c r="K89" s="449"/>
      <c r="L89" s="449"/>
    </row>
    <row r="90" spans="1:12" ht="165.75" x14ac:dyDescent="0.25">
      <c r="A90" s="449">
        <v>88</v>
      </c>
      <c r="B90" s="444" t="s">
        <v>875</v>
      </c>
      <c r="C90" s="451" t="s">
        <v>765</v>
      </c>
      <c r="D90" s="449" t="s">
        <v>737</v>
      </c>
      <c r="E90" s="449" t="s">
        <v>319</v>
      </c>
      <c r="F90" s="450" t="s">
        <v>1007</v>
      </c>
      <c r="G90" s="452" t="s">
        <v>1008</v>
      </c>
      <c r="H90" s="450" t="s">
        <v>1009</v>
      </c>
      <c r="I90" s="449" t="s">
        <v>857</v>
      </c>
      <c r="J90" s="453">
        <v>4233</v>
      </c>
      <c r="K90" s="449"/>
      <c r="L90" s="449"/>
    </row>
    <row r="91" spans="1:12" ht="76.5" x14ac:dyDescent="0.25">
      <c r="A91" s="449">
        <v>89</v>
      </c>
      <c r="B91" s="444" t="s">
        <v>875</v>
      </c>
      <c r="C91" s="451" t="s">
        <v>765</v>
      </c>
      <c r="D91" s="449" t="s">
        <v>737</v>
      </c>
      <c r="E91" s="449" t="s">
        <v>319</v>
      </c>
      <c r="F91" s="450" t="s">
        <v>1010</v>
      </c>
      <c r="G91" s="452" t="s">
        <v>1011</v>
      </c>
      <c r="H91" s="450" t="s">
        <v>1012</v>
      </c>
      <c r="I91" s="449" t="s">
        <v>857</v>
      </c>
      <c r="J91" s="453">
        <v>7068</v>
      </c>
      <c r="K91" s="449"/>
      <c r="L91" s="449"/>
    </row>
    <row r="92" spans="1:12" ht="127.5" x14ac:dyDescent="0.25">
      <c r="A92" s="449">
        <v>90</v>
      </c>
      <c r="B92" s="444" t="s">
        <v>875</v>
      </c>
      <c r="C92" s="451" t="s">
        <v>765</v>
      </c>
      <c r="D92" s="449" t="s">
        <v>737</v>
      </c>
      <c r="E92" s="449" t="s">
        <v>319</v>
      </c>
      <c r="F92" s="450" t="s">
        <v>1013</v>
      </c>
      <c r="G92" s="452" t="s">
        <v>1014</v>
      </c>
      <c r="H92" s="450" t="s">
        <v>1015</v>
      </c>
      <c r="I92" s="449" t="s">
        <v>769</v>
      </c>
      <c r="J92" s="453">
        <v>15007</v>
      </c>
      <c r="K92" s="449"/>
      <c r="L92" s="449"/>
    </row>
    <row r="93" spans="1:12" ht="114.75" x14ac:dyDescent="0.25">
      <c r="A93" s="449">
        <v>91</v>
      </c>
      <c r="B93" s="444" t="s">
        <v>875</v>
      </c>
      <c r="C93" s="451" t="s">
        <v>765</v>
      </c>
      <c r="D93" s="449" t="s">
        <v>737</v>
      </c>
      <c r="E93" s="449" t="s">
        <v>319</v>
      </c>
      <c r="F93" s="450" t="s">
        <v>1016</v>
      </c>
      <c r="G93" s="452" t="s">
        <v>1017</v>
      </c>
      <c r="H93" s="450" t="s">
        <v>1018</v>
      </c>
      <c r="I93" s="449" t="s">
        <v>746</v>
      </c>
      <c r="J93" s="453">
        <v>4563</v>
      </c>
      <c r="K93" s="449"/>
      <c r="L93" s="449"/>
    </row>
    <row r="94" spans="1:12" ht="89.25" x14ac:dyDescent="0.25">
      <c r="A94" s="449">
        <v>92</v>
      </c>
      <c r="B94" s="444" t="s">
        <v>875</v>
      </c>
      <c r="C94" s="451" t="s">
        <v>765</v>
      </c>
      <c r="D94" s="449" t="s">
        <v>737</v>
      </c>
      <c r="E94" s="449" t="s">
        <v>319</v>
      </c>
      <c r="F94" s="450" t="s">
        <v>1019</v>
      </c>
      <c r="G94" s="452" t="s">
        <v>1020</v>
      </c>
      <c r="H94" s="450" t="s">
        <v>1021</v>
      </c>
      <c r="I94" s="449" t="s">
        <v>752</v>
      </c>
      <c r="J94" s="453">
        <v>8383</v>
      </c>
      <c r="K94" s="449"/>
      <c r="L94" s="449"/>
    </row>
    <row r="95" spans="1:12" ht="114.75" x14ac:dyDescent="0.25">
      <c r="A95" s="449">
        <v>93</v>
      </c>
      <c r="B95" s="444" t="s">
        <v>875</v>
      </c>
      <c r="C95" s="451" t="s">
        <v>765</v>
      </c>
      <c r="D95" s="449" t="s">
        <v>737</v>
      </c>
      <c r="E95" s="449" t="s">
        <v>319</v>
      </c>
      <c r="F95" s="450" t="s">
        <v>1022</v>
      </c>
      <c r="G95" s="452" t="s">
        <v>1023</v>
      </c>
      <c r="H95" s="450" t="s">
        <v>1024</v>
      </c>
      <c r="I95" s="449" t="s">
        <v>773</v>
      </c>
      <c r="J95" s="453">
        <v>10413</v>
      </c>
      <c r="K95" s="449"/>
      <c r="L95" s="449"/>
    </row>
    <row r="96" spans="1:12" ht="51" x14ac:dyDescent="0.25">
      <c r="A96" s="449">
        <v>94</v>
      </c>
      <c r="B96" s="444" t="s">
        <v>875</v>
      </c>
      <c r="C96" s="451" t="s">
        <v>736</v>
      </c>
      <c r="D96" s="449" t="s">
        <v>737</v>
      </c>
      <c r="E96" s="449" t="s">
        <v>319</v>
      </c>
      <c r="F96" s="450" t="s">
        <v>1025</v>
      </c>
      <c r="G96" s="452" t="s">
        <v>1026</v>
      </c>
      <c r="H96" s="450" t="s">
        <v>982</v>
      </c>
      <c r="I96" s="449" t="s">
        <v>822</v>
      </c>
      <c r="J96" s="453">
        <v>7500</v>
      </c>
      <c r="K96" s="449"/>
      <c r="L96" s="449"/>
    </row>
    <row r="97" spans="1:12" ht="63.75" x14ac:dyDescent="0.25">
      <c r="A97" s="449">
        <v>5</v>
      </c>
      <c r="B97" s="444" t="s">
        <v>875</v>
      </c>
      <c r="C97" s="451" t="s">
        <v>736</v>
      </c>
      <c r="D97" s="449" t="s">
        <v>737</v>
      </c>
      <c r="E97" s="449" t="s">
        <v>319</v>
      </c>
      <c r="F97" s="450" t="s">
        <v>1027</v>
      </c>
      <c r="G97" s="452" t="s">
        <v>1028</v>
      </c>
      <c r="H97" s="450" t="s">
        <v>976</v>
      </c>
      <c r="I97" s="449" t="s">
        <v>822</v>
      </c>
      <c r="J97" s="453">
        <v>1470</v>
      </c>
      <c r="K97" s="449"/>
      <c r="L97" s="449"/>
    </row>
    <row r="98" spans="1:12" ht="127.5" x14ac:dyDescent="0.25">
      <c r="A98" s="449">
        <v>96</v>
      </c>
      <c r="B98" s="444" t="s">
        <v>875</v>
      </c>
      <c r="C98" s="451" t="s">
        <v>736</v>
      </c>
      <c r="D98" s="449" t="s">
        <v>737</v>
      </c>
      <c r="E98" s="449" t="s">
        <v>319</v>
      </c>
      <c r="F98" s="450" t="s">
        <v>1029</v>
      </c>
      <c r="G98" s="452" t="s">
        <v>1014</v>
      </c>
      <c r="H98" s="450" t="s">
        <v>1030</v>
      </c>
      <c r="I98" s="449" t="s">
        <v>822</v>
      </c>
      <c r="J98" s="453">
        <v>22880</v>
      </c>
      <c r="K98" s="449"/>
      <c r="L98" s="449"/>
    </row>
    <row r="99" spans="1:12" ht="63.75" x14ac:dyDescent="0.25">
      <c r="A99" s="449">
        <v>97</v>
      </c>
      <c r="B99" s="444" t="s">
        <v>875</v>
      </c>
      <c r="C99" s="451" t="s">
        <v>736</v>
      </c>
      <c r="D99" s="449" t="s">
        <v>737</v>
      </c>
      <c r="E99" s="449" t="s">
        <v>319</v>
      </c>
      <c r="F99" s="450" t="s">
        <v>1031</v>
      </c>
      <c r="G99" s="452" t="s">
        <v>1032</v>
      </c>
      <c r="H99" s="450" t="s">
        <v>1033</v>
      </c>
      <c r="I99" s="449" t="s">
        <v>740</v>
      </c>
      <c r="J99" s="453">
        <v>27485</v>
      </c>
      <c r="K99" s="449"/>
      <c r="L99" s="449"/>
    </row>
    <row r="100" spans="1:12" ht="51" x14ac:dyDescent="0.25">
      <c r="A100" s="449">
        <v>98</v>
      </c>
      <c r="B100" s="444" t="s">
        <v>875</v>
      </c>
      <c r="C100" s="451" t="s">
        <v>765</v>
      </c>
      <c r="D100" s="449" t="s">
        <v>737</v>
      </c>
      <c r="E100" s="449" t="s">
        <v>319</v>
      </c>
      <c r="F100" s="450" t="s">
        <v>1034</v>
      </c>
      <c r="G100" s="452" t="s">
        <v>1035</v>
      </c>
      <c r="H100" s="450" t="s">
        <v>1036</v>
      </c>
      <c r="I100" s="449" t="s">
        <v>769</v>
      </c>
      <c r="J100" s="453">
        <v>3860</v>
      </c>
      <c r="K100" s="449"/>
      <c r="L100" s="449"/>
    </row>
    <row r="101" spans="1:12" ht="114.75" x14ac:dyDescent="0.25">
      <c r="A101" s="449">
        <v>99</v>
      </c>
      <c r="B101" s="444" t="s">
        <v>875</v>
      </c>
      <c r="C101" s="451" t="s">
        <v>765</v>
      </c>
      <c r="D101" s="449" t="s">
        <v>737</v>
      </c>
      <c r="E101" s="449" t="s">
        <v>319</v>
      </c>
      <c r="F101" s="450" t="s">
        <v>1037</v>
      </c>
      <c r="G101" s="452" t="s">
        <v>1038</v>
      </c>
      <c r="H101" s="450" t="s">
        <v>1039</v>
      </c>
      <c r="I101" s="449" t="s">
        <v>773</v>
      </c>
      <c r="J101" s="453">
        <v>8145</v>
      </c>
      <c r="K101" s="449"/>
      <c r="L101" s="449"/>
    </row>
    <row r="102" spans="1:12" ht="51" x14ac:dyDescent="0.25">
      <c r="A102" s="449">
        <v>100</v>
      </c>
      <c r="B102" s="444" t="s">
        <v>875</v>
      </c>
      <c r="C102" s="451" t="s">
        <v>765</v>
      </c>
      <c r="D102" s="449" t="s">
        <v>737</v>
      </c>
      <c r="E102" s="449" t="s">
        <v>319</v>
      </c>
      <c r="F102" s="450" t="s">
        <v>1040</v>
      </c>
      <c r="G102" s="452" t="s">
        <v>1041</v>
      </c>
      <c r="H102" s="450" t="s">
        <v>1042</v>
      </c>
      <c r="I102" s="449" t="s">
        <v>773</v>
      </c>
      <c r="J102" s="453">
        <v>15547</v>
      </c>
      <c r="K102" s="449"/>
      <c r="L102" s="449"/>
    </row>
    <row r="103" spans="1:12" ht="51" x14ac:dyDescent="0.25">
      <c r="A103" s="449">
        <v>101</v>
      </c>
      <c r="B103" s="444" t="s">
        <v>875</v>
      </c>
      <c r="C103" s="451" t="s">
        <v>765</v>
      </c>
      <c r="D103" s="449" t="s">
        <v>737</v>
      </c>
      <c r="E103" s="449" t="s">
        <v>319</v>
      </c>
      <c r="F103" s="450" t="s">
        <v>1043</v>
      </c>
      <c r="G103" s="452" t="s">
        <v>1044</v>
      </c>
      <c r="H103" s="450" t="s">
        <v>1045</v>
      </c>
      <c r="I103" s="449" t="s">
        <v>810</v>
      </c>
      <c r="J103" s="453">
        <v>11125</v>
      </c>
      <c r="K103" s="449"/>
      <c r="L103" s="449"/>
    </row>
    <row r="104" spans="1:12" ht="89.25" x14ac:dyDescent="0.25">
      <c r="A104" s="449">
        <v>102</v>
      </c>
      <c r="B104" s="444" t="s">
        <v>875</v>
      </c>
      <c r="C104" s="451" t="s">
        <v>736</v>
      </c>
      <c r="D104" s="449" t="s">
        <v>737</v>
      </c>
      <c r="E104" s="449" t="s">
        <v>319</v>
      </c>
      <c r="F104" s="450" t="s">
        <v>1046</v>
      </c>
      <c r="G104" s="452" t="s">
        <v>1047</v>
      </c>
      <c r="H104" s="450" t="s">
        <v>1048</v>
      </c>
      <c r="I104" s="449" t="s">
        <v>857</v>
      </c>
      <c r="J104" s="453">
        <v>60798</v>
      </c>
      <c r="K104" s="449"/>
      <c r="L104" s="449"/>
    </row>
    <row r="105" spans="1:12" ht="51" x14ac:dyDescent="0.25">
      <c r="A105" s="449">
        <v>103</v>
      </c>
      <c r="B105" s="444" t="s">
        <v>875</v>
      </c>
      <c r="C105" s="451" t="s">
        <v>765</v>
      </c>
      <c r="D105" s="449" t="s">
        <v>737</v>
      </c>
      <c r="E105" s="449" t="s">
        <v>319</v>
      </c>
      <c r="F105" s="450" t="s">
        <v>1049</v>
      </c>
      <c r="G105" s="452" t="s">
        <v>1050</v>
      </c>
      <c r="H105" s="450" t="s">
        <v>1051</v>
      </c>
      <c r="I105" s="449" t="s">
        <v>746</v>
      </c>
      <c r="J105" s="453">
        <v>5242</v>
      </c>
      <c r="K105" s="449"/>
      <c r="L105" s="449"/>
    </row>
    <row r="106" spans="1:12" ht="63.75" x14ac:dyDescent="0.25">
      <c r="A106" s="449">
        <v>104</v>
      </c>
      <c r="B106" s="444" t="s">
        <v>875</v>
      </c>
      <c r="C106" s="451" t="s">
        <v>765</v>
      </c>
      <c r="D106" s="449" t="s">
        <v>737</v>
      </c>
      <c r="E106" s="449" t="s">
        <v>319</v>
      </c>
      <c r="F106" s="450" t="s">
        <v>1052</v>
      </c>
      <c r="G106" s="452" t="s">
        <v>1053</v>
      </c>
      <c r="H106" s="450" t="s">
        <v>1054</v>
      </c>
      <c r="I106" s="449" t="s">
        <v>746</v>
      </c>
      <c r="J106" s="453">
        <v>4516</v>
      </c>
      <c r="K106" s="449"/>
      <c r="L106" s="449"/>
    </row>
    <row r="107" spans="1:12" ht="89.25" x14ac:dyDescent="0.25">
      <c r="A107" s="449">
        <v>105</v>
      </c>
      <c r="B107" s="444" t="s">
        <v>875</v>
      </c>
      <c r="C107" s="451" t="s">
        <v>736</v>
      </c>
      <c r="D107" s="449" t="s">
        <v>737</v>
      </c>
      <c r="E107" s="449" t="s">
        <v>319</v>
      </c>
      <c r="F107" s="450" t="s">
        <v>1055</v>
      </c>
      <c r="G107" s="452" t="s">
        <v>1056</v>
      </c>
      <c r="H107" s="450" t="s">
        <v>1057</v>
      </c>
      <c r="I107" s="449" t="s">
        <v>810</v>
      </c>
      <c r="J107" s="453">
        <v>4551</v>
      </c>
      <c r="K107" s="449"/>
      <c r="L107" s="449"/>
    </row>
    <row r="108" spans="1:12" ht="76.5" x14ac:dyDescent="0.25">
      <c r="A108" s="449">
        <v>106</v>
      </c>
      <c r="B108" s="444" t="s">
        <v>875</v>
      </c>
      <c r="C108" s="451" t="s">
        <v>753</v>
      </c>
      <c r="D108" s="449" t="s">
        <v>737</v>
      </c>
      <c r="E108" s="449" t="s">
        <v>748</v>
      </c>
      <c r="F108" s="450" t="s">
        <v>1058</v>
      </c>
      <c r="G108" s="452" t="s">
        <v>943</v>
      </c>
      <c r="H108" s="450" t="s">
        <v>1059</v>
      </c>
      <c r="I108" s="449" t="s">
        <v>857</v>
      </c>
      <c r="J108" s="453">
        <v>522787</v>
      </c>
      <c r="K108" s="449"/>
      <c r="L108" s="449"/>
    </row>
    <row r="109" spans="1:12" ht="76.5" x14ac:dyDescent="0.25">
      <c r="A109" s="463">
        <v>107</v>
      </c>
      <c r="B109" s="444" t="s">
        <v>875</v>
      </c>
      <c r="C109" s="464" t="s">
        <v>753</v>
      </c>
      <c r="D109" s="449" t="s">
        <v>737</v>
      </c>
      <c r="E109" s="463" t="s">
        <v>748</v>
      </c>
      <c r="F109" s="465" t="s">
        <v>1058</v>
      </c>
      <c r="G109" s="466" t="s">
        <v>943</v>
      </c>
      <c r="H109" s="465" t="s">
        <v>1059</v>
      </c>
      <c r="I109" s="463" t="s">
        <v>857</v>
      </c>
      <c r="J109" s="467">
        <v>12413</v>
      </c>
      <c r="K109" s="463"/>
      <c r="L109" s="463"/>
    </row>
    <row r="110" spans="1:12" ht="141" thickBot="1" x14ac:dyDescent="0.3">
      <c r="A110" s="459">
        <v>108</v>
      </c>
      <c r="B110" s="444" t="s">
        <v>875</v>
      </c>
      <c r="C110" s="468" t="s">
        <v>765</v>
      </c>
      <c r="D110" s="459" t="s">
        <v>737</v>
      </c>
      <c r="E110" s="459" t="s">
        <v>319</v>
      </c>
      <c r="F110" s="460" t="s">
        <v>1060</v>
      </c>
      <c r="G110" s="461" t="s">
        <v>1061</v>
      </c>
      <c r="H110" s="460" t="s">
        <v>1062</v>
      </c>
      <c r="I110" s="459" t="s">
        <v>769</v>
      </c>
      <c r="J110" s="462">
        <v>4866</v>
      </c>
      <c r="K110" s="459"/>
      <c r="L110" s="459"/>
    </row>
    <row r="111" spans="1:12" ht="102" x14ac:dyDescent="0.25">
      <c r="A111" s="443">
        <v>109</v>
      </c>
      <c r="B111" s="445" t="s">
        <v>306</v>
      </c>
      <c r="C111" s="446" t="s">
        <v>765</v>
      </c>
      <c r="D111" s="443" t="s">
        <v>737</v>
      </c>
      <c r="E111" s="443" t="s">
        <v>319</v>
      </c>
      <c r="F111" s="444" t="s">
        <v>1063</v>
      </c>
      <c r="G111" s="445" t="s">
        <v>1064</v>
      </c>
      <c r="H111" s="444" t="s">
        <v>1065</v>
      </c>
      <c r="I111" s="443" t="s">
        <v>792</v>
      </c>
      <c r="J111" s="448">
        <v>9321</v>
      </c>
      <c r="K111" s="443"/>
      <c r="L111" s="443"/>
    </row>
    <row r="112" spans="1:12" ht="76.5" x14ac:dyDescent="0.25">
      <c r="A112" s="449">
        <v>110</v>
      </c>
      <c r="B112" s="445" t="s">
        <v>306</v>
      </c>
      <c r="C112" s="451" t="s">
        <v>736</v>
      </c>
      <c r="D112" s="449" t="s">
        <v>737</v>
      </c>
      <c r="E112" s="449" t="s">
        <v>319</v>
      </c>
      <c r="F112" s="450" t="s">
        <v>1066</v>
      </c>
      <c r="G112" s="452" t="s">
        <v>1067</v>
      </c>
      <c r="H112" s="450" t="s">
        <v>1068</v>
      </c>
      <c r="I112" s="449" t="s">
        <v>822</v>
      </c>
      <c r="J112" s="453">
        <v>23424</v>
      </c>
      <c r="K112" s="449"/>
      <c r="L112" s="449"/>
    </row>
    <row r="113" spans="1:12" ht="89.25" x14ac:dyDescent="0.25">
      <c r="A113" s="449">
        <v>111</v>
      </c>
      <c r="B113" s="445" t="s">
        <v>306</v>
      </c>
      <c r="C113" s="451" t="s">
        <v>765</v>
      </c>
      <c r="D113" s="449" t="s">
        <v>737</v>
      </c>
      <c r="E113" s="449" t="s">
        <v>319</v>
      </c>
      <c r="F113" s="450" t="s">
        <v>1069</v>
      </c>
      <c r="G113" s="452" t="s">
        <v>1070</v>
      </c>
      <c r="H113" s="450" t="s">
        <v>1071</v>
      </c>
      <c r="I113" s="449" t="s">
        <v>792</v>
      </c>
      <c r="J113" s="453">
        <v>7450</v>
      </c>
      <c r="K113" s="449"/>
      <c r="L113" s="449"/>
    </row>
    <row r="114" spans="1:12" ht="63.75" x14ac:dyDescent="0.25">
      <c r="A114" s="449">
        <v>112</v>
      </c>
      <c r="B114" s="445" t="s">
        <v>306</v>
      </c>
      <c r="C114" s="451" t="s">
        <v>765</v>
      </c>
      <c r="D114" s="449" t="s">
        <v>737</v>
      </c>
      <c r="E114" s="449" t="s">
        <v>319</v>
      </c>
      <c r="F114" s="450" t="s">
        <v>1072</v>
      </c>
      <c r="G114" s="452" t="s">
        <v>1073</v>
      </c>
      <c r="H114" s="450" t="s">
        <v>1074</v>
      </c>
      <c r="I114" s="449" t="s">
        <v>769</v>
      </c>
      <c r="J114" s="453">
        <v>5434</v>
      </c>
      <c r="K114" s="449"/>
      <c r="L114" s="449"/>
    </row>
    <row r="115" spans="1:12" ht="102" x14ac:dyDescent="0.25">
      <c r="A115" s="449">
        <v>113</v>
      </c>
      <c r="B115" s="445" t="s">
        <v>306</v>
      </c>
      <c r="C115" s="451" t="s">
        <v>736</v>
      </c>
      <c r="D115" s="449" t="s">
        <v>737</v>
      </c>
      <c r="E115" s="449" t="s">
        <v>319</v>
      </c>
      <c r="F115" s="450" t="s">
        <v>1075</v>
      </c>
      <c r="G115" s="452" t="s">
        <v>1076</v>
      </c>
      <c r="H115" s="450" t="s">
        <v>1077</v>
      </c>
      <c r="I115" s="449" t="s">
        <v>740</v>
      </c>
      <c r="J115" s="453">
        <v>44388.5</v>
      </c>
      <c r="K115" s="449"/>
      <c r="L115" s="449"/>
    </row>
    <row r="116" spans="1:12" ht="102" x14ac:dyDescent="0.25">
      <c r="A116" s="449">
        <v>114</v>
      </c>
      <c r="B116" s="445" t="s">
        <v>306</v>
      </c>
      <c r="C116" s="451" t="s">
        <v>765</v>
      </c>
      <c r="D116" s="449" t="s">
        <v>737</v>
      </c>
      <c r="E116" s="449" t="s">
        <v>319</v>
      </c>
      <c r="F116" s="450" t="s">
        <v>1078</v>
      </c>
      <c r="G116" s="452" t="s">
        <v>1079</v>
      </c>
      <c r="H116" s="450" t="s">
        <v>1080</v>
      </c>
      <c r="I116" s="449" t="s">
        <v>792</v>
      </c>
      <c r="J116" s="453">
        <v>3976</v>
      </c>
      <c r="K116" s="449"/>
      <c r="L116" s="449"/>
    </row>
    <row r="117" spans="1:12" ht="127.5" x14ac:dyDescent="0.25">
      <c r="A117" s="449">
        <v>115</v>
      </c>
      <c r="B117" s="445" t="s">
        <v>306</v>
      </c>
      <c r="C117" s="451" t="s">
        <v>765</v>
      </c>
      <c r="D117" s="449" t="s">
        <v>737</v>
      </c>
      <c r="E117" s="449" t="s">
        <v>319</v>
      </c>
      <c r="F117" s="450" t="s">
        <v>1081</v>
      </c>
      <c r="G117" s="452" t="s">
        <v>1082</v>
      </c>
      <c r="H117" s="450" t="s">
        <v>1083</v>
      </c>
      <c r="I117" s="449" t="s">
        <v>752</v>
      </c>
      <c r="J117" s="453">
        <v>10776</v>
      </c>
      <c r="K117" s="449"/>
      <c r="L117" s="449"/>
    </row>
    <row r="118" spans="1:12" ht="63.75" x14ac:dyDescent="0.25">
      <c r="A118" s="449">
        <v>116</v>
      </c>
      <c r="B118" s="445" t="s">
        <v>306</v>
      </c>
      <c r="C118" s="451" t="s">
        <v>736</v>
      </c>
      <c r="D118" s="449" t="s">
        <v>737</v>
      </c>
      <c r="E118" s="449" t="s">
        <v>319</v>
      </c>
      <c r="F118" s="450" t="s">
        <v>1084</v>
      </c>
      <c r="G118" s="452" t="s">
        <v>1085</v>
      </c>
      <c r="H118" s="450" t="s">
        <v>1086</v>
      </c>
      <c r="I118" s="449" t="s">
        <v>810</v>
      </c>
      <c r="J118" s="453">
        <v>52975</v>
      </c>
      <c r="K118" s="449"/>
      <c r="L118" s="449"/>
    </row>
    <row r="119" spans="1:12" ht="166.5" thickBot="1" x14ac:dyDescent="0.3">
      <c r="A119" s="459">
        <v>117</v>
      </c>
      <c r="B119" s="445" t="s">
        <v>306</v>
      </c>
      <c r="C119" s="468" t="s">
        <v>736</v>
      </c>
      <c r="D119" s="459" t="s">
        <v>737</v>
      </c>
      <c r="E119" s="459" t="s">
        <v>319</v>
      </c>
      <c r="F119" s="460" t="s">
        <v>1087</v>
      </c>
      <c r="G119" s="461" t="s">
        <v>1088</v>
      </c>
      <c r="H119" s="460" t="s">
        <v>1089</v>
      </c>
      <c r="I119" s="459" t="s">
        <v>857</v>
      </c>
      <c r="J119" s="462">
        <v>47813.5</v>
      </c>
      <c r="K119" s="459"/>
      <c r="L119" s="459"/>
    </row>
    <row r="120" spans="1:12" ht="102" x14ac:dyDescent="0.25">
      <c r="A120" s="443">
        <v>118</v>
      </c>
      <c r="B120" s="445" t="s">
        <v>307</v>
      </c>
      <c r="C120" s="446" t="s">
        <v>765</v>
      </c>
      <c r="D120" s="443" t="s">
        <v>737</v>
      </c>
      <c r="E120" s="443" t="s">
        <v>319</v>
      </c>
      <c r="F120" s="444" t="s">
        <v>1090</v>
      </c>
      <c r="G120" s="445" t="s">
        <v>1091</v>
      </c>
      <c r="H120" s="444" t="s">
        <v>1092</v>
      </c>
      <c r="I120" s="443" t="s">
        <v>792</v>
      </c>
      <c r="J120" s="448">
        <v>3104</v>
      </c>
      <c r="K120" s="443"/>
      <c r="L120" s="443"/>
    </row>
    <row r="121" spans="1:12" ht="51" x14ac:dyDescent="0.25">
      <c r="A121" s="449">
        <v>119</v>
      </c>
      <c r="B121" s="445" t="s">
        <v>307</v>
      </c>
      <c r="C121" s="451" t="s">
        <v>765</v>
      </c>
      <c r="D121" s="449" t="s">
        <v>737</v>
      </c>
      <c r="E121" s="449" t="s">
        <v>319</v>
      </c>
      <c r="F121" s="450" t="s">
        <v>1093</v>
      </c>
      <c r="G121" s="452" t="s">
        <v>1094</v>
      </c>
      <c r="H121" s="450" t="s">
        <v>1095</v>
      </c>
      <c r="I121" s="449" t="s">
        <v>792</v>
      </c>
      <c r="J121" s="453">
        <v>7182</v>
      </c>
      <c r="K121" s="449"/>
      <c r="L121" s="449"/>
    </row>
    <row r="122" spans="1:12" ht="114.75" x14ac:dyDescent="0.25">
      <c r="A122" s="449">
        <v>120</v>
      </c>
      <c r="B122" s="445" t="s">
        <v>307</v>
      </c>
      <c r="C122" s="451" t="s">
        <v>765</v>
      </c>
      <c r="D122" s="449" t="s">
        <v>737</v>
      </c>
      <c r="E122" s="449" t="s">
        <v>319</v>
      </c>
      <c r="F122" s="450" t="s">
        <v>1096</v>
      </c>
      <c r="G122" s="452" t="s">
        <v>1097</v>
      </c>
      <c r="H122" s="450" t="s">
        <v>1098</v>
      </c>
      <c r="I122" s="449" t="s">
        <v>773</v>
      </c>
      <c r="J122" s="453">
        <v>1476</v>
      </c>
      <c r="K122" s="449"/>
      <c r="L122" s="449"/>
    </row>
    <row r="123" spans="1:12" ht="51" x14ac:dyDescent="0.25">
      <c r="A123" s="443">
        <v>121</v>
      </c>
      <c r="B123" s="445" t="s">
        <v>308</v>
      </c>
      <c r="C123" s="446" t="s">
        <v>753</v>
      </c>
      <c r="D123" s="443" t="s">
        <v>737</v>
      </c>
      <c r="E123" s="443" t="s">
        <v>748</v>
      </c>
      <c r="F123" s="446" t="s">
        <v>1099</v>
      </c>
      <c r="G123" s="446" t="s">
        <v>1100</v>
      </c>
      <c r="H123" s="444" t="s">
        <v>1101</v>
      </c>
      <c r="I123" s="443" t="s">
        <v>810</v>
      </c>
      <c r="J123" s="448">
        <v>2202</v>
      </c>
      <c r="K123" s="443"/>
      <c r="L123" s="443"/>
    </row>
    <row r="124" spans="1:12" ht="166.5" x14ac:dyDescent="0.25">
      <c r="A124" s="449">
        <v>122</v>
      </c>
      <c r="B124" s="445" t="s">
        <v>308</v>
      </c>
      <c r="C124" s="449" t="s">
        <v>765</v>
      </c>
      <c r="D124" s="449" t="s">
        <v>737</v>
      </c>
      <c r="E124" s="449" t="s">
        <v>319</v>
      </c>
      <c r="F124" s="469" t="s">
        <v>1102</v>
      </c>
      <c r="G124" s="469" t="s">
        <v>1103</v>
      </c>
      <c r="H124" s="469" t="s">
        <v>1104</v>
      </c>
      <c r="I124" s="449" t="s">
        <v>773</v>
      </c>
      <c r="J124" s="453">
        <v>2684</v>
      </c>
      <c r="K124" s="449"/>
      <c r="L124" s="449"/>
    </row>
    <row r="125" spans="1:12" ht="166.5" x14ac:dyDescent="0.25">
      <c r="A125" s="449">
        <v>123</v>
      </c>
      <c r="B125" s="445" t="s">
        <v>308</v>
      </c>
      <c r="C125" s="449" t="s">
        <v>736</v>
      </c>
      <c r="D125" s="449" t="s">
        <v>737</v>
      </c>
      <c r="E125" s="449" t="s">
        <v>319</v>
      </c>
      <c r="F125" s="457" t="s">
        <v>1105</v>
      </c>
      <c r="G125" s="457" t="s">
        <v>1106</v>
      </c>
      <c r="H125" s="457" t="s">
        <v>1107</v>
      </c>
      <c r="I125" s="449" t="s">
        <v>740</v>
      </c>
      <c r="J125" s="453">
        <v>37925</v>
      </c>
      <c r="K125" s="449"/>
      <c r="L125" s="449"/>
    </row>
    <row r="126" spans="1:12" ht="166.5" x14ac:dyDescent="0.25">
      <c r="A126" s="449">
        <v>124</v>
      </c>
      <c r="B126" s="445" t="s">
        <v>308</v>
      </c>
      <c r="C126" s="449" t="s">
        <v>765</v>
      </c>
      <c r="D126" s="449" t="s">
        <v>737</v>
      </c>
      <c r="E126" s="449" t="s">
        <v>319</v>
      </c>
      <c r="F126" s="470" t="s">
        <v>1108</v>
      </c>
      <c r="G126" s="470" t="s">
        <v>1109</v>
      </c>
      <c r="H126" s="470" t="s">
        <v>1110</v>
      </c>
      <c r="I126" s="449" t="s">
        <v>773</v>
      </c>
      <c r="J126" s="453">
        <v>6738</v>
      </c>
      <c r="K126" s="449"/>
      <c r="L126" s="449"/>
    </row>
    <row r="127" spans="1:12" ht="102.75" x14ac:dyDescent="0.25">
      <c r="A127" s="449">
        <v>125</v>
      </c>
      <c r="B127" s="445" t="s">
        <v>308</v>
      </c>
      <c r="C127" s="449" t="s">
        <v>765</v>
      </c>
      <c r="D127" s="449" t="s">
        <v>737</v>
      </c>
      <c r="E127" s="449" t="s">
        <v>319</v>
      </c>
      <c r="F127" s="457" t="s">
        <v>1111</v>
      </c>
      <c r="G127" s="457" t="s">
        <v>1112</v>
      </c>
      <c r="H127" s="457" t="s">
        <v>1113</v>
      </c>
      <c r="I127" s="449" t="s">
        <v>792</v>
      </c>
      <c r="J127" s="453">
        <v>2211</v>
      </c>
      <c r="K127" s="449"/>
      <c r="L127" s="449"/>
    </row>
    <row r="128" spans="1:12" ht="128.25" x14ac:dyDescent="0.25">
      <c r="A128" s="449">
        <v>126</v>
      </c>
      <c r="B128" s="445" t="s">
        <v>308</v>
      </c>
      <c r="C128" s="449" t="s">
        <v>765</v>
      </c>
      <c r="D128" s="449" t="s">
        <v>737</v>
      </c>
      <c r="E128" s="449" t="s">
        <v>319</v>
      </c>
      <c r="F128" s="457" t="s">
        <v>1114</v>
      </c>
      <c r="G128" s="457" t="s">
        <v>1115</v>
      </c>
      <c r="H128" s="457" t="s">
        <v>1116</v>
      </c>
      <c r="I128" s="449" t="s">
        <v>792</v>
      </c>
      <c r="J128" s="453">
        <v>935</v>
      </c>
      <c r="K128" s="449"/>
      <c r="L128" s="449"/>
    </row>
    <row r="129" spans="1:12" ht="39" x14ac:dyDescent="0.25">
      <c r="A129" s="449">
        <v>127</v>
      </c>
      <c r="B129" s="445" t="s">
        <v>308</v>
      </c>
      <c r="C129" s="449" t="s">
        <v>765</v>
      </c>
      <c r="D129" s="449" t="s">
        <v>737</v>
      </c>
      <c r="E129" s="449" t="s">
        <v>319</v>
      </c>
      <c r="F129" s="471" t="s">
        <v>1117</v>
      </c>
      <c r="G129" s="457" t="s">
        <v>1118</v>
      </c>
      <c r="H129" s="457" t="s">
        <v>1119</v>
      </c>
      <c r="I129" s="449" t="s">
        <v>752</v>
      </c>
      <c r="J129" s="453">
        <v>4682</v>
      </c>
      <c r="K129" s="449"/>
      <c r="L129" s="449"/>
    </row>
    <row r="130" spans="1:12" ht="39" x14ac:dyDescent="0.25">
      <c r="A130" s="449">
        <v>128</v>
      </c>
      <c r="B130" s="445" t="s">
        <v>308</v>
      </c>
      <c r="C130" s="449" t="s">
        <v>736</v>
      </c>
      <c r="D130" s="449" t="s">
        <v>737</v>
      </c>
      <c r="E130" s="449" t="s">
        <v>319</v>
      </c>
      <c r="F130" s="457" t="s">
        <v>1120</v>
      </c>
      <c r="G130" s="457" t="s">
        <v>1121</v>
      </c>
      <c r="H130" s="471" t="s">
        <v>1122</v>
      </c>
      <c r="I130" s="449" t="s">
        <v>810</v>
      </c>
      <c r="J130" s="453">
        <v>43794</v>
      </c>
      <c r="K130" s="449"/>
      <c r="L130" s="449"/>
    </row>
    <row r="131" spans="1:12" ht="64.5" x14ac:dyDescent="0.25">
      <c r="A131" s="449">
        <v>129</v>
      </c>
      <c r="B131" s="445" t="s">
        <v>308</v>
      </c>
      <c r="C131" s="449" t="s">
        <v>823</v>
      </c>
      <c r="D131" s="449" t="s">
        <v>737</v>
      </c>
      <c r="E131" s="449" t="s">
        <v>319</v>
      </c>
      <c r="F131" s="457" t="s">
        <v>1123</v>
      </c>
      <c r="G131" s="457" t="s">
        <v>1124</v>
      </c>
      <c r="H131" s="457" t="s">
        <v>1125</v>
      </c>
      <c r="I131" s="449" t="s">
        <v>792</v>
      </c>
      <c r="J131" s="453">
        <v>3621</v>
      </c>
      <c r="K131" s="449"/>
      <c r="L131" s="449"/>
    </row>
    <row r="132" spans="1:12" ht="90" x14ac:dyDescent="0.25">
      <c r="A132" s="449">
        <v>130</v>
      </c>
      <c r="B132" s="445" t="s">
        <v>308</v>
      </c>
      <c r="C132" s="449" t="s">
        <v>765</v>
      </c>
      <c r="D132" s="449" t="s">
        <v>737</v>
      </c>
      <c r="E132" s="449" t="s">
        <v>319</v>
      </c>
      <c r="F132" s="457" t="s">
        <v>1126</v>
      </c>
      <c r="G132" s="457" t="s">
        <v>1127</v>
      </c>
      <c r="H132" s="457" t="s">
        <v>1128</v>
      </c>
      <c r="I132" s="449" t="s">
        <v>773</v>
      </c>
      <c r="J132" s="453">
        <v>2232</v>
      </c>
      <c r="K132" s="449"/>
      <c r="L132" s="449"/>
    </row>
    <row r="133" spans="1:12" ht="102.75" x14ac:dyDescent="0.25">
      <c r="A133" s="449">
        <v>131</v>
      </c>
      <c r="B133" s="445" t="s">
        <v>308</v>
      </c>
      <c r="C133" s="449" t="s">
        <v>736</v>
      </c>
      <c r="D133" s="449" t="s">
        <v>737</v>
      </c>
      <c r="E133" s="449" t="s">
        <v>319</v>
      </c>
      <c r="F133" s="457" t="s">
        <v>1129</v>
      </c>
      <c r="G133" s="457" t="s">
        <v>1130</v>
      </c>
      <c r="H133" s="457" t="s">
        <v>1131</v>
      </c>
      <c r="I133" s="449" t="s">
        <v>810</v>
      </c>
      <c r="J133" s="453">
        <v>4822</v>
      </c>
      <c r="K133" s="449"/>
      <c r="L133" s="449"/>
    </row>
    <row r="134" spans="1:12" ht="115.5" x14ac:dyDescent="0.25">
      <c r="A134" s="449">
        <v>132</v>
      </c>
      <c r="B134" s="445" t="s">
        <v>308</v>
      </c>
      <c r="C134" s="449" t="s">
        <v>765</v>
      </c>
      <c r="D134" s="449" t="s">
        <v>737</v>
      </c>
      <c r="E134" s="449" t="s">
        <v>319</v>
      </c>
      <c r="F134" s="457" t="s">
        <v>1132</v>
      </c>
      <c r="G134" s="457" t="s">
        <v>1133</v>
      </c>
      <c r="H134" s="457" t="s">
        <v>1134</v>
      </c>
      <c r="I134" s="449" t="s">
        <v>769</v>
      </c>
      <c r="J134" s="453">
        <v>1655</v>
      </c>
      <c r="K134" s="449"/>
      <c r="L134" s="449"/>
    </row>
    <row r="135" spans="1:12" ht="64.5" x14ac:dyDescent="0.25">
      <c r="A135" s="449">
        <v>133</v>
      </c>
      <c r="B135" s="445" t="s">
        <v>308</v>
      </c>
      <c r="C135" s="449" t="s">
        <v>765</v>
      </c>
      <c r="D135" s="449" t="s">
        <v>737</v>
      </c>
      <c r="E135" s="449" t="s">
        <v>319</v>
      </c>
      <c r="F135" s="457" t="s">
        <v>1135</v>
      </c>
      <c r="G135" s="457" t="s">
        <v>1136</v>
      </c>
      <c r="H135" s="457" t="s">
        <v>1137</v>
      </c>
      <c r="I135" s="449" t="s">
        <v>773</v>
      </c>
      <c r="J135" s="453">
        <v>7481</v>
      </c>
      <c r="K135" s="449"/>
      <c r="L135" s="449"/>
    </row>
    <row r="136" spans="1:12" ht="115.5" x14ac:dyDescent="0.25">
      <c r="A136" s="449">
        <v>134</v>
      </c>
      <c r="B136" s="445" t="s">
        <v>308</v>
      </c>
      <c r="C136" s="449" t="s">
        <v>736</v>
      </c>
      <c r="D136" s="449" t="s">
        <v>737</v>
      </c>
      <c r="E136" s="449" t="s">
        <v>319</v>
      </c>
      <c r="F136" s="457" t="s">
        <v>1138</v>
      </c>
      <c r="G136" s="457" t="s">
        <v>1139</v>
      </c>
      <c r="H136" s="457" t="s">
        <v>1140</v>
      </c>
      <c r="I136" s="449" t="s">
        <v>752</v>
      </c>
      <c r="J136" s="453">
        <v>24545</v>
      </c>
      <c r="K136" s="449"/>
      <c r="L136" s="449"/>
    </row>
    <row r="137" spans="1:12" ht="141" x14ac:dyDescent="0.25">
      <c r="A137" s="449">
        <v>135</v>
      </c>
      <c r="B137" s="445" t="s">
        <v>308</v>
      </c>
      <c r="C137" s="449" t="s">
        <v>736</v>
      </c>
      <c r="D137" s="449" t="s">
        <v>737</v>
      </c>
      <c r="E137" s="449" t="s">
        <v>319</v>
      </c>
      <c r="F137" s="457" t="s">
        <v>1141</v>
      </c>
      <c r="G137" s="457" t="s">
        <v>1142</v>
      </c>
      <c r="H137" s="457" t="s">
        <v>1143</v>
      </c>
      <c r="I137" s="449" t="s">
        <v>810</v>
      </c>
      <c r="J137" s="453">
        <v>56885</v>
      </c>
      <c r="K137" s="449"/>
      <c r="L137" s="449"/>
    </row>
    <row r="138" spans="1:12" ht="153.75" x14ac:dyDescent="0.25">
      <c r="A138" s="449">
        <v>136</v>
      </c>
      <c r="B138" s="445" t="s">
        <v>308</v>
      </c>
      <c r="C138" s="449" t="s">
        <v>765</v>
      </c>
      <c r="D138" s="449" t="s">
        <v>737</v>
      </c>
      <c r="E138" s="449" t="s">
        <v>319</v>
      </c>
      <c r="F138" s="457" t="s">
        <v>1144</v>
      </c>
      <c r="G138" s="457" t="s">
        <v>1145</v>
      </c>
      <c r="H138" s="457" t="s">
        <v>1146</v>
      </c>
      <c r="I138" s="449" t="s">
        <v>773</v>
      </c>
      <c r="J138" s="453">
        <v>2851</v>
      </c>
      <c r="K138" s="449"/>
      <c r="L138" s="449"/>
    </row>
    <row r="139" spans="1:12" ht="64.5" x14ac:dyDescent="0.25">
      <c r="A139" s="449">
        <v>137</v>
      </c>
      <c r="B139" s="445" t="s">
        <v>308</v>
      </c>
      <c r="C139" s="449" t="s">
        <v>736</v>
      </c>
      <c r="D139" s="449" t="s">
        <v>737</v>
      </c>
      <c r="E139" s="449" t="s">
        <v>319</v>
      </c>
      <c r="F139" s="457" t="s">
        <v>1147</v>
      </c>
      <c r="G139" s="457" t="s">
        <v>1148</v>
      </c>
      <c r="H139" s="457" t="s">
        <v>1149</v>
      </c>
      <c r="I139" s="449" t="s">
        <v>810</v>
      </c>
      <c r="J139" s="453">
        <v>80981</v>
      </c>
      <c r="K139" s="449"/>
      <c r="L139" s="449"/>
    </row>
    <row r="140" spans="1:12" ht="39" x14ac:dyDescent="0.25">
      <c r="A140" s="449">
        <v>138</v>
      </c>
      <c r="B140" s="445" t="s">
        <v>308</v>
      </c>
      <c r="C140" s="449" t="s">
        <v>736</v>
      </c>
      <c r="D140" s="449" t="s">
        <v>737</v>
      </c>
      <c r="E140" s="449" t="s">
        <v>319</v>
      </c>
      <c r="F140" s="457" t="s">
        <v>1150</v>
      </c>
      <c r="G140" s="457" t="s">
        <v>1151</v>
      </c>
      <c r="H140" s="457" t="s">
        <v>1152</v>
      </c>
      <c r="I140" s="449" t="s">
        <v>752</v>
      </c>
      <c r="J140" s="453">
        <v>25110</v>
      </c>
      <c r="K140" s="449"/>
      <c r="L140" s="449"/>
    </row>
    <row r="141" spans="1:12" ht="64.5" x14ac:dyDescent="0.25">
      <c r="A141" s="449">
        <v>139</v>
      </c>
      <c r="B141" s="445" t="s">
        <v>308</v>
      </c>
      <c r="C141" s="449" t="s">
        <v>823</v>
      </c>
      <c r="D141" s="449" t="s">
        <v>737</v>
      </c>
      <c r="E141" s="449" t="s">
        <v>319</v>
      </c>
      <c r="F141" s="457" t="s">
        <v>1153</v>
      </c>
      <c r="G141" s="457" t="s">
        <v>1154</v>
      </c>
      <c r="H141" s="457" t="s">
        <v>1155</v>
      </c>
      <c r="I141" s="449" t="s">
        <v>769</v>
      </c>
      <c r="J141" s="453">
        <v>2120</v>
      </c>
      <c r="K141" s="449"/>
      <c r="L141" s="449"/>
    </row>
    <row r="142" spans="1:12" x14ac:dyDescent="0.25">
      <c r="A142" s="3"/>
      <c r="B142" s="3"/>
      <c r="C142" s="3"/>
      <c r="D142" s="449"/>
      <c r="E142" s="449"/>
      <c r="F142" s="449"/>
      <c r="G142" s="449"/>
      <c r="H142" s="449"/>
      <c r="I142" s="449"/>
      <c r="J142" s="472"/>
      <c r="K142" s="3"/>
      <c r="L142" s="3"/>
    </row>
    <row r="143" spans="1:12" x14ac:dyDescent="0.25">
      <c r="A143" s="3"/>
      <c r="B143" s="3"/>
      <c r="C143" s="3"/>
      <c r="D143" s="449"/>
      <c r="E143" s="449"/>
      <c r="F143" s="449"/>
      <c r="G143" s="449"/>
      <c r="H143" s="449"/>
      <c r="I143" s="449"/>
      <c r="J143" s="472"/>
      <c r="K143" s="3"/>
      <c r="L143" s="3"/>
    </row>
    <row r="144" spans="1:12" x14ac:dyDescent="0.25">
      <c r="A144" s="3"/>
      <c r="B144" s="3"/>
      <c r="C144" s="3"/>
      <c r="D144" s="449"/>
      <c r="E144" s="449"/>
      <c r="F144" s="3"/>
      <c r="G144" s="3"/>
      <c r="H144" s="3"/>
      <c r="I144" s="3"/>
      <c r="J144" s="472"/>
      <c r="K144" s="3"/>
      <c r="L144" s="3"/>
    </row>
    <row r="145" spans="1:12" x14ac:dyDescent="0.25">
      <c r="A145" s="3"/>
      <c r="B145" s="3"/>
      <c r="C145" s="3"/>
      <c r="D145" s="449"/>
      <c r="E145" s="449"/>
      <c r="F145" s="3"/>
      <c r="G145" s="3"/>
      <c r="H145" s="3"/>
      <c r="I145" s="3"/>
      <c r="J145" s="472"/>
      <c r="K145" s="3"/>
      <c r="L145" s="3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'[1]T1 - výskumné z verejnej správy'!#REF!</xm:f>
          </x14:formula1>
          <xm:sqref>B4:B110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view="pageBreakPreview" topLeftCell="A14" zoomScaleNormal="100" zoomScaleSheetLayoutView="100" workbookViewId="0">
      <selection activeCell="B28" sqref="B28"/>
    </sheetView>
  </sheetViews>
  <sheetFormatPr defaultRowHeight="15.75" x14ac:dyDescent="0.25"/>
  <cols>
    <col min="1" max="1" width="2.875" customWidth="1"/>
    <col min="2" max="2" width="6.125" bestFit="1" customWidth="1"/>
    <col min="3" max="3" width="9.875" bestFit="1" customWidth="1"/>
    <col min="4" max="4" width="5.25" customWidth="1"/>
    <col min="5" max="5" width="4.25" customWidth="1"/>
    <col min="6" max="6" width="9.5" bestFit="1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5">
      <c r="A1" s="632" t="s">
        <v>278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</row>
    <row r="2" spans="1:13" s="147" customFormat="1" ht="115.5" thickBot="1" x14ac:dyDescent="0.25">
      <c r="A2" s="506" t="s">
        <v>134</v>
      </c>
      <c r="B2" s="473" t="s">
        <v>52</v>
      </c>
      <c r="C2" s="473" t="s">
        <v>182</v>
      </c>
      <c r="D2" s="473" t="s">
        <v>185</v>
      </c>
      <c r="E2" s="473" t="s">
        <v>184</v>
      </c>
      <c r="F2" s="473" t="s">
        <v>135</v>
      </c>
      <c r="G2" s="473" t="s">
        <v>136</v>
      </c>
      <c r="H2" s="473" t="s">
        <v>122</v>
      </c>
      <c r="I2" s="473" t="s">
        <v>137</v>
      </c>
      <c r="J2" s="473" t="s">
        <v>138</v>
      </c>
      <c r="K2" s="473" t="s">
        <v>139</v>
      </c>
      <c r="L2" s="507" t="s">
        <v>140</v>
      </c>
      <c r="M2" s="146"/>
    </row>
    <row r="3" spans="1:13" ht="51" x14ac:dyDescent="0.25">
      <c r="A3" s="508">
        <v>1</v>
      </c>
      <c r="B3" s="509" t="s">
        <v>292</v>
      </c>
      <c r="C3" s="510" t="s">
        <v>1156</v>
      </c>
      <c r="D3" s="511" t="s">
        <v>737</v>
      </c>
      <c r="E3" s="511" t="s">
        <v>748</v>
      </c>
      <c r="F3" s="510" t="s">
        <v>1157</v>
      </c>
      <c r="G3" s="512" t="s">
        <v>1158</v>
      </c>
      <c r="H3" s="513" t="s">
        <v>1159</v>
      </c>
      <c r="I3" s="511" t="s">
        <v>769</v>
      </c>
      <c r="J3" s="514">
        <v>6152</v>
      </c>
      <c r="K3" s="509"/>
      <c r="L3" s="515"/>
      <c r="M3" s="146"/>
    </row>
    <row r="4" spans="1:13" ht="39" thickBot="1" x14ac:dyDescent="0.3">
      <c r="A4" s="516">
        <v>2</v>
      </c>
      <c r="B4" s="474" t="s">
        <v>299</v>
      </c>
      <c r="C4" s="475" t="s">
        <v>1160</v>
      </c>
      <c r="D4" s="474" t="s">
        <v>737</v>
      </c>
      <c r="E4" s="474" t="s">
        <v>748</v>
      </c>
      <c r="F4" s="451" t="s">
        <v>1163</v>
      </c>
      <c r="G4" s="451" t="s">
        <v>1164</v>
      </c>
      <c r="H4" s="451" t="s">
        <v>1161</v>
      </c>
      <c r="I4" s="474" t="s">
        <v>1162</v>
      </c>
      <c r="J4" s="474">
        <v>3000</v>
      </c>
      <c r="K4" s="474"/>
      <c r="L4" s="517"/>
      <c r="M4" s="476"/>
    </row>
    <row r="5" spans="1:13" ht="38.25" x14ac:dyDescent="0.25">
      <c r="A5" s="508">
        <v>3</v>
      </c>
      <c r="B5" s="474" t="s">
        <v>294</v>
      </c>
      <c r="C5" s="475" t="s">
        <v>1160</v>
      </c>
      <c r="D5" s="474" t="s">
        <v>737</v>
      </c>
      <c r="E5" s="474" t="s">
        <v>748</v>
      </c>
      <c r="F5" s="451" t="s">
        <v>1165</v>
      </c>
      <c r="G5" s="451" t="s">
        <v>1166</v>
      </c>
      <c r="H5" s="451" t="s">
        <v>1161</v>
      </c>
      <c r="I5" s="474" t="s">
        <v>1167</v>
      </c>
      <c r="J5" s="474">
        <v>1500</v>
      </c>
      <c r="K5" s="474"/>
      <c r="L5" s="517"/>
      <c r="M5" s="476"/>
    </row>
    <row r="6" spans="1:13" ht="39" thickBot="1" x14ac:dyDescent="0.3">
      <c r="A6" s="516">
        <v>4</v>
      </c>
      <c r="B6" s="474" t="s">
        <v>294</v>
      </c>
      <c r="C6" s="475" t="s">
        <v>1160</v>
      </c>
      <c r="D6" s="474" t="s">
        <v>737</v>
      </c>
      <c r="E6" s="474" t="s">
        <v>748</v>
      </c>
      <c r="F6" s="451" t="s">
        <v>1168</v>
      </c>
      <c r="G6" s="451" t="s">
        <v>1169</v>
      </c>
      <c r="H6" s="451" t="s">
        <v>1161</v>
      </c>
      <c r="I6" s="474" t="s">
        <v>1167</v>
      </c>
      <c r="J6" s="474">
        <v>3000</v>
      </c>
      <c r="K6" s="474"/>
      <c r="L6" s="517"/>
      <c r="M6" s="476"/>
    </row>
    <row r="7" spans="1:13" ht="39" x14ac:dyDescent="0.25">
      <c r="A7" s="508">
        <v>5</v>
      </c>
      <c r="B7" s="474" t="s">
        <v>294</v>
      </c>
      <c r="C7" s="474" t="s">
        <v>736</v>
      </c>
      <c r="D7" s="474" t="s">
        <v>737</v>
      </c>
      <c r="E7" s="474" t="s">
        <v>319</v>
      </c>
      <c r="F7" s="457" t="s">
        <v>1170</v>
      </c>
      <c r="G7" s="457" t="s">
        <v>1017</v>
      </c>
      <c r="H7" s="457" t="s">
        <v>1171</v>
      </c>
      <c r="I7" s="474" t="s">
        <v>1167</v>
      </c>
      <c r="J7" s="474">
        <v>2430</v>
      </c>
      <c r="K7" s="474"/>
      <c r="L7" s="518"/>
      <c r="M7" s="142"/>
    </row>
    <row r="8" spans="1:13" ht="27" thickBot="1" x14ac:dyDescent="0.3">
      <c r="A8" s="516">
        <v>6</v>
      </c>
      <c r="B8" s="474" t="s">
        <v>294</v>
      </c>
      <c r="C8" s="474" t="s">
        <v>736</v>
      </c>
      <c r="D8" s="474" t="s">
        <v>737</v>
      </c>
      <c r="E8" s="474" t="s">
        <v>319</v>
      </c>
      <c r="F8" s="457" t="s">
        <v>1172</v>
      </c>
      <c r="G8" s="457" t="s">
        <v>1173</v>
      </c>
      <c r="H8" s="457" t="s">
        <v>1174</v>
      </c>
      <c r="I8" s="474" t="s">
        <v>1162</v>
      </c>
      <c r="J8" s="474">
        <v>2650</v>
      </c>
      <c r="K8" s="474"/>
      <c r="L8" s="518"/>
      <c r="M8" s="142"/>
    </row>
    <row r="9" spans="1:13" ht="39" x14ac:dyDescent="0.25">
      <c r="A9" s="508">
        <v>7</v>
      </c>
      <c r="B9" s="474" t="s">
        <v>294</v>
      </c>
      <c r="C9" s="477" t="s">
        <v>753</v>
      </c>
      <c r="D9" s="474" t="s">
        <v>737</v>
      </c>
      <c r="E9" s="474" t="s">
        <v>748</v>
      </c>
      <c r="F9" s="457" t="s">
        <v>1175</v>
      </c>
      <c r="G9" s="457" t="s">
        <v>1176</v>
      </c>
      <c r="H9" s="457" t="s">
        <v>1177</v>
      </c>
      <c r="I9" s="474" t="s">
        <v>857</v>
      </c>
      <c r="J9" s="474">
        <v>27275</v>
      </c>
      <c r="K9" s="474"/>
      <c r="L9" s="518"/>
      <c r="M9" s="142"/>
    </row>
    <row r="10" spans="1:13" ht="26.25" thickBot="1" x14ac:dyDescent="0.3">
      <c r="A10" s="516">
        <v>8</v>
      </c>
      <c r="B10" s="519" t="s">
        <v>294</v>
      </c>
      <c r="C10" s="450" t="s">
        <v>753</v>
      </c>
      <c r="D10" s="449" t="s">
        <v>737</v>
      </c>
      <c r="E10" s="449" t="s">
        <v>748</v>
      </c>
      <c r="F10" s="450" t="s">
        <v>1178</v>
      </c>
      <c r="G10" s="475" t="s">
        <v>1179</v>
      </c>
      <c r="H10" s="450" t="s">
        <v>1180</v>
      </c>
      <c r="I10" s="449" t="s">
        <v>792</v>
      </c>
      <c r="J10" s="453">
        <v>36754</v>
      </c>
      <c r="K10" s="474"/>
      <c r="L10" s="518"/>
      <c r="M10" s="142"/>
    </row>
    <row r="11" spans="1:13" ht="76.5" x14ac:dyDescent="0.25">
      <c r="A11" s="508">
        <v>9</v>
      </c>
      <c r="B11" s="519" t="s">
        <v>292</v>
      </c>
      <c r="C11" s="449" t="s">
        <v>823</v>
      </c>
      <c r="D11" s="449" t="s">
        <v>737</v>
      </c>
      <c r="E11" s="449" t="s">
        <v>319</v>
      </c>
      <c r="F11" s="450" t="s">
        <v>1181</v>
      </c>
      <c r="G11" s="452" t="s">
        <v>1182</v>
      </c>
      <c r="H11" s="450" t="s">
        <v>1183</v>
      </c>
      <c r="I11" s="449" t="s">
        <v>792</v>
      </c>
      <c r="J11" s="453">
        <v>2134</v>
      </c>
      <c r="K11" s="474"/>
      <c r="L11" s="518"/>
      <c r="M11" s="142"/>
    </row>
    <row r="12" spans="1:13" ht="64.5" thickBot="1" x14ac:dyDescent="0.3">
      <c r="A12" s="516">
        <v>10</v>
      </c>
      <c r="B12" s="519" t="s">
        <v>294</v>
      </c>
      <c r="C12" s="449" t="s">
        <v>823</v>
      </c>
      <c r="D12" s="449" t="s">
        <v>737</v>
      </c>
      <c r="E12" s="449" t="s">
        <v>319</v>
      </c>
      <c r="F12" s="450" t="s">
        <v>1184</v>
      </c>
      <c r="G12" s="452" t="s">
        <v>1185</v>
      </c>
      <c r="H12" s="450" t="s">
        <v>1186</v>
      </c>
      <c r="I12" s="449" t="s">
        <v>769</v>
      </c>
      <c r="J12" s="453">
        <v>3766</v>
      </c>
      <c r="K12" s="474"/>
      <c r="L12" s="518"/>
      <c r="M12" s="142"/>
    </row>
    <row r="13" spans="1:13" ht="51" x14ac:dyDescent="0.25">
      <c r="A13" s="508">
        <v>11</v>
      </c>
      <c r="B13" s="519" t="s">
        <v>292</v>
      </c>
      <c r="C13" s="449" t="s">
        <v>823</v>
      </c>
      <c r="D13" s="449" t="s">
        <v>737</v>
      </c>
      <c r="E13" s="449" t="s">
        <v>319</v>
      </c>
      <c r="F13" s="450" t="s">
        <v>1187</v>
      </c>
      <c r="G13" s="452" t="s">
        <v>1188</v>
      </c>
      <c r="H13" s="450" t="s">
        <v>1189</v>
      </c>
      <c r="I13" s="449" t="s">
        <v>792</v>
      </c>
      <c r="J13" s="453">
        <v>17864</v>
      </c>
      <c r="K13" s="474"/>
      <c r="L13" s="518"/>
      <c r="M13" s="142"/>
    </row>
    <row r="14" spans="1:13" ht="51.75" thickBot="1" x14ac:dyDescent="0.3">
      <c r="A14" s="516">
        <v>12</v>
      </c>
      <c r="B14" s="519" t="s">
        <v>292</v>
      </c>
      <c r="C14" s="449" t="s">
        <v>823</v>
      </c>
      <c r="D14" s="449" t="s">
        <v>737</v>
      </c>
      <c r="E14" s="449" t="s">
        <v>319</v>
      </c>
      <c r="F14" s="450" t="s">
        <v>1190</v>
      </c>
      <c r="G14" s="452" t="s">
        <v>1191</v>
      </c>
      <c r="H14" s="450" t="s">
        <v>1192</v>
      </c>
      <c r="I14" s="449" t="s">
        <v>773</v>
      </c>
      <c r="J14" s="453">
        <v>13414</v>
      </c>
      <c r="K14" s="474"/>
      <c r="L14" s="518"/>
      <c r="M14" s="142"/>
    </row>
    <row r="15" spans="1:13" ht="38.25" x14ac:dyDescent="0.25">
      <c r="A15" s="508">
        <v>13</v>
      </c>
      <c r="B15" s="519" t="s">
        <v>292</v>
      </c>
      <c r="C15" s="449" t="s">
        <v>823</v>
      </c>
      <c r="D15" s="449" t="s">
        <v>737</v>
      </c>
      <c r="E15" s="449" t="s">
        <v>319</v>
      </c>
      <c r="F15" s="450" t="s">
        <v>1193</v>
      </c>
      <c r="G15" s="452" t="s">
        <v>843</v>
      </c>
      <c r="H15" s="450" t="s">
        <v>1194</v>
      </c>
      <c r="I15" s="449" t="s">
        <v>773</v>
      </c>
      <c r="J15" s="453">
        <v>15890</v>
      </c>
      <c r="K15" s="474"/>
      <c r="L15" s="518"/>
      <c r="M15" s="142"/>
    </row>
    <row r="16" spans="1:13" ht="51.75" thickBot="1" x14ac:dyDescent="0.3">
      <c r="A16" s="516">
        <v>14</v>
      </c>
      <c r="B16" s="519" t="s">
        <v>292</v>
      </c>
      <c r="C16" s="449" t="s">
        <v>823</v>
      </c>
      <c r="D16" s="449" t="s">
        <v>737</v>
      </c>
      <c r="E16" s="449" t="s">
        <v>319</v>
      </c>
      <c r="F16" s="450" t="s">
        <v>1195</v>
      </c>
      <c r="G16" s="452" t="s">
        <v>1196</v>
      </c>
      <c r="H16" s="450" t="s">
        <v>1197</v>
      </c>
      <c r="I16" s="449" t="s">
        <v>773</v>
      </c>
      <c r="J16" s="453">
        <v>8982</v>
      </c>
      <c r="K16" s="474"/>
      <c r="L16" s="518"/>
      <c r="M16" s="142"/>
    </row>
    <row r="17" spans="1:13" ht="26.25" x14ac:dyDescent="0.25">
      <c r="A17" s="508">
        <v>15</v>
      </c>
      <c r="B17" s="519" t="s">
        <v>294</v>
      </c>
      <c r="C17" s="451" t="s">
        <v>823</v>
      </c>
      <c r="D17" s="449" t="s">
        <v>737</v>
      </c>
      <c r="E17" s="449" t="s">
        <v>319</v>
      </c>
      <c r="F17" s="450" t="s">
        <v>1198</v>
      </c>
      <c r="G17" s="452" t="s">
        <v>1199</v>
      </c>
      <c r="H17" s="450" t="s">
        <v>1200</v>
      </c>
      <c r="I17" s="449" t="s">
        <v>769</v>
      </c>
      <c r="J17" s="453">
        <v>5114</v>
      </c>
      <c r="K17" s="474"/>
      <c r="L17" s="518"/>
      <c r="M17" s="142"/>
    </row>
    <row r="18" spans="1:13" ht="51.75" thickBot="1" x14ac:dyDescent="0.3">
      <c r="A18" s="516">
        <v>16</v>
      </c>
      <c r="B18" s="519" t="s">
        <v>294</v>
      </c>
      <c r="C18" s="451" t="s">
        <v>823</v>
      </c>
      <c r="D18" s="449" t="s">
        <v>737</v>
      </c>
      <c r="E18" s="449" t="s">
        <v>319</v>
      </c>
      <c r="F18" s="450" t="s">
        <v>1201</v>
      </c>
      <c r="G18" s="452" t="s">
        <v>1202</v>
      </c>
      <c r="H18" s="450" t="s">
        <v>1203</v>
      </c>
      <c r="I18" s="449" t="s">
        <v>769</v>
      </c>
      <c r="J18" s="453">
        <v>1383</v>
      </c>
      <c r="K18" s="474"/>
      <c r="L18" s="518"/>
      <c r="M18" s="142"/>
    </row>
    <row r="19" spans="1:13" ht="38.25" x14ac:dyDescent="0.25">
      <c r="A19" s="508">
        <v>17</v>
      </c>
      <c r="B19" s="519" t="s">
        <v>294</v>
      </c>
      <c r="C19" s="451" t="s">
        <v>823</v>
      </c>
      <c r="D19" s="449" t="s">
        <v>737</v>
      </c>
      <c r="E19" s="449" t="s">
        <v>319</v>
      </c>
      <c r="F19" s="450" t="s">
        <v>1204</v>
      </c>
      <c r="G19" s="452" t="s">
        <v>1205</v>
      </c>
      <c r="H19" s="450" t="s">
        <v>1206</v>
      </c>
      <c r="I19" s="449" t="s">
        <v>792</v>
      </c>
      <c r="J19" s="453">
        <v>4136</v>
      </c>
      <c r="K19" s="474"/>
      <c r="L19" s="518"/>
      <c r="M19" s="142"/>
    </row>
    <row r="20" spans="1:13" ht="77.25" thickBot="1" x14ac:dyDescent="0.3">
      <c r="A20" s="516">
        <v>18</v>
      </c>
      <c r="B20" s="519" t="s">
        <v>294</v>
      </c>
      <c r="C20" s="451" t="s">
        <v>823</v>
      </c>
      <c r="D20" s="449" t="s">
        <v>737</v>
      </c>
      <c r="E20" s="449" t="s">
        <v>319</v>
      </c>
      <c r="F20" s="450" t="s">
        <v>1207</v>
      </c>
      <c r="G20" s="452" t="s">
        <v>1208</v>
      </c>
      <c r="H20" s="450" t="s">
        <v>1209</v>
      </c>
      <c r="I20" s="449" t="s">
        <v>773</v>
      </c>
      <c r="J20" s="453">
        <v>6870</v>
      </c>
      <c r="K20" s="474"/>
      <c r="L20" s="518"/>
      <c r="M20" s="142"/>
    </row>
    <row r="21" spans="1:13" ht="38.25" x14ac:dyDescent="0.25">
      <c r="A21" s="508">
        <v>19</v>
      </c>
      <c r="B21" s="519" t="s">
        <v>294</v>
      </c>
      <c r="C21" s="451" t="s">
        <v>823</v>
      </c>
      <c r="D21" s="449" t="s">
        <v>737</v>
      </c>
      <c r="E21" s="449" t="s">
        <v>319</v>
      </c>
      <c r="F21" s="450" t="s">
        <v>1210</v>
      </c>
      <c r="G21" s="452" t="s">
        <v>1211</v>
      </c>
      <c r="H21" s="450" t="s">
        <v>1212</v>
      </c>
      <c r="I21" s="449" t="s">
        <v>792</v>
      </c>
      <c r="J21" s="453">
        <v>1643</v>
      </c>
      <c r="K21" s="474"/>
      <c r="L21" s="518"/>
      <c r="M21" s="142"/>
    </row>
    <row r="22" spans="1:13" ht="52.5" thickBot="1" x14ac:dyDescent="0.3">
      <c r="A22" s="516">
        <v>20</v>
      </c>
      <c r="B22" s="64"/>
      <c r="C22" s="468" t="s">
        <v>823</v>
      </c>
      <c r="D22" s="459" t="s">
        <v>737</v>
      </c>
      <c r="E22" s="459" t="s">
        <v>319</v>
      </c>
      <c r="F22" s="460" t="s">
        <v>1213</v>
      </c>
      <c r="G22" s="461" t="s">
        <v>1214</v>
      </c>
      <c r="H22" s="460" t="s">
        <v>1215</v>
      </c>
      <c r="I22" s="459" t="s">
        <v>792</v>
      </c>
      <c r="J22" s="462">
        <v>7719</v>
      </c>
      <c r="K22" s="474"/>
      <c r="L22" s="64"/>
      <c r="M22" s="142"/>
    </row>
    <row r="23" spans="1:13" ht="26.25" x14ac:dyDescent="0.25">
      <c r="A23" s="508">
        <v>21</v>
      </c>
      <c r="B23" s="64"/>
      <c r="C23" s="449" t="s">
        <v>823</v>
      </c>
      <c r="D23" s="449" t="s">
        <v>737</v>
      </c>
      <c r="E23" s="449" t="s">
        <v>319</v>
      </c>
      <c r="F23" s="457" t="s">
        <v>1216</v>
      </c>
      <c r="G23" s="457" t="s">
        <v>1217</v>
      </c>
      <c r="H23" s="457" t="s">
        <v>1218</v>
      </c>
      <c r="I23" s="449" t="s">
        <v>769</v>
      </c>
      <c r="J23" s="453">
        <v>1833</v>
      </c>
      <c r="K23" s="474"/>
      <c r="L23" s="64"/>
      <c r="M23" s="142"/>
    </row>
    <row r="24" spans="1:13" ht="51.75" x14ac:dyDescent="0.25">
      <c r="A24" s="516">
        <v>22</v>
      </c>
      <c r="B24" s="64"/>
      <c r="C24" s="477" t="s">
        <v>753</v>
      </c>
      <c r="D24" s="474" t="s">
        <v>737</v>
      </c>
      <c r="E24" s="474" t="s">
        <v>748</v>
      </c>
      <c r="F24" s="457" t="s">
        <v>1219</v>
      </c>
      <c r="G24" s="457" t="s">
        <v>1176</v>
      </c>
      <c r="H24" s="457" t="s">
        <v>1220</v>
      </c>
      <c r="I24" s="474" t="s">
        <v>769</v>
      </c>
      <c r="J24" s="474">
        <v>21861</v>
      </c>
      <c r="K24" s="474"/>
      <c r="L24" s="64"/>
      <c r="M24" s="142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D13" sqref="D13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633" t="s">
        <v>286</v>
      </c>
      <c r="B1" s="633"/>
      <c r="C1" s="633"/>
      <c r="D1" s="633"/>
      <c r="E1" s="633"/>
    </row>
    <row r="2" spans="1:5" s="1" customFormat="1" ht="16.5" thickBot="1" x14ac:dyDescent="0.3">
      <c r="A2" s="480" t="s">
        <v>113</v>
      </c>
      <c r="B2" s="483" t="s">
        <v>114</v>
      </c>
      <c r="C2" s="483" t="s">
        <v>115</v>
      </c>
      <c r="D2" s="483" t="s">
        <v>116</v>
      </c>
      <c r="E2" s="481" t="s">
        <v>117</v>
      </c>
    </row>
    <row r="3" spans="1:5" s="1" customFormat="1" x14ac:dyDescent="0.25">
      <c r="A3" s="482" t="s">
        <v>711</v>
      </c>
      <c r="B3" s="482" t="s">
        <v>1221</v>
      </c>
      <c r="C3" s="482" t="s">
        <v>1222</v>
      </c>
      <c r="D3" s="485" t="s">
        <v>1223</v>
      </c>
      <c r="E3" s="484">
        <v>42347</v>
      </c>
    </row>
    <row r="4" spans="1:5" s="1" customFormat="1" x14ac:dyDescent="0.25">
      <c r="A4" s="482" t="s">
        <v>711</v>
      </c>
      <c r="B4" s="482" t="s">
        <v>1224</v>
      </c>
      <c r="C4" s="482" t="s">
        <v>1222</v>
      </c>
      <c r="D4" s="485" t="s">
        <v>1223</v>
      </c>
      <c r="E4" s="484">
        <v>42347</v>
      </c>
    </row>
    <row r="5" spans="1:5" s="1" customFormat="1" x14ac:dyDescent="0.25">
      <c r="A5" s="482" t="s">
        <v>711</v>
      </c>
      <c r="B5" s="482" t="s">
        <v>1225</v>
      </c>
      <c r="C5" s="482" t="s">
        <v>1222</v>
      </c>
      <c r="D5" s="485" t="s">
        <v>1223</v>
      </c>
      <c r="E5" s="484">
        <v>42347</v>
      </c>
    </row>
    <row r="6" spans="1:5" s="1" customFormat="1" x14ac:dyDescent="0.25">
      <c r="A6" s="479" t="s">
        <v>712</v>
      </c>
      <c r="B6" s="479" t="s">
        <v>1225</v>
      </c>
      <c r="C6" s="479" t="s">
        <v>1226</v>
      </c>
      <c r="D6" s="485" t="s">
        <v>1223</v>
      </c>
      <c r="E6" s="486">
        <v>42022</v>
      </c>
    </row>
    <row r="7" spans="1:5" s="1" customFormat="1" x14ac:dyDescent="0.25">
      <c r="A7" s="479"/>
      <c r="B7" s="479"/>
      <c r="C7" s="479"/>
      <c r="D7" s="479"/>
      <c r="E7" s="479"/>
    </row>
    <row r="8" spans="1:5" s="1" customFormat="1" x14ac:dyDescent="0.25">
      <c r="A8" s="479"/>
      <c r="B8" s="479"/>
      <c r="C8" s="479"/>
      <c r="D8" s="479"/>
      <c r="E8" s="479"/>
    </row>
    <row r="9" spans="1:5" x14ac:dyDescent="0.25">
      <c r="A9" s="478"/>
      <c r="B9" s="478"/>
      <c r="C9" s="478"/>
      <c r="D9" s="478"/>
      <c r="E9" s="478"/>
    </row>
    <row r="10" spans="1:5" x14ac:dyDescent="0.25">
      <c r="A10" s="478"/>
      <c r="B10" s="478"/>
      <c r="C10" s="478"/>
      <c r="D10" s="478"/>
      <c r="E10" s="478"/>
    </row>
    <row r="11" spans="1:5" x14ac:dyDescent="0.25">
      <c r="D11" s="18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zoomScale="120" zoomScaleNormal="100" zoomScaleSheetLayoutView="120" workbookViewId="0">
      <selection activeCell="E44" sqref="E44"/>
    </sheetView>
  </sheetViews>
  <sheetFormatPr defaultRowHeight="15.75" x14ac:dyDescent="0.2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 x14ac:dyDescent="0.35">
      <c r="A1" s="545" t="s">
        <v>243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</row>
    <row r="2" spans="1:12" ht="15.75" customHeight="1" x14ac:dyDescent="0.25">
      <c r="A2" s="539" t="s">
        <v>245</v>
      </c>
      <c r="B2" s="541" t="s">
        <v>53</v>
      </c>
      <c r="C2" s="546" t="s">
        <v>54</v>
      </c>
      <c r="D2" s="546"/>
      <c r="E2" s="546"/>
      <c r="F2" s="546"/>
      <c r="G2" s="546" t="s">
        <v>55</v>
      </c>
      <c r="H2" s="546"/>
      <c r="I2" s="546"/>
      <c r="J2" s="546"/>
      <c r="K2" s="543" t="s">
        <v>56</v>
      </c>
      <c r="L2" s="544"/>
    </row>
    <row r="3" spans="1:12" ht="16.5" thickBot="1" x14ac:dyDescent="0.3">
      <c r="A3" s="540"/>
      <c r="B3" s="542"/>
      <c r="C3" s="234" t="s">
        <v>0</v>
      </c>
      <c r="D3" s="234" t="s">
        <v>253</v>
      </c>
      <c r="E3" s="234" t="s">
        <v>1</v>
      </c>
      <c r="F3" s="234" t="s">
        <v>253</v>
      </c>
      <c r="G3" s="234" t="s">
        <v>0</v>
      </c>
      <c r="H3" s="234" t="s">
        <v>253</v>
      </c>
      <c r="I3" s="234" t="s">
        <v>1</v>
      </c>
      <c r="J3" s="234" t="s">
        <v>253</v>
      </c>
      <c r="K3" s="234" t="s">
        <v>241</v>
      </c>
      <c r="L3" s="235" t="s">
        <v>253</v>
      </c>
    </row>
    <row r="4" spans="1:12" ht="13.5" customHeight="1" x14ac:dyDescent="0.25">
      <c r="A4" s="225" t="s">
        <v>292</v>
      </c>
      <c r="B4" s="14">
        <v>1</v>
      </c>
      <c r="C4" s="75">
        <v>117</v>
      </c>
      <c r="D4" s="75">
        <v>109</v>
      </c>
      <c r="E4" s="75">
        <v>0</v>
      </c>
      <c r="F4" s="75">
        <v>0</v>
      </c>
      <c r="G4" s="75">
        <v>0</v>
      </c>
      <c r="H4" s="75">
        <v>0</v>
      </c>
      <c r="I4" s="75">
        <v>0</v>
      </c>
      <c r="J4" s="75">
        <v>0</v>
      </c>
      <c r="K4" s="87">
        <f t="shared" ref="K4:L19" si="0">+C4+E4+G4+I4</f>
        <v>117</v>
      </c>
      <c r="L4" s="226">
        <f t="shared" si="0"/>
        <v>109</v>
      </c>
    </row>
    <row r="5" spans="1:12" ht="13.5" customHeight="1" x14ac:dyDescent="0.25">
      <c r="A5" s="222"/>
      <c r="B5" s="56">
        <v>2</v>
      </c>
      <c r="C5" s="3">
        <v>0</v>
      </c>
      <c r="D5" s="3">
        <v>0</v>
      </c>
      <c r="E5" s="3">
        <v>0</v>
      </c>
      <c r="F5" s="75">
        <v>0</v>
      </c>
      <c r="G5" s="3">
        <v>0</v>
      </c>
      <c r="H5" s="75">
        <v>0</v>
      </c>
      <c r="I5" s="75">
        <v>0</v>
      </c>
      <c r="J5" s="75">
        <v>0</v>
      </c>
      <c r="K5" s="54">
        <f t="shared" si="0"/>
        <v>0</v>
      </c>
      <c r="L5" s="223">
        <f t="shared" si="0"/>
        <v>0</v>
      </c>
    </row>
    <row r="6" spans="1:12" ht="13.5" customHeight="1" x14ac:dyDescent="0.25">
      <c r="A6" s="222"/>
      <c r="B6" s="56" t="s">
        <v>3</v>
      </c>
      <c r="C6" s="3">
        <v>1404</v>
      </c>
      <c r="D6" s="3">
        <v>977</v>
      </c>
      <c r="E6" s="3">
        <v>1030</v>
      </c>
      <c r="F6" s="75">
        <v>451</v>
      </c>
      <c r="G6" s="3">
        <v>0</v>
      </c>
      <c r="H6" s="75">
        <v>0</v>
      </c>
      <c r="I6" s="75">
        <v>0</v>
      </c>
      <c r="J6" s="75">
        <v>0</v>
      </c>
      <c r="K6" s="54">
        <f t="shared" si="0"/>
        <v>2434</v>
      </c>
      <c r="L6" s="223">
        <f t="shared" si="0"/>
        <v>1428</v>
      </c>
    </row>
    <row r="7" spans="1:12" ht="13.5" customHeight="1" x14ac:dyDescent="0.25">
      <c r="A7" s="222"/>
      <c r="B7" s="56">
        <v>3</v>
      </c>
      <c r="C7" s="3">
        <v>85</v>
      </c>
      <c r="D7" s="3">
        <v>60</v>
      </c>
      <c r="E7" s="3">
        <v>0</v>
      </c>
      <c r="F7" s="75">
        <v>0</v>
      </c>
      <c r="G7" s="3">
        <v>108</v>
      </c>
      <c r="H7" s="3">
        <v>57</v>
      </c>
      <c r="I7" s="3">
        <v>7</v>
      </c>
      <c r="J7" s="3">
        <v>1</v>
      </c>
      <c r="K7" s="54">
        <f t="shared" si="0"/>
        <v>200</v>
      </c>
      <c r="L7" s="223">
        <f t="shared" si="0"/>
        <v>118</v>
      </c>
    </row>
    <row r="8" spans="1:12" ht="13.5" customHeight="1" x14ac:dyDescent="0.25">
      <c r="A8" s="552" t="s">
        <v>293</v>
      </c>
      <c r="B8" s="553"/>
      <c r="C8" s="72">
        <f>+SUBTOTAL(9,C4:C7)</f>
        <v>1606</v>
      </c>
      <c r="D8" s="72">
        <f>+SUBTOTAL(9,D4:D7)</f>
        <v>1146</v>
      </c>
      <c r="E8" s="72">
        <f>+SUBTOTAL(9,E4:E7)</f>
        <v>1030</v>
      </c>
      <c r="F8" s="72">
        <f>+SUBTOTAL(9,F4:F7)</f>
        <v>451</v>
      </c>
      <c r="G8" s="72">
        <f t="shared" ref="G8:J8" si="1">+SUBTOTAL(9,G4:G7)</f>
        <v>108</v>
      </c>
      <c r="H8" s="72">
        <f t="shared" si="1"/>
        <v>57</v>
      </c>
      <c r="I8" s="72">
        <f t="shared" si="1"/>
        <v>7</v>
      </c>
      <c r="J8" s="72">
        <f t="shared" si="1"/>
        <v>1</v>
      </c>
      <c r="K8" s="54">
        <f t="shared" si="0"/>
        <v>2751</v>
      </c>
      <c r="L8" s="223">
        <f t="shared" si="0"/>
        <v>1655</v>
      </c>
    </row>
    <row r="9" spans="1:12" ht="13.5" customHeight="1" x14ac:dyDescent="0.25">
      <c r="A9" s="224" t="s">
        <v>294</v>
      </c>
      <c r="B9" s="56">
        <v>1</v>
      </c>
      <c r="C9" s="3">
        <v>567</v>
      </c>
      <c r="D9" s="3">
        <v>378</v>
      </c>
      <c r="E9" s="3">
        <v>8</v>
      </c>
      <c r="F9" s="3">
        <v>3</v>
      </c>
      <c r="G9" s="3">
        <v>13</v>
      </c>
      <c r="H9" s="3">
        <v>1</v>
      </c>
      <c r="I9" s="3">
        <v>0</v>
      </c>
      <c r="J9" s="3">
        <v>0</v>
      </c>
      <c r="K9" s="54">
        <f t="shared" si="0"/>
        <v>588</v>
      </c>
      <c r="L9" s="223">
        <f t="shared" si="0"/>
        <v>382</v>
      </c>
    </row>
    <row r="10" spans="1:12" ht="13.5" customHeight="1" x14ac:dyDescent="0.25">
      <c r="A10" s="222"/>
      <c r="B10" s="56">
        <v>2</v>
      </c>
      <c r="C10" s="3">
        <v>347</v>
      </c>
      <c r="D10" s="3">
        <v>242</v>
      </c>
      <c r="E10" s="3">
        <v>8</v>
      </c>
      <c r="F10" s="3">
        <v>5</v>
      </c>
      <c r="G10" s="3">
        <v>0</v>
      </c>
      <c r="H10" s="75">
        <v>0</v>
      </c>
      <c r="I10" s="75">
        <v>0</v>
      </c>
      <c r="J10" s="75">
        <v>0</v>
      </c>
      <c r="K10" s="54">
        <f t="shared" si="0"/>
        <v>355</v>
      </c>
      <c r="L10" s="223">
        <f t="shared" si="0"/>
        <v>247</v>
      </c>
    </row>
    <row r="11" spans="1:12" ht="13.5" customHeight="1" x14ac:dyDescent="0.25">
      <c r="A11" s="222"/>
      <c r="B11" s="56" t="s">
        <v>3</v>
      </c>
      <c r="C11" s="3">
        <v>0</v>
      </c>
      <c r="D11" s="3">
        <v>0</v>
      </c>
      <c r="E11" s="3">
        <v>0</v>
      </c>
      <c r="F11" s="3">
        <v>0</v>
      </c>
      <c r="G11" s="75">
        <v>0</v>
      </c>
      <c r="H11" s="75">
        <v>0</v>
      </c>
      <c r="I11" s="75">
        <v>0</v>
      </c>
      <c r="J11" s="75">
        <v>0</v>
      </c>
      <c r="K11" s="54">
        <f t="shared" si="0"/>
        <v>0</v>
      </c>
      <c r="L11" s="223">
        <f t="shared" si="0"/>
        <v>0</v>
      </c>
    </row>
    <row r="12" spans="1:12" ht="13.5" customHeight="1" x14ac:dyDescent="0.25">
      <c r="A12" s="222"/>
      <c r="B12" s="56">
        <v>3</v>
      </c>
      <c r="C12" s="3">
        <v>164</v>
      </c>
      <c r="D12" s="3">
        <v>100</v>
      </c>
      <c r="E12" s="3">
        <v>13</v>
      </c>
      <c r="F12" s="3">
        <v>4</v>
      </c>
      <c r="G12" s="3">
        <v>6</v>
      </c>
      <c r="H12" s="3">
        <v>3</v>
      </c>
      <c r="I12" s="75">
        <v>0</v>
      </c>
      <c r="J12" s="75">
        <v>0</v>
      </c>
      <c r="K12" s="54">
        <f t="shared" si="0"/>
        <v>183</v>
      </c>
      <c r="L12" s="223">
        <f t="shared" si="0"/>
        <v>107</v>
      </c>
    </row>
    <row r="13" spans="1:12" x14ac:dyDescent="0.25">
      <c r="A13" s="552" t="s">
        <v>295</v>
      </c>
      <c r="B13" s="553"/>
      <c r="C13" s="72">
        <f>+SUBTOTAL(9,C9:C12)</f>
        <v>1078</v>
      </c>
      <c r="D13" s="72">
        <f>+SUBTOTAL(9,D9:D12)</f>
        <v>720</v>
      </c>
      <c r="E13" s="72">
        <f>+SUBTOTAL(9,E9:E12)</f>
        <v>29</v>
      </c>
      <c r="F13" s="72">
        <f>+SUBTOTAL(9,F9:F12)</f>
        <v>12</v>
      </c>
      <c r="G13" s="72">
        <f t="shared" ref="G13:J13" si="2">+SUBTOTAL(9,G9:G12)</f>
        <v>19</v>
      </c>
      <c r="H13" s="72">
        <f t="shared" si="2"/>
        <v>4</v>
      </c>
      <c r="I13" s="72">
        <f t="shared" si="2"/>
        <v>0</v>
      </c>
      <c r="J13" s="72">
        <f t="shared" si="2"/>
        <v>0</v>
      </c>
      <c r="K13" s="54">
        <f t="shared" si="0"/>
        <v>1126</v>
      </c>
      <c r="L13" s="223">
        <f t="shared" si="0"/>
        <v>736</v>
      </c>
    </row>
    <row r="14" spans="1:12" x14ac:dyDescent="0.25">
      <c r="A14" s="224" t="s">
        <v>296</v>
      </c>
      <c r="B14" s="56">
        <v>1</v>
      </c>
      <c r="C14" s="3">
        <v>433</v>
      </c>
      <c r="D14" s="3">
        <v>208</v>
      </c>
      <c r="E14" s="3">
        <v>2</v>
      </c>
      <c r="F14" s="3">
        <v>0</v>
      </c>
      <c r="G14" s="3">
        <v>121</v>
      </c>
      <c r="H14" s="3">
        <v>61</v>
      </c>
      <c r="I14" s="3">
        <v>1</v>
      </c>
      <c r="J14" s="3">
        <v>1</v>
      </c>
      <c r="K14" s="54">
        <f t="shared" si="0"/>
        <v>557</v>
      </c>
      <c r="L14" s="223">
        <f t="shared" si="0"/>
        <v>270</v>
      </c>
    </row>
    <row r="15" spans="1:12" x14ac:dyDescent="0.25">
      <c r="A15" s="222"/>
      <c r="B15" s="56">
        <v>2</v>
      </c>
      <c r="C15" s="3">
        <v>304</v>
      </c>
      <c r="D15" s="3">
        <v>184</v>
      </c>
      <c r="E15" s="3"/>
      <c r="F15" s="3"/>
      <c r="G15" s="3">
        <v>62</v>
      </c>
      <c r="H15" s="3">
        <v>37</v>
      </c>
      <c r="I15" s="3">
        <v>0</v>
      </c>
      <c r="J15" s="3">
        <v>0</v>
      </c>
      <c r="K15" s="54">
        <f t="shared" si="0"/>
        <v>366</v>
      </c>
      <c r="L15" s="223">
        <f t="shared" si="0"/>
        <v>221</v>
      </c>
    </row>
    <row r="16" spans="1:12" x14ac:dyDescent="0.25">
      <c r="A16" s="222"/>
      <c r="B16" s="56" t="s">
        <v>3</v>
      </c>
      <c r="C16" s="3">
        <v>0</v>
      </c>
      <c r="D16" s="3">
        <v>0</v>
      </c>
      <c r="E16" s="3">
        <v>0</v>
      </c>
      <c r="F16" s="3">
        <v>0</v>
      </c>
      <c r="G16" s="75">
        <v>0</v>
      </c>
      <c r="H16" s="75">
        <v>0</v>
      </c>
      <c r="I16" s="75">
        <v>0</v>
      </c>
      <c r="J16" s="75">
        <v>0</v>
      </c>
      <c r="K16" s="54">
        <f t="shared" si="0"/>
        <v>0</v>
      </c>
      <c r="L16" s="223">
        <f t="shared" si="0"/>
        <v>0</v>
      </c>
    </row>
    <row r="17" spans="1:12" x14ac:dyDescent="0.25">
      <c r="A17" s="222"/>
      <c r="B17" s="56">
        <v>3</v>
      </c>
      <c r="C17" s="3">
        <v>27</v>
      </c>
      <c r="D17" s="3">
        <v>9</v>
      </c>
      <c r="E17" s="3">
        <v>0</v>
      </c>
      <c r="F17" s="3"/>
      <c r="G17" s="3">
        <v>29</v>
      </c>
      <c r="H17" s="3">
        <v>14</v>
      </c>
      <c r="I17" s="3">
        <v>2</v>
      </c>
      <c r="J17" s="3"/>
      <c r="K17" s="54">
        <f t="shared" si="0"/>
        <v>58</v>
      </c>
      <c r="L17" s="223">
        <f t="shared" si="0"/>
        <v>23</v>
      </c>
    </row>
    <row r="18" spans="1:12" x14ac:dyDescent="0.25">
      <c r="A18" s="552" t="s">
        <v>297</v>
      </c>
      <c r="B18" s="553"/>
      <c r="C18" s="72">
        <f>+SUBTOTAL(9,C14:C17)</f>
        <v>764</v>
      </c>
      <c r="D18" s="72">
        <f>+SUBTOTAL(9,D14:D17)</f>
        <v>401</v>
      </c>
      <c r="E18" s="72">
        <f>+SUBTOTAL(9,E14:E17)</f>
        <v>2</v>
      </c>
      <c r="F18" s="72">
        <f>+SUBTOTAL(9,F14:F17)</f>
        <v>0</v>
      </c>
      <c r="G18" s="72">
        <f t="shared" ref="G18:J18" si="3">+SUBTOTAL(9,G14:G17)</f>
        <v>212</v>
      </c>
      <c r="H18" s="72">
        <f t="shared" si="3"/>
        <v>112</v>
      </c>
      <c r="I18" s="72">
        <f t="shared" si="3"/>
        <v>3</v>
      </c>
      <c r="J18" s="72">
        <f t="shared" si="3"/>
        <v>1</v>
      </c>
      <c r="K18" s="54">
        <f t="shared" si="0"/>
        <v>981</v>
      </c>
      <c r="L18" s="223">
        <f t="shared" si="0"/>
        <v>514</v>
      </c>
    </row>
    <row r="19" spans="1:12" x14ac:dyDescent="0.25">
      <c r="A19" s="224" t="s">
        <v>298</v>
      </c>
      <c r="B19" s="56">
        <v>1</v>
      </c>
      <c r="C19" s="3">
        <v>449</v>
      </c>
      <c r="D19" s="3">
        <v>337</v>
      </c>
      <c r="E19" s="3">
        <v>4</v>
      </c>
      <c r="F19" s="3">
        <v>3</v>
      </c>
      <c r="G19" s="3">
        <v>68</v>
      </c>
      <c r="H19" s="3">
        <v>49</v>
      </c>
      <c r="I19" s="3">
        <v>0</v>
      </c>
      <c r="J19" s="3">
        <v>0</v>
      </c>
      <c r="K19" s="54">
        <f t="shared" si="0"/>
        <v>521</v>
      </c>
      <c r="L19" s="223">
        <f t="shared" si="0"/>
        <v>389</v>
      </c>
    </row>
    <row r="20" spans="1:12" x14ac:dyDescent="0.25">
      <c r="A20" s="222"/>
      <c r="B20" s="56">
        <v>2</v>
      </c>
      <c r="C20" s="3">
        <v>201</v>
      </c>
      <c r="D20" s="3">
        <v>138</v>
      </c>
      <c r="E20" s="3">
        <v>0</v>
      </c>
      <c r="F20" s="3">
        <v>0</v>
      </c>
      <c r="G20" s="3">
        <v>27</v>
      </c>
      <c r="H20" s="3">
        <v>18</v>
      </c>
      <c r="I20" s="3">
        <v>0</v>
      </c>
      <c r="J20" s="3">
        <v>0</v>
      </c>
      <c r="K20" s="54">
        <f t="shared" ref="K20:L31" si="4">+C20+E20+G20+I20</f>
        <v>228</v>
      </c>
      <c r="L20" s="223">
        <f t="shared" si="4"/>
        <v>156</v>
      </c>
    </row>
    <row r="21" spans="1:12" x14ac:dyDescent="0.25">
      <c r="A21" s="222"/>
      <c r="B21" s="56" t="s">
        <v>3</v>
      </c>
      <c r="C21" s="3">
        <v>0</v>
      </c>
      <c r="D21" s="3">
        <v>0</v>
      </c>
      <c r="E21" s="3">
        <v>0</v>
      </c>
      <c r="F21" s="3">
        <v>0</v>
      </c>
      <c r="G21" s="75">
        <v>0</v>
      </c>
      <c r="H21" s="75">
        <v>0</v>
      </c>
      <c r="I21" s="75">
        <v>0</v>
      </c>
      <c r="J21" s="75">
        <v>0</v>
      </c>
      <c r="K21" s="54">
        <f t="shared" si="4"/>
        <v>0</v>
      </c>
      <c r="L21" s="223">
        <f t="shared" si="4"/>
        <v>0</v>
      </c>
    </row>
    <row r="22" spans="1:12" x14ac:dyDescent="0.25">
      <c r="A22" s="222"/>
      <c r="B22" s="56">
        <v>3</v>
      </c>
      <c r="C22" s="3">
        <v>10</v>
      </c>
      <c r="D22" s="3">
        <v>8</v>
      </c>
      <c r="E22" s="3">
        <v>0</v>
      </c>
      <c r="F22" s="3">
        <v>0</v>
      </c>
      <c r="G22" s="3">
        <v>7</v>
      </c>
      <c r="H22" s="3">
        <v>3</v>
      </c>
      <c r="I22" s="3">
        <v>3</v>
      </c>
      <c r="J22" s="3">
        <v>1</v>
      </c>
      <c r="K22" s="54">
        <f t="shared" si="4"/>
        <v>20</v>
      </c>
      <c r="L22" s="223">
        <f t="shared" si="4"/>
        <v>12</v>
      </c>
    </row>
    <row r="23" spans="1:12" x14ac:dyDescent="0.25">
      <c r="A23" s="552" t="s">
        <v>300</v>
      </c>
      <c r="B23" s="553"/>
      <c r="C23" s="72">
        <f>+SUBTOTAL(9,C19:C22)</f>
        <v>660</v>
      </c>
      <c r="D23" s="72">
        <f>+SUBTOTAL(9,D19:D22)</f>
        <v>483</v>
      </c>
      <c r="E23" s="72">
        <f>+SUBTOTAL(9,E19:E22)</f>
        <v>4</v>
      </c>
      <c r="F23" s="72">
        <f>+SUBTOTAL(9,F19:F22)</f>
        <v>3</v>
      </c>
      <c r="G23" s="72">
        <f t="shared" ref="G23:J23" si="5">+SUBTOTAL(9,G19:G22)</f>
        <v>102</v>
      </c>
      <c r="H23" s="72">
        <f t="shared" si="5"/>
        <v>70</v>
      </c>
      <c r="I23" s="72">
        <f t="shared" si="5"/>
        <v>3</v>
      </c>
      <c r="J23" s="72">
        <f t="shared" si="5"/>
        <v>1</v>
      </c>
      <c r="K23" s="54">
        <f t="shared" si="4"/>
        <v>769</v>
      </c>
      <c r="L23" s="223">
        <f t="shared" si="4"/>
        <v>557</v>
      </c>
    </row>
    <row r="24" spans="1:12" x14ac:dyDescent="0.25">
      <c r="A24" s="224" t="s">
        <v>299</v>
      </c>
      <c r="B24" s="56">
        <v>1</v>
      </c>
      <c r="C24" s="3">
        <v>876</v>
      </c>
      <c r="D24" s="3">
        <v>668</v>
      </c>
      <c r="E24" s="3">
        <v>8</v>
      </c>
      <c r="F24" s="3">
        <v>7</v>
      </c>
      <c r="G24" s="3">
        <v>91</v>
      </c>
      <c r="H24" s="3">
        <v>71</v>
      </c>
      <c r="I24" s="3">
        <v>0</v>
      </c>
      <c r="J24" s="3">
        <v>0</v>
      </c>
      <c r="K24" s="54">
        <f t="shared" si="4"/>
        <v>975</v>
      </c>
      <c r="L24" s="223">
        <f t="shared" si="4"/>
        <v>746</v>
      </c>
    </row>
    <row r="25" spans="1:12" x14ac:dyDescent="0.25">
      <c r="A25" s="222"/>
      <c r="B25" s="56">
        <v>2</v>
      </c>
      <c r="C25" s="3">
        <v>511</v>
      </c>
      <c r="D25" s="3">
        <v>406</v>
      </c>
      <c r="E25" s="3">
        <v>7</v>
      </c>
      <c r="F25" s="3"/>
      <c r="G25" s="3">
        <v>106</v>
      </c>
      <c r="H25" s="3">
        <v>88</v>
      </c>
      <c r="I25" s="3">
        <v>1</v>
      </c>
      <c r="J25" s="3">
        <v>0</v>
      </c>
      <c r="K25" s="54">
        <f t="shared" si="4"/>
        <v>625</v>
      </c>
      <c r="L25" s="223">
        <f t="shared" si="4"/>
        <v>494</v>
      </c>
    </row>
    <row r="26" spans="1:12" x14ac:dyDescent="0.25">
      <c r="A26" s="222"/>
      <c r="B26" s="56" t="s">
        <v>3</v>
      </c>
      <c r="C26" s="3">
        <v>0</v>
      </c>
      <c r="D26" s="3">
        <v>0</v>
      </c>
      <c r="E26" s="3">
        <v>0</v>
      </c>
      <c r="F26" s="3">
        <v>0</v>
      </c>
      <c r="G26" s="75">
        <v>0</v>
      </c>
      <c r="H26" s="75">
        <v>0</v>
      </c>
      <c r="I26" s="75">
        <v>0</v>
      </c>
      <c r="J26" s="75">
        <v>0</v>
      </c>
      <c r="K26" s="54">
        <f t="shared" si="4"/>
        <v>0</v>
      </c>
      <c r="L26" s="223">
        <f t="shared" si="4"/>
        <v>0</v>
      </c>
    </row>
    <row r="27" spans="1:12" x14ac:dyDescent="0.25">
      <c r="A27" s="222"/>
      <c r="B27" s="56">
        <v>3</v>
      </c>
      <c r="C27" s="3">
        <v>50</v>
      </c>
      <c r="D27" s="3">
        <v>34</v>
      </c>
      <c r="E27" s="3">
        <v>0</v>
      </c>
      <c r="F27" s="3"/>
      <c r="G27" s="3">
        <v>40</v>
      </c>
      <c r="H27" s="3">
        <v>23</v>
      </c>
      <c r="I27" s="3">
        <v>6</v>
      </c>
      <c r="J27" s="3">
        <v>4</v>
      </c>
      <c r="K27" s="54">
        <f t="shared" si="4"/>
        <v>96</v>
      </c>
      <c r="L27" s="223">
        <f t="shared" si="4"/>
        <v>61</v>
      </c>
    </row>
    <row r="28" spans="1:12" x14ac:dyDescent="0.25">
      <c r="A28" s="552" t="s">
        <v>316</v>
      </c>
      <c r="B28" s="553"/>
      <c r="C28" s="72">
        <f>+SUBTOTAL(9,C24:C27)</f>
        <v>1437</v>
      </c>
      <c r="D28" s="72">
        <f>+SUBTOTAL(9,D24:D27)</f>
        <v>1108</v>
      </c>
      <c r="E28" s="72">
        <f>+SUBTOTAL(9,E24:E27)</f>
        <v>15</v>
      </c>
      <c r="F28" s="72">
        <f>+SUBTOTAL(9,F24:F27)</f>
        <v>7</v>
      </c>
      <c r="G28" s="72">
        <f t="shared" ref="G28:J28" si="6">+SUBTOTAL(9,G24:G27)</f>
        <v>237</v>
      </c>
      <c r="H28" s="72">
        <f t="shared" si="6"/>
        <v>182</v>
      </c>
      <c r="I28" s="72">
        <f t="shared" si="6"/>
        <v>7</v>
      </c>
      <c r="J28" s="72">
        <f t="shared" si="6"/>
        <v>4</v>
      </c>
      <c r="K28" s="54">
        <f t="shared" si="4"/>
        <v>1696</v>
      </c>
      <c r="L28" s="223">
        <f t="shared" si="4"/>
        <v>1301</v>
      </c>
    </row>
    <row r="29" spans="1:12" x14ac:dyDescent="0.25">
      <c r="A29" s="224" t="s">
        <v>301</v>
      </c>
      <c r="B29" s="56">
        <v>1</v>
      </c>
      <c r="C29" s="3">
        <v>135</v>
      </c>
      <c r="D29" s="3"/>
      <c r="E29" s="3">
        <v>17</v>
      </c>
      <c r="F29" s="3"/>
      <c r="G29" s="3">
        <v>5</v>
      </c>
      <c r="H29" s="3"/>
      <c r="I29" s="3"/>
      <c r="J29" s="3"/>
      <c r="K29" s="54">
        <f t="shared" si="4"/>
        <v>157</v>
      </c>
      <c r="L29" s="223">
        <f t="shared" si="4"/>
        <v>0</v>
      </c>
    </row>
    <row r="30" spans="1:12" x14ac:dyDescent="0.25">
      <c r="A30" s="222"/>
      <c r="B30" s="56">
        <v>2</v>
      </c>
      <c r="C30" s="3">
        <v>0</v>
      </c>
      <c r="D30" s="3">
        <v>0</v>
      </c>
      <c r="E30" s="3">
        <v>0</v>
      </c>
      <c r="F30" s="3">
        <v>0</v>
      </c>
      <c r="G30" s="75">
        <v>0</v>
      </c>
      <c r="H30" s="75">
        <v>0</v>
      </c>
      <c r="I30" s="75">
        <v>0</v>
      </c>
      <c r="J30" s="75">
        <v>0</v>
      </c>
      <c r="K30" s="54">
        <f t="shared" si="4"/>
        <v>0</v>
      </c>
      <c r="L30" s="223">
        <f t="shared" si="4"/>
        <v>0</v>
      </c>
    </row>
    <row r="31" spans="1:12" x14ac:dyDescent="0.25">
      <c r="A31" s="222"/>
      <c r="B31" s="56" t="s">
        <v>3</v>
      </c>
      <c r="C31" s="3">
        <v>0</v>
      </c>
      <c r="D31" s="3">
        <v>0</v>
      </c>
      <c r="E31" s="3">
        <v>0</v>
      </c>
      <c r="F31" s="3">
        <v>0</v>
      </c>
      <c r="G31" s="75">
        <v>0</v>
      </c>
      <c r="H31" s="75">
        <v>0</v>
      </c>
      <c r="I31" s="75">
        <v>0</v>
      </c>
      <c r="J31" s="75">
        <v>0</v>
      </c>
      <c r="K31" s="54">
        <f t="shared" si="4"/>
        <v>0</v>
      </c>
      <c r="L31" s="223">
        <f t="shared" si="4"/>
        <v>0</v>
      </c>
    </row>
    <row r="32" spans="1:12" x14ac:dyDescent="0.25">
      <c r="A32" s="222"/>
      <c r="B32" s="56">
        <v>3</v>
      </c>
      <c r="C32" s="3">
        <v>0</v>
      </c>
      <c r="D32" s="3">
        <v>0</v>
      </c>
      <c r="E32" s="3">
        <v>0</v>
      </c>
      <c r="F32" s="3">
        <v>0</v>
      </c>
      <c r="G32" s="75">
        <v>0</v>
      </c>
      <c r="H32" s="75">
        <v>0</v>
      </c>
      <c r="I32" s="75">
        <v>0</v>
      </c>
      <c r="J32" s="75">
        <v>0</v>
      </c>
      <c r="K32" s="54">
        <f>+C32+E32+G32+I32</f>
        <v>0</v>
      </c>
      <c r="L32" s="223">
        <f>+D32+F32+H32+J32</f>
        <v>0</v>
      </c>
    </row>
    <row r="33" spans="1:12" ht="16.5" thickBot="1" x14ac:dyDescent="0.3">
      <c r="A33" s="554" t="s">
        <v>302</v>
      </c>
      <c r="B33" s="555"/>
      <c r="C33" s="131">
        <f>+SUBTOTAL(9,C29:C32)</f>
        <v>135</v>
      </c>
      <c r="D33" s="131">
        <v>39</v>
      </c>
      <c r="E33" s="131">
        <f>+SUBTOTAL(9,E29:E32)</f>
        <v>17</v>
      </c>
      <c r="F33" s="131">
        <v>2</v>
      </c>
      <c r="G33" s="131">
        <f t="shared" ref="G33:J33" si="7">+SUBTOTAL(9,G29:G32)</f>
        <v>5</v>
      </c>
      <c r="H33" s="131">
        <v>2</v>
      </c>
      <c r="I33" s="131">
        <f t="shared" si="7"/>
        <v>0</v>
      </c>
      <c r="J33" s="131">
        <f t="shared" si="7"/>
        <v>0</v>
      </c>
      <c r="K33" s="133">
        <f t="shared" ref="K33:L38" si="8">+C33+E33+G33+I33</f>
        <v>157</v>
      </c>
      <c r="L33" s="230">
        <f t="shared" si="8"/>
        <v>43</v>
      </c>
    </row>
    <row r="34" spans="1:12" ht="15.6" customHeight="1" x14ac:dyDescent="0.25">
      <c r="A34" s="549" t="s">
        <v>152</v>
      </c>
      <c r="B34" s="231">
        <v>1</v>
      </c>
      <c r="C34" s="195">
        <f t="shared" ref="C34:J37" si="9">+C4+C9+C14+C19+C24+C29</f>
        <v>2577</v>
      </c>
      <c r="D34" s="195">
        <f t="shared" si="9"/>
        <v>1700</v>
      </c>
      <c r="E34" s="195">
        <f t="shared" si="9"/>
        <v>39</v>
      </c>
      <c r="F34" s="195">
        <f t="shared" si="9"/>
        <v>13</v>
      </c>
      <c r="G34" s="195">
        <f t="shared" si="9"/>
        <v>298</v>
      </c>
      <c r="H34" s="195">
        <f t="shared" si="9"/>
        <v>182</v>
      </c>
      <c r="I34" s="195">
        <f t="shared" si="9"/>
        <v>1</v>
      </c>
      <c r="J34" s="195">
        <f t="shared" si="9"/>
        <v>1</v>
      </c>
      <c r="K34" s="195">
        <f t="shared" si="8"/>
        <v>2915</v>
      </c>
      <c r="L34" s="196">
        <f t="shared" si="8"/>
        <v>1896</v>
      </c>
    </row>
    <row r="35" spans="1:12" x14ac:dyDescent="0.25">
      <c r="A35" s="550"/>
      <c r="B35" s="125">
        <v>2</v>
      </c>
      <c r="C35" s="54">
        <f t="shared" si="9"/>
        <v>1363</v>
      </c>
      <c r="D35" s="54">
        <f t="shared" si="9"/>
        <v>970</v>
      </c>
      <c r="E35" s="54">
        <f t="shared" si="9"/>
        <v>15</v>
      </c>
      <c r="F35" s="54">
        <f t="shared" si="9"/>
        <v>5</v>
      </c>
      <c r="G35" s="54">
        <f t="shared" si="9"/>
        <v>195</v>
      </c>
      <c r="H35" s="54">
        <f t="shared" si="9"/>
        <v>143</v>
      </c>
      <c r="I35" s="54">
        <f t="shared" si="9"/>
        <v>1</v>
      </c>
      <c r="J35" s="54">
        <f t="shared" si="9"/>
        <v>0</v>
      </c>
      <c r="K35" s="54">
        <f t="shared" si="8"/>
        <v>1574</v>
      </c>
      <c r="L35" s="223">
        <f t="shared" si="8"/>
        <v>1118</v>
      </c>
    </row>
    <row r="36" spans="1:12" x14ac:dyDescent="0.25">
      <c r="A36" s="550"/>
      <c r="B36" s="125" t="s">
        <v>3</v>
      </c>
      <c r="C36" s="54">
        <f t="shared" si="9"/>
        <v>1404</v>
      </c>
      <c r="D36" s="54">
        <f t="shared" si="9"/>
        <v>977</v>
      </c>
      <c r="E36" s="54">
        <f t="shared" si="9"/>
        <v>1030</v>
      </c>
      <c r="F36" s="54">
        <f t="shared" si="9"/>
        <v>451</v>
      </c>
      <c r="G36" s="54">
        <f t="shared" si="9"/>
        <v>0</v>
      </c>
      <c r="H36" s="54">
        <f t="shared" si="9"/>
        <v>0</v>
      </c>
      <c r="I36" s="54">
        <f t="shared" si="9"/>
        <v>0</v>
      </c>
      <c r="J36" s="54">
        <f t="shared" si="9"/>
        <v>0</v>
      </c>
      <c r="K36" s="54">
        <f t="shared" si="8"/>
        <v>2434</v>
      </c>
      <c r="L36" s="223">
        <f t="shared" si="8"/>
        <v>1428</v>
      </c>
    </row>
    <row r="37" spans="1:12" ht="16.5" thickBot="1" x14ac:dyDescent="0.3">
      <c r="A37" s="551"/>
      <c r="B37" s="236">
        <v>3</v>
      </c>
      <c r="C37" s="181">
        <f t="shared" si="9"/>
        <v>336</v>
      </c>
      <c r="D37" s="181">
        <f t="shared" si="9"/>
        <v>211</v>
      </c>
      <c r="E37" s="181">
        <f t="shared" si="9"/>
        <v>13</v>
      </c>
      <c r="F37" s="181">
        <f t="shared" si="9"/>
        <v>4</v>
      </c>
      <c r="G37" s="181">
        <f t="shared" si="9"/>
        <v>190</v>
      </c>
      <c r="H37" s="181">
        <f t="shared" si="9"/>
        <v>100</v>
      </c>
      <c r="I37" s="181">
        <f t="shared" si="9"/>
        <v>18</v>
      </c>
      <c r="J37" s="181">
        <f t="shared" si="9"/>
        <v>6</v>
      </c>
      <c r="K37" s="181">
        <f t="shared" si="8"/>
        <v>557</v>
      </c>
      <c r="L37" s="182">
        <f t="shared" si="8"/>
        <v>321</v>
      </c>
    </row>
    <row r="38" spans="1:12" ht="19.5" thickBot="1" x14ac:dyDescent="0.35">
      <c r="A38" s="547" t="s">
        <v>303</v>
      </c>
      <c r="B38" s="548"/>
      <c r="C38" s="191">
        <f>SUM(C34:C37)</f>
        <v>5680</v>
      </c>
      <c r="D38" s="191">
        <f>SUM(D34:D37)</f>
        <v>3858</v>
      </c>
      <c r="E38" s="191">
        <f>SUM(E34:E37)</f>
        <v>1097</v>
      </c>
      <c r="F38" s="191">
        <f>SUM(F34:F37)</f>
        <v>473</v>
      </c>
      <c r="G38" s="191">
        <f t="shared" ref="G38:J38" si="10">SUM(G34:G37)</f>
        <v>683</v>
      </c>
      <c r="H38" s="191">
        <f t="shared" si="10"/>
        <v>425</v>
      </c>
      <c r="I38" s="191">
        <f t="shared" si="10"/>
        <v>20</v>
      </c>
      <c r="J38" s="191">
        <f t="shared" si="10"/>
        <v>7</v>
      </c>
      <c r="K38" s="288">
        <f t="shared" si="8"/>
        <v>7480</v>
      </c>
      <c r="L38" s="192">
        <f t="shared" si="8"/>
        <v>4763</v>
      </c>
    </row>
    <row r="39" spans="1:12" s="63" customFormat="1" x14ac:dyDescent="0.25">
      <c r="A39" s="73"/>
      <c r="C39" s="62"/>
    </row>
    <row r="40" spans="1:12" x14ac:dyDescent="0.25">
      <c r="A40" t="s">
        <v>57</v>
      </c>
    </row>
  </sheetData>
  <mergeCells count="14">
    <mergeCell ref="A38:B38"/>
    <mergeCell ref="A34:A37"/>
    <mergeCell ref="A8:B8"/>
    <mergeCell ref="A13:B13"/>
    <mergeCell ref="A18:B18"/>
    <mergeCell ref="A23:B23"/>
    <mergeCell ref="A28:B28"/>
    <mergeCell ref="A33:B33"/>
    <mergeCell ref="A2:A3"/>
    <mergeCell ref="B2:B3"/>
    <mergeCell ref="K2:L2"/>
    <mergeCell ref="A1:L1"/>
    <mergeCell ref="C2:F2"/>
    <mergeCell ref="G2:J2"/>
  </mergeCells>
  <phoneticPr fontId="3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13" zoomScale="140" zoomScaleNormal="100" zoomScaleSheetLayoutView="140" workbookViewId="0">
      <selection sqref="A1:G24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556" t="s">
        <v>4</v>
      </c>
      <c r="B1" s="557"/>
      <c r="C1" s="557"/>
      <c r="D1" s="557"/>
      <c r="E1" s="557"/>
      <c r="F1" s="557"/>
      <c r="G1" s="557"/>
    </row>
    <row r="2" spans="1:7" ht="16.5" thickBot="1" x14ac:dyDescent="0.3">
      <c r="A2" s="558" t="s">
        <v>54</v>
      </c>
      <c r="B2" s="558"/>
      <c r="C2" s="558"/>
      <c r="D2" s="558"/>
      <c r="E2" s="558"/>
      <c r="F2" s="558"/>
      <c r="G2" s="558"/>
    </row>
    <row r="3" spans="1:7" ht="16.5" thickBot="1" x14ac:dyDescent="0.3">
      <c r="A3" s="112" t="s">
        <v>48</v>
      </c>
      <c r="B3" s="90">
        <v>2015</v>
      </c>
      <c r="C3" s="90">
        <v>2014</v>
      </c>
      <c r="D3" s="90">
        <v>2013</v>
      </c>
      <c r="E3" s="90">
        <v>2012</v>
      </c>
      <c r="F3" s="90">
        <v>2011</v>
      </c>
      <c r="G3" s="113">
        <v>2010</v>
      </c>
    </row>
    <row r="4" spans="1:7" x14ac:dyDescent="0.25">
      <c r="A4" s="14">
        <v>1</v>
      </c>
      <c r="B4" s="75">
        <v>2616</v>
      </c>
      <c r="C4" s="75">
        <v>2905</v>
      </c>
      <c r="D4" s="75">
        <v>3155</v>
      </c>
      <c r="E4" s="75">
        <v>3450</v>
      </c>
      <c r="F4" s="75">
        <v>3659</v>
      </c>
      <c r="G4" s="75">
        <v>3873</v>
      </c>
    </row>
    <row r="5" spans="1:7" x14ac:dyDescent="0.25">
      <c r="A5" s="2">
        <v>2</v>
      </c>
      <c r="B5" s="3">
        <v>1378</v>
      </c>
      <c r="C5" s="3">
        <v>1421</v>
      </c>
      <c r="D5" s="3">
        <v>1463</v>
      </c>
      <c r="E5" s="3">
        <v>1375</v>
      </c>
      <c r="F5" s="3">
        <v>1464</v>
      </c>
      <c r="G5" s="3">
        <v>1348</v>
      </c>
    </row>
    <row r="6" spans="1:7" x14ac:dyDescent="0.25">
      <c r="A6" s="2" t="s">
        <v>3</v>
      </c>
      <c r="B6" s="3">
        <v>2434</v>
      </c>
      <c r="C6" s="3">
        <v>2300</v>
      </c>
      <c r="D6" s="3">
        <v>2182</v>
      </c>
      <c r="E6" s="3">
        <v>2121</v>
      </c>
      <c r="F6" s="3">
        <v>1993</v>
      </c>
      <c r="G6" s="3">
        <v>1882</v>
      </c>
    </row>
    <row r="7" spans="1:7" x14ac:dyDescent="0.25">
      <c r="A7" s="2">
        <v>3</v>
      </c>
      <c r="B7" s="3">
        <v>349</v>
      </c>
      <c r="C7" s="3">
        <v>345</v>
      </c>
      <c r="D7" s="3">
        <v>388</v>
      </c>
      <c r="E7" s="3">
        <v>390</v>
      </c>
      <c r="F7" s="3">
        <v>361</v>
      </c>
      <c r="G7" s="3">
        <v>320</v>
      </c>
    </row>
    <row r="8" spans="1:7" x14ac:dyDescent="0.25">
      <c r="A8" s="125" t="s">
        <v>56</v>
      </c>
      <c r="B8" s="54">
        <f t="shared" ref="B8:G8" si="0">SUM(B4:B7)</f>
        <v>6777</v>
      </c>
      <c r="C8" s="54">
        <f t="shared" si="0"/>
        <v>6971</v>
      </c>
      <c r="D8" s="54">
        <f t="shared" si="0"/>
        <v>7188</v>
      </c>
      <c r="E8" s="54">
        <f t="shared" si="0"/>
        <v>7336</v>
      </c>
      <c r="F8" s="54">
        <f t="shared" si="0"/>
        <v>7477</v>
      </c>
      <c r="G8" s="54">
        <f t="shared" si="0"/>
        <v>7423</v>
      </c>
    </row>
    <row r="9" spans="1:7" ht="16.5" thickBot="1" x14ac:dyDescent="0.3">
      <c r="A9" s="558" t="s">
        <v>55</v>
      </c>
      <c r="B9" s="558"/>
      <c r="C9" s="558"/>
      <c r="D9" s="558"/>
      <c r="E9" s="558"/>
      <c r="F9" s="558"/>
      <c r="G9" s="558"/>
    </row>
    <row r="10" spans="1:7" ht="16.5" thickBot="1" x14ac:dyDescent="0.3">
      <c r="A10" s="112" t="s">
        <v>48</v>
      </c>
      <c r="B10" s="90">
        <v>2015</v>
      </c>
      <c r="C10" s="90">
        <v>2014</v>
      </c>
      <c r="D10" s="90">
        <v>2013</v>
      </c>
      <c r="E10" s="90">
        <v>2012</v>
      </c>
      <c r="F10" s="90">
        <v>2011</v>
      </c>
      <c r="G10" s="113">
        <v>2010</v>
      </c>
    </row>
    <row r="11" spans="1:7" x14ac:dyDescent="0.25">
      <c r="A11" s="14">
        <v>1</v>
      </c>
      <c r="B11" s="75">
        <v>299</v>
      </c>
      <c r="C11" s="75">
        <v>371</v>
      </c>
      <c r="D11" s="75">
        <v>490</v>
      </c>
      <c r="E11" s="75">
        <v>584</v>
      </c>
      <c r="F11" s="75">
        <v>648</v>
      </c>
      <c r="G11" s="75">
        <v>784</v>
      </c>
    </row>
    <row r="12" spans="1:7" x14ac:dyDescent="0.25">
      <c r="A12" s="2">
        <v>2</v>
      </c>
      <c r="B12" s="3">
        <v>196</v>
      </c>
      <c r="C12" s="3">
        <v>230</v>
      </c>
      <c r="D12" s="3">
        <v>216</v>
      </c>
      <c r="E12" s="3">
        <v>249</v>
      </c>
      <c r="F12" s="3">
        <v>260</v>
      </c>
      <c r="G12" s="3">
        <v>239</v>
      </c>
    </row>
    <row r="13" spans="1:7" x14ac:dyDescent="0.25">
      <c r="A13" s="49" t="s">
        <v>3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49">
        <v>3</v>
      </c>
      <c r="B14" s="3">
        <v>208</v>
      </c>
      <c r="C14" s="3">
        <v>239</v>
      </c>
      <c r="D14" s="3">
        <v>244</v>
      </c>
      <c r="E14" s="3">
        <v>262</v>
      </c>
      <c r="F14" s="3">
        <v>307</v>
      </c>
      <c r="G14" s="3">
        <v>266</v>
      </c>
    </row>
    <row r="15" spans="1:7" x14ac:dyDescent="0.25">
      <c r="A15" s="125" t="s">
        <v>56</v>
      </c>
      <c r="B15" s="54">
        <f t="shared" ref="B15:G15" si="1">SUM(B11:B14)</f>
        <v>703</v>
      </c>
      <c r="C15" s="54">
        <f t="shared" si="1"/>
        <v>840</v>
      </c>
      <c r="D15" s="54">
        <f t="shared" si="1"/>
        <v>950</v>
      </c>
      <c r="E15" s="54">
        <f t="shared" si="1"/>
        <v>1095</v>
      </c>
      <c r="F15" s="54">
        <f t="shared" si="1"/>
        <v>1215</v>
      </c>
      <c r="G15" s="54">
        <f t="shared" si="1"/>
        <v>1289</v>
      </c>
    </row>
    <row r="16" spans="1:7" ht="16.5" thickBot="1" x14ac:dyDescent="0.3">
      <c r="A16" s="559" t="s">
        <v>160</v>
      </c>
      <c r="B16" s="559"/>
      <c r="C16" s="559"/>
      <c r="D16" s="559"/>
      <c r="E16" s="559"/>
      <c r="F16" s="559"/>
      <c r="G16" s="559"/>
    </row>
    <row r="17" spans="1:7" ht="16.5" thickBot="1" x14ac:dyDescent="0.3">
      <c r="A17" s="112" t="s">
        <v>58</v>
      </c>
      <c r="B17" s="90">
        <v>2015</v>
      </c>
      <c r="C17" s="90">
        <v>2014</v>
      </c>
      <c r="D17" s="90">
        <v>2013</v>
      </c>
      <c r="E17" s="90">
        <v>2012</v>
      </c>
      <c r="F17" s="90">
        <v>2011</v>
      </c>
      <c r="G17" s="113">
        <v>2010</v>
      </c>
    </row>
    <row r="18" spans="1:7" x14ac:dyDescent="0.25">
      <c r="A18" s="138">
        <v>1</v>
      </c>
      <c r="B18" s="87">
        <f t="shared" ref="B18:G18" si="2">+B11+B4</f>
        <v>2915</v>
      </c>
      <c r="C18" s="87">
        <f t="shared" si="2"/>
        <v>3276</v>
      </c>
      <c r="D18" s="87">
        <f t="shared" si="2"/>
        <v>3645</v>
      </c>
      <c r="E18" s="87">
        <f t="shared" si="2"/>
        <v>4034</v>
      </c>
      <c r="F18" s="87">
        <f t="shared" si="2"/>
        <v>4307</v>
      </c>
      <c r="G18" s="87">
        <f t="shared" si="2"/>
        <v>4657</v>
      </c>
    </row>
    <row r="19" spans="1:7" x14ac:dyDescent="0.25">
      <c r="A19" s="138">
        <v>2</v>
      </c>
      <c r="B19" s="87">
        <f t="shared" ref="B19:G19" si="3">+B12+B5</f>
        <v>1574</v>
      </c>
      <c r="C19" s="87">
        <f t="shared" si="3"/>
        <v>1651</v>
      </c>
      <c r="D19" s="87">
        <f t="shared" si="3"/>
        <v>1679</v>
      </c>
      <c r="E19" s="87">
        <f t="shared" si="3"/>
        <v>1624</v>
      </c>
      <c r="F19" s="87">
        <f t="shared" si="3"/>
        <v>1724</v>
      </c>
      <c r="G19" s="87">
        <f t="shared" si="3"/>
        <v>1587</v>
      </c>
    </row>
    <row r="20" spans="1:7" x14ac:dyDescent="0.25">
      <c r="A20" s="125" t="s">
        <v>3</v>
      </c>
      <c r="B20" s="87">
        <f t="shared" ref="B20:G20" si="4">+B13+B6</f>
        <v>2434</v>
      </c>
      <c r="C20" s="87">
        <f t="shared" si="4"/>
        <v>2300</v>
      </c>
      <c r="D20" s="87">
        <f t="shared" si="4"/>
        <v>2182</v>
      </c>
      <c r="E20" s="87">
        <f t="shared" si="4"/>
        <v>2121</v>
      </c>
      <c r="F20" s="87">
        <f t="shared" si="4"/>
        <v>1993</v>
      </c>
      <c r="G20" s="87">
        <f t="shared" si="4"/>
        <v>1882</v>
      </c>
    </row>
    <row r="21" spans="1:7" x14ac:dyDescent="0.25">
      <c r="A21" s="125">
        <v>3</v>
      </c>
      <c r="B21" s="87">
        <f t="shared" ref="B21:G21" si="5">+B14+B7</f>
        <v>557</v>
      </c>
      <c r="C21" s="87">
        <f t="shared" si="5"/>
        <v>584</v>
      </c>
      <c r="D21" s="87">
        <f t="shared" si="5"/>
        <v>632</v>
      </c>
      <c r="E21" s="87">
        <f t="shared" si="5"/>
        <v>652</v>
      </c>
      <c r="F21" s="87">
        <f t="shared" si="5"/>
        <v>668</v>
      </c>
      <c r="G21" s="87">
        <f t="shared" si="5"/>
        <v>586</v>
      </c>
    </row>
    <row r="22" spans="1:7" x14ac:dyDescent="0.25">
      <c r="A22" s="125" t="s">
        <v>56</v>
      </c>
      <c r="B22" s="54">
        <f t="shared" ref="B22:G22" si="6">SUM(B18:B21)</f>
        <v>7480</v>
      </c>
      <c r="C22" s="54">
        <f t="shared" si="6"/>
        <v>7811</v>
      </c>
      <c r="D22" s="54">
        <f t="shared" si="6"/>
        <v>8138</v>
      </c>
      <c r="E22" s="54">
        <f t="shared" si="6"/>
        <v>8431</v>
      </c>
      <c r="F22" s="54">
        <f t="shared" si="6"/>
        <v>8692</v>
      </c>
      <c r="G22" s="54">
        <f t="shared" si="6"/>
        <v>8712</v>
      </c>
    </row>
    <row r="23" spans="1:7" s="63" customFormat="1" x14ac:dyDescent="0.25">
      <c r="A23" s="62"/>
      <c r="B23" s="62"/>
      <c r="C23" s="62"/>
      <c r="D23" s="62"/>
      <c r="E23" s="62"/>
      <c r="F23" s="62"/>
      <c r="G23" s="62"/>
    </row>
    <row r="24" spans="1:7" x14ac:dyDescent="0.25">
      <c r="A24" t="s">
        <v>57</v>
      </c>
    </row>
  </sheetData>
  <mergeCells count="4">
    <mergeCell ref="A1:G1"/>
    <mergeCell ref="A2:G2"/>
    <mergeCell ref="A9:G9"/>
    <mergeCell ref="A16:G16"/>
  </mergeCells>
  <phoneticPr fontId="3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G41" sqref="G41"/>
    </sheetView>
  </sheetViews>
  <sheetFormatPr defaultRowHeight="15.75" x14ac:dyDescent="0.25"/>
  <cols>
    <col min="1" max="1" width="20.25" customWidth="1"/>
  </cols>
  <sheetData>
    <row r="1" spans="1:12" ht="21" thickBot="1" x14ac:dyDescent="0.3">
      <c r="A1" s="560" t="s">
        <v>244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</row>
    <row r="2" spans="1:12" x14ac:dyDescent="0.25">
      <c r="A2" s="561" t="s">
        <v>245</v>
      </c>
      <c r="B2" s="563" t="s">
        <v>279</v>
      </c>
      <c r="C2" s="563" t="s">
        <v>54</v>
      </c>
      <c r="D2" s="563"/>
      <c r="E2" s="563"/>
      <c r="F2" s="563"/>
      <c r="G2" s="563" t="s">
        <v>55</v>
      </c>
      <c r="H2" s="563"/>
      <c r="I2" s="563"/>
      <c r="J2" s="563"/>
      <c r="K2" s="565" t="s">
        <v>56</v>
      </c>
      <c r="L2" s="566"/>
    </row>
    <row r="3" spans="1:12" ht="32.25" thickBot="1" x14ac:dyDescent="0.3">
      <c r="A3" s="562"/>
      <c r="B3" s="564"/>
      <c r="C3" s="227" t="s">
        <v>0</v>
      </c>
      <c r="D3" s="228" t="s">
        <v>253</v>
      </c>
      <c r="E3" s="227" t="s">
        <v>1</v>
      </c>
      <c r="F3" s="228" t="s">
        <v>253</v>
      </c>
      <c r="G3" s="227" t="s">
        <v>0</v>
      </c>
      <c r="H3" s="228" t="s">
        <v>253</v>
      </c>
      <c r="I3" s="227" t="s">
        <v>1</v>
      </c>
      <c r="J3" s="228" t="s">
        <v>253</v>
      </c>
      <c r="K3" s="176" t="s">
        <v>241</v>
      </c>
      <c r="L3" s="229" t="s">
        <v>253</v>
      </c>
    </row>
    <row r="4" spans="1:12" x14ac:dyDescent="0.25">
      <c r="A4" s="225" t="s">
        <v>304</v>
      </c>
      <c r="B4" s="14">
        <v>1</v>
      </c>
      <c r="C4" s="75">
        <v>18</v>
      </c>
      <c r="D4" s="75">
        <v>16</v>
      </c>
      <c r="E4" s="75"/>
      <c r="F4" s="75"/>
      <c r="G4" s="75"/>
      <c r="H4" s="75"/>
      <c r="I4" s="75"/>
      <c r="J4" s="75"/>
      <c r="K4" s="221">
        <f>+C4+E4+G4+I4</f>
        <v>18</v>
      </c>
      <c r="L4" s="226">
        <f>+D4+F4+H4+J4</f>
        <v>16</v>
      </c>
    </row>
    <row r="5" spans="1:12" x14ac:dyDescent="0.25">
      <c r="A5" s="179"/>
      <c r="B5" s="56">
        <v>2</v>
      </c>
      <c r="C5" s="3">
        <v>11</v>
      </c>
      <c r="D5" s="3">
        <v>11</v>
      </c>
      <c r="E5" s="3"/>
      <c r="F5" s="3"/>
      <c r="G5" s="3"/>
      <c r="H5" s="3"/>
      <c r="I5" s="3"/>
      <c r="J5" s="3"/>
      <c r="K5" s="72">
        <f t="shared" ref="K5:L38" si="0">+C5+E5+G5+I5</f>
        <v>11</v>
      </c>
      <c r="L5" s="223">
        <f t="shared" si="0"/>
        <v>11</v>
      </c>
    </row>
    <row r="6" spans="1:12" x14ac:dyDescent="0.25">
      <c r="A6" s="179"/>
      <c r="B6" s="56" t="s">
        <v>3</v>
      </c>
      <c r="C6" s="3">
        <v>235</v>
      </c>
      <c r="D6" s="3">
        <v>175</v>
      </c>
      <c r="E6" s="3">
        <v>77</v>
      </c>
      <c r="F6" s="3">
        <v>20</v>
      </c>
      <c r="G6" s="3"/>
      <c r="H6" s="3"/>
      <c r="I6" s="3"/>
      <c r="J6" s="3"/>
      <c r="K6" s="72">
        <f t="shared" si="0"/>
        <v>312</v>
      </c>
      <c r="L6" s="223">
        <f t="shared" si="0"/>
        <v>195</v>
      </c>
    </row>
    <row r="7" spans="1:12" x14ac:dyDescent="0.25">
      <c r="A7" s="179"/>
      <c r="B7" s="56">
        <v>3</v>
      </c>
      <c r="C7" s="3">
        <v>21</v>
      </c>
      <c r="D7" s="3">
        <v>16</v>
      </c>
      <c r="E7" s="3"/>
      <c r="F7" s="3"/>
      <c r="G7" s="3">
        <v>11</v>
      </c>
      <c r="H7" s="3">
        <v>4</v>
      </c>
      <c r="I7" s="3">
        <v>1</v>
      </c>
      <c r="J7" s="3"/>
      <c r="K7" s="72">
        <f t="shared" si="0"/>
        <v>33</v>
      </c>
      <c r="L7" s="223">
        <f t="shared" si="0"/>
        <v>20</v>
      </c>
    </row>
    <row r="8" spans="1:12" x14ac:dyDescent="0.25">
      <c r="A8" s="552" t="s">
        <v>310</v>
      </c>
      <c r="B8" s="553"/>
      <c r="C8" s="54">
        <f>SUM(C4:C7)</f>
        <v>285</v>
      </c>
      <c r="D8" s="54">
        <f>SUM(D4:D7)</f>
        <v>218</v>
      </c>
      <c r="E8" s="54">
        <f>SUM(E4:E7)</f>
        <v>77</v>
      </c>
      <c r="F8" s="54">
        <f>SUM(F4:F7)</f>
        <v>20</v>
      </c>
      <c r="G8" s="54">
        <f>SUM(G4:G7)</f>
        <v>11</v>
      </c>
      <c r="H8" s="54">
        <f t="shared" ref="H8:J8" si="1">SUM(H4:H7)</f>
        <v>4</v>
      </c>
      <c r="I8" s="54">
        <f t="shared" si="1"/>
        <v>1</v>
      </c>
      <c r="J8" s="54">
        <f t="shared" si="1"/>
        <v>0</v>
      </c>
      <c r="K8" s="72">
        <f>+C8+E8+G8+I8</f>
        <v>374</v>
      </c>
      <c r="L8" s="223">
        <f t="shared" si="0"/>
        <v>242</v>
      </c>
    </row>
    <row r="9" spans="1:12" x14ac:dyDescent="0.25">
      <c r="A9" s="224" t="s">
        <v>305</v>
      </c>
      <c r="B9" s="56">
        <v>1</v>
      </c>
      <c r="C9" s="3"/>
      <c r="D9" s="3"/>
      <c r="E9" s="3"/>
      <c r="F9" s="3"/>
      <c r="G9" s="3"/>
      <c r="H9" s="3"/>
      <c r="I9" s="3"/>
      <c r="J9" s="3"/>
      <c r="K9" s="72">
        <f t="shared" si="0"/>
        <v>0</v>
      </c>
      <c r="L9" s="223">
        <f t="shared" si="0"/>
        <v>0</v>
      </c>
    </row>
    <row r="10" spans="1:12" x14ac:dyDescent="0.25">
      <c r="A10" s="179"/>
      <c r="B10" s="56">
        <v>2</v>
      </c>
      <c r="C10" s="3">
        <v>351</v>
      </c>
      <c r="D10" s="3">
        <v>251</v>
      </c>
      <c r="E10" s="3"/>
      <c r="F10" s="3"/>
      <c r="G10" s="3"/>
      <c r="H10" s="3"/>
      <c r="I10" s="3"/>
      <c r="J10" s="3"/>
      <c r="K10" s="72">
        <f t="shared" si="0"/>
        <v>351</v>
      </c>
      <c r="L10" s="223">
        <f t="shared" si="0"/>
        <v>251</v>
      </c>
    </row>
    <row r="11" spans="1:12" x14ac:dyDescent="0.25">
      <c r="A11" s="179"/>
      <c r="B11" s="56" t="s">
        <v>3</v>
      </c>
      <c r="C11" s="3"/>
      <c r="D11" s="3"/>
      <c r="E11" s="3"/>
      <c r="F11" s="3"/>
      <c r="G11" s="3"/>
      <c r="H11" s="3"/>
      <c r="I11" s="3"/>
      <c r="J11" s="3"/>
      <c r="K11" s="72">
        <f t="shared" si="0"/>
        <v>0</v>
      </c>
      <c r="L11" s="223">
        <f t="shared" si="0"/>
        <v>0</v>
      </c>
    </row>
    <row r="12" spans="1:12" x14ac:dyDescent="0.25">
      <c r="A12" s="179"/>
      <c r="B12" s="56">
        <v>3</v>
      </c>
      <c r="C12" s="3">
        <v>29</v>
      </c>
      <c r="D12" s="3">
        <v>19</v>
      </c>
      <c r="E12" s="3"/>
      <c r="F12" s="3"/>
      <c r="G12" s="3">
        <v>1</v>
      </c>
      <c r="H12" s="3"/>
      <c r="I12" s="3"/>
      <c r="J12" s="3"/>
      <c r="K12" s="72">
        <f t="shared" si="0"/>
        <v>30</v>
      </c>
      <c r="L12" s="223">
        <f t="shared" si="0"/>
        <v>19</v>
      </c>
    </row>
    <row r="13" spans="1:12" x14ac:dyDescent="0.25">
      <c r="A13" s="552" t="s">
        <v>311</v>
      </c>
      <c r="B13" s="553"/>
      <c r="C13" s="54">
        <f>SUM(C9:C12)</f>
        <v>380</v>
      </c>
      <c r="D13" s="54">
        <f>SUM(D9:D12)</f>
        <v>270</v>
      </c>
      <c r="E13" s="54">
        <f>SUM(E9:E12)</f>
        <v>0</v>
      </c>
      <c r="F13" s="54">
        <f>SUM(F9:F12)</f>
        <v>0</v>
      </c>
      <c r="G13" s="54">
        <f t="shared" ref="G13:J13" si="2">SUM(G9:G12)</f>
        <v>1</v>
      </c>
      <c r="H13" s="54">
        <f t="shared" si="2"/>
        <v>0</v>
      </c>
      <c r="I13" s="54">
        <f t="shared" si="2"/>
        <v>0</v>
      </c>
      <c r="J13" s="54">
        <f t="shared" si="2"/>
        <v>0</v>
      </c>
      <c r="K13" s="72">
        <f t="shared" si="0"/>
        <v>381</v>
      </c>
      <c r="L13" s="223">
        <f t="shared" si="0"/>
        <v>270</v>
      </c>
    </row>
    <row r="14" spans="1:12" x14ac:dyDescent="0.25">
      <c r="A14" s="224" t="s">
        <v>306</v>
      </c>
      <c r="B14" s="56">
        <v>1</v>
      </c>
      <c r="C14" s="3">
        <v>131</v>
      </c>
      <c r="D14" s="3">
        <v>80</v>
      </c>
      <c r="E14" s="3"/>
      <c r="F14" s="3"/>
      <c r="G14" s="3">
        <v>28</v>
      </c>
      <c r="H14" s="3">
        <v>18</v>
      </c>
      <c r="I14" s="3"/>
      <c r="J14" s="3"/>
      <c r="K14" s="72">
        <f t="shared" si="0"/>
        <v>159</v>
      </c>
      <c r="L14" s="223">
        <f t="shared" si="0"/>
        <v>98</v>
      </c>
    </row>
    <row r="15" spans="1:12" x14ac:dyDescent="0.25">
      <c r="A15" s="179"/>
      <c r="B15" s="56">
        <v>2</v>
      </c>
      <c r="C15" s="3">
        <v>145</v>
      </c>
      <c r="D15" s="3">
        <v>89</v>
      </c>
      <c r="E15" s="3"/>
      <c r="F15" s="3"/>
      <c r="G15" s="3">
        <v>26</v>
      </c>
      <c r="H15" s="3">
        <v>12</v>
      </c>
      <c r="I15" s="3"/>
      <c r="J15" s="3"/>
      <c r="K15" s="72">
        <f t="shared" si="0"/>
        <v>171</v>
      </c>
      <c r="L15" s="223">
        <f t="shared" si="0"/>
        <v>101</v>
      </c>
    </row>
    <row r="16" spans="1:12" x14ac:dyDescent="0.25">
      <c r="A16" s="179"/>
      <c r="B16" s="56" t="s">
        <v>3</v>
      </c>
      <c r="C16" s="3"/>
      <c r="D16" s="3"/>
      <c r="E16" s="3"/>
      <c r="F16" s="3"/>
      <c r="G16" s="3"/>
      <c r="H16" s="3"/>
      <c r="I16" s="3"/>
      <c r="J16" s="3"/>
      <c r="K16" s="72">
        <f t="shared" si="0"/>
        <v>0</v>
      </c>
      <c r="L16" s="223">
        <f t="shared" si="0"/>
        <v>0</v>
      </c>
    </row>
    <row r="17" spans="1:12" x14ac:dyDescent="0.25">
      <c r="A17" s="179"/>
      <c r="B17" s="56">
        <v>3</v>
      </c>
      <c r="C17" s="3">
        <v>5</v>
      </c>
      <c r="D17" s="3">
        <v>3</v>
      </c>
      <c r="E17" s="3"/>
      <c r="F17" s="3"/>
      <c r="G17" s="3">
        <v>12</v>
      </c>
      <c r="H17" s="3">
        <v>7</v>
      </c>
      <c r="I17" s="3"/>
      <c r="J17" s="3"/>
      <c r="K17" s="72">
        <f t="shared" si="0"/>
        <v>17</v>
      </c>
      <c r="L17" s="223">
        <f t="shared" si="0"/>
        <v>10</v>
      </c>
    </row>
    <row r="18" spans="1:12" x14ac:dyDescent="0.25">
      <c r="A18" s="552" t="s">
        <v>312</v>
      </c>
      <c r="B18" s="553"/>
      <c r="C18" s="54">
        <f>SUM(C14:C17)</f>
        <v>281</v>
      </c>
      <c r="D18" s="54">
        <f>SUM(D14:D17)</f>
        <v>172</v>
      </c>
      <c r="E18" s="54">
        <f>SUM(E14:E17)</f>
        <v>0</v>
      </c>
      <c r="F18" s="54">
        <f>SUM(F14:F17)</f>
        <v>0</v>
      </c>
      <c r="G18" s="54">
        <f t="shared" ref="G18:I18" si="3">SUM(G14:G17)</f>
        <v>66</v>
      </c>
      <c r="H18" s="54">
        <f t="shared" si="3"/>
        <v>37</v>
      </c>
      <c r="I18" s="54">
        <f t="shared" si="3"/>
        <v>0</v>
      </c>
      <c r="J18" s="54">
        <f>SUM(J14:J17)</f>
        <v>0</v>
      </c>
      <c r="K18" s="72">
        <f t="shared" si="0"/>
        <v>347</v>
      </c>
      <c r="L18" s="223">
        <f t="shared" si="0"/>
        <v>209</v>
      </c>
    </row>
    <row r="19" spans="1:12" x14ac:dyDescent="0.25">
      <c r="A19" s="224" t="s">
        <v>307</v>
      </c>
      <c r="B19" s="56">
        <v>1</v>
      </c>
      <c r="C19" s="3">
        <v>107</v>
      </c>
      <c r="D19" s="3">
        <v>79</v>
      </c>
      <c r="E19" s="3"/>
      <c r="F19" s="3"/>
      <c r="G19" s="3">
        <v>12</v>
      </c>
      <c r="H19" s="3">
        <v>10</v>
      </c>
      <c r="I19" s="3"/>
      <c r="J19" s="3"/>
      <c r="K19" s="72">
        <f t="shared" si="0"/>
        <v>119</v>
      </c>
      <c r="L19" s="223">
        <f t="shared" si="0"/>
        <v>89</v>
      </c>
    </row>
    <row r="20" spans="1:12" x14ac:dyDescent="0.25">
      <c r="A20" s="179"/>
      <c r="B20" s="56">
        <v>2</v>
      </c>
      <c r="C20" s="3">
        <v>100</v>
      </c>
      <c r="D20" s="3">
        <v>67</v>
      </c>
      <c r="E20" s="3"/>
      <c r="F20" s="3"/>
      <c r="G20" s="3">
        <v>29</v>
      </c>
      <c r="H20" s="3">
        <v>22</v>
      </c>
      <c r="I20" s="3"/>
      <c r="J20" s="3"/>
      <c r="K20" s="72">
        <f t="shared" si="0"/>
        <v>129</v>
      </c>
      <c r="L20" s="223">
        <f t="shared" si="0"/>
        <v>89</v>
      </c>
    </row>
    <row r="21" spans="1:12" x14ac:dyDescent="0.25">
      <c r="A21" s="179"/>
      <c r="B21" s="56" t="s">
        <v>3</v>
      </c>
      <c r="C21" s="3"/>
      <c r="D21" s="3"/>
      <c r="E21" s="3"/>
      <c r="F21" s="3"/>
      <c r="G21" s="3"/>
      <c r="H21" s="3"/>
      <c r="I21" s="3"/>
      <c r="J21" s="3"/>
      <c r="K21" s="72">
        <f t="shared" si="0"/>
        <v>0</v>
      </c>
      <c r="L21" s="223">
        <f t="shared" si="0"/>
        <v>0</v>
      </c>
    </row>
    <row r="22" spans="1:12" x14ac:dyDescent="0.25">
      <c r="A22" s="179"/>
      <c r="B22" s="56">
        <v>3</v>
      </c>
      <c r="C22" s="3">
        <v>4</v>
      </c>
      <c r="D22" s="3">
        <v>1</v>
      </c>
      <c r="E22" s="3"/>
      <c r="F22" s="3"/>
      <c r="G22" s="3"/>
      <c r="H22" s="3"/>
      <c r="I22" s="3"/>
      <c r="J22" s="3"/>
      <c r="K22" s="72">
        <f t="shared" si="0"/>
        <v>4</v>
      </c>
      <c r="L22" s="223">
        <f t="shared" si="0"/>
        <v>1</v>
      </c>
    </row>
    <row r="23" spans="1:12" x14ac:dyDescent="0.25">
      <c r="A23" s="552" t="s">
        <v>313</v>
      </c>
      <c r="B23" s="553"/>
      <c r="C23" s="54">
        <f>SUM(C19:C22)</f>
        <v>211</v>
      </c>
      <c r="D23" s="54">
        <f>SUM(D19:D22)</f>
        <v>147</v>
      </c>
      <c r="E23" s="54">
        <f>SUM(E19:E22)</f>
        <v>0</v>
      </c>
      <c r="F23" s="54">
        <f>SUM(F19:F22)</f>
        <v>0</v>
      </c>
      <c r="G23" s="54">
        <f t="shared" ref="G23:J23" si="4">SUM(G19:G22)</f>
        <v>41</v>
      </c>
      <c r="H23" s="54">
        <f t="shared" si="4"/>
        <v>32</v>
      </c>
      <c r="I23" s="54">
        <f t="shared" si="4"/>
        <v>0</v>
      </c>
      <c r="J23" s="54">
        <f t="shared" si="4"/>
        <v>0</v>
      </c>
      <c r="K23" s="72">
        <f t="shared" si="0"/>
        <v>252</v>
      </c>
      <c r="L23" s="223">
        <f t="shared" si="0"/>
        <v>179</v>
      </c>
    </row>
    <row r="24" spans="1:12" x14ac:dyDescent="0.25">
      <c r="A24" s="224" t="s">
        <v>308</v>
      </c>
      <c r="B24" s="56">
        <v>1</v>
      </c>
      <c r="C24" s="3">
        <v>284</v>
      </c>
      <c r="D24" s="3">
        <v>223</v>
      </c>
      <c r="E24" s="3"/>
      <c r="F24" s="3"/>
      <c r="G24" s="3">
        <v>58</v>
      </c>
      <c r="H24" s="3">
        <v>47</v>
      </c>
      <c r="I24" s="3"/>
      <c r="J24" s="3"/>
      <c r="K24" s="72">
        <f t="shared" si="0"/>
        <v>342</v>
      </c>
      <c r="L24" s="223">
        <f t="shared" si="0"/>
        <v>270</v>
      </c>
    </row>
    <row r="25" spans="1:12" x14ac:dyDescent="0.25">
      <c r="A25" s="179"/>
      <c r="B25" s="56">
        <v>2</v>
      </c>
      <c r="C25" s="3">
        <v>249</v>
      </c>
      <c r="D25" s="3">
        <v>211</v>
      </c>
      <c r="E25" s="3">
        <v>1</v>
      </c>
      <c r="F25" s="3">
        <v>1</v>
      </c>
      <c r="G25" s="3">
        <v>48</v>
      </c>
      <c r="H25" s="3">
        <v>38</v>
      </c>
      <c r="I25" s="3"/>
      <c r="J25" s="3"/>
      <c r="K25" s="72">
        <f t="shared" si="0"/>
        <v>298</v>
      </c>
      <c r="L25" s="223">
        <f t="shared" si="0"/>
        <v>250</v>
      </c>
    </row>
    <row r="26" spans="1:12" x14ac:dyDescent="0.25">
      <c r="A26" s="179"/>
      <c r="B26" s="56" t="s">
        <v>3</v>
      </c>
      <c r="C26" s="3"/>
      <c r="D26" s="3"/>
      <c r="E26" s="3"/>
      <c r="F26" s="3"/>
      <c r="G26" s="3"/>
      <c r="H26" s="3"/>
      <c r="I26" s="3"/>
      <c r="J26" s="3"/>
      <c r="K26" s="72">
        <f t="shared" si="0"/>
        <v>0</v>
      </c>
      <c r="L26" s="223">
        <f t="shared" si="0"/>
        <v>0</v>
      </c>
    </row>
    <row r="27" spans="1:12" x14ac:dyDescent="0.25">
      <c r="A27" s="179"/>
      <c r="B27" s="56">
        <v>3</v>
      </c>
      <c r="C27" s="3">
        <v>15</v>
      </c>
      <c r="D27" s="3">
        <v>12</v>
      </c>
      <c r="E27" s="3"/>
      <c r="F27" s="3"/>
      <c r="G27" s="3">
        <v>4</v>
      </c>
      <c r="H27" s="3">
        <v>3</v>
      </c>
      <c r="I27" s="3"/>
      <c r="J27" s="3"/>
      <c r="K27" s="72">
        <f t="shared" si="0"/>
        <v>19</v>
      </c>
      <c r="L27" s="223">
        <f t="shared" si="0"/>
        <v>15</v>
      </c>
    </row>
    <row r="28" spans="1:12" x14ac:dyDescent="0.25">
      <c r="A28" s="552" t="s">
        <v>314</v>
      </c>
      <c r="B28" s="553"/>
      <c r="C28" s="54">
        <f>SUM(C24:C27)</f>
        <v>548</v>
      </c>
      <c r="D28" s="54">
        <f>SUM(D24:D27)</f>
        <v>446</v>
      </c>
      <c r="E28" s="54">
        <f>SUM(E24:E27)</f>
        <v>1</v>
      </c>
      <c r="F28" s="54">
        <f>SUM(F24:F27)</f>
        <v>1</v>
      </c>
      <c r="G28" s="54">
        <f t="shared" ref="G28:J28" si="5">SUM(G24:G27)</f>
        <v>110</v>
      </c>
      <c r="H28" s="54">
        <f t="shared" si="5"/>
        <v>88</v>
      </c>
      <c r="I28" s="54">
        <f t="shared" si="5"/>
        <v>0</v>
      </c>
      <c r="J28" s="54">
        <f t="shared" si="5"/>
        <v>0</v>
      </c>
      <c r="K28" s="72">
        <f t="shared" si="0"/>
        <v>659</v>
      </c>
      <c r="L28" s="223">
        <f t="shared" si="0"/>
        <v>535</v>
      </c>
    </row>
    <row r="29" spans="1:12" x14ac:dyDescent="0.25">
      <c r="A29" s="224" t="s">
        <v>301</v>
      </c>
      <c r="B29" s="56">
        <v>1</v>
      </c>
      <c r="C29" s="3">
        <v>39</v>
      </c>
      <c r="D29" s="3">
        <v>11</v>
      </c>
      <c r="E29" s="3">
        <v>1</v>
      </c>
      <c r="F29" s="3"/>
      <c r="G29" s="3">
        <v>10</v>
      </c>
      <c r="H29" s="3">
        <v>3</v>
      </c>
      <c r="I29" s="3"/>
      <c r="J29" s="3"/>
      <c r="K29" s="72">
        <f t="shared" si="0"/>
        <v>50</v>
      </c>
      <c r="L29" s="223">
        <f t="shared" si="0"/>
        <v>14</v>
      </c>
    </row>
    <row r="30" spans="1:12" x14ac:dyDescent="0.25">
      <c r="A30" s="222"/>
      <c r="B30" s="56">
        <v>2</v>
      </c>
      <c r="C30" s="3"/>
      <c r="D30" s="3"/>
      <c r="E30" s="3"/>
      <c r="F30" s="3"/>
      <c r="G30" s="3"/>
      <c r="H30" s="3"/>
      <c r="I30" s="3"/>
      <c r="J30" s="3"/>
      <c r="K30" s="72">
        <f t="shared" si="0"/>
        <v>0</v>
      </c>
      <c r="L30" s="223">
        <f t="shared" si="0"/>
        <v>0</v>
      </c>
    </row>
    <row r="31" spans="1:12" x14ac:dyDescent="0.25">
      <c r="A31" s="222"/>
      <c r="B31" s="56" t="s">
        <v>3</v>
      </c>
      <c r="C31" s="3"/>
      <c r="D31" s="3"/>
      <c r="E31" s="3"/>
      <c r="F31" s="3"/>
      <c r="G31" s="3"/>
      <c r="H31" s="3"/>
      <c r="I31" s="3"/>
      <c r="J31" s="3"/>
      <c r="K31" s="72">
        <f t="shared" si="0"/>
        <v>0</v>
      </c>
      <c r="L31" s="223">
        <f t="shared" si="0"/>
        <v>0</v>
      </c>
    </row>
    <row r="32" spans="1:12" x14ac:dyDescent="0.25">
      <c r="A32" s="222"/>
      <c r="B32" s="56">
        <v>3</v>
      </c>
      <c r="C32" s="3"/>
      <c r="D32" s="3"/>
      <c r="E32" s="3"/>
      <c r="F32" s="3"/>
      <c r="G32" s="3"/>
      <c r="H32" s="3"/>
      <c r="I32" s="3"/>
      <c r="J32" s="3"/>
      <c r="K32" s="72">
        <f t="shared" si="0"/>
        <v>0</v>
      </c>
      <c r="L32" s="223">
        <f t="shared" si="0"/>
        <v>0</v>
      </c>
    </row>
    <row r="33" spans="1:12" ht="16.5" thickBot="1" x14ac:dyDescent="0.3">
      <c r="A33" s="554" t="s">
        <v>315</v>
      </c>
      <c r="B33" s="555"/>
      <c r="C33" s="133">
        <f t="shared" ref="C33:J33" si="6">SUM(C29:C32)</f>
        <v>39</v>
      </c>
      <c r="D33" s="133">
        <f t="shared" si="6"/>
        <v>11</v>
      </c>
      <c r="E33" s="133">
        <f t="shared" si="6"/>
        <v>1</v>
      </c>
      <c r="F33" s="133">
        <f t="shared" si="6"/>
        <v>0</v>
      </c>
      <c r="G33" s="133">
        <f t="shared" si="6"/>
        <v>10</v>
      </c>
      <c r="H33" s="133">
        <f t="shared" si="6"/>
        <v>3</v>
      </c>
      <c r="I33" s="133">
        <f t="shared" si="6"/>
        <v>0</v>
      </c>
      <c r="J33" s="133">
        <f t="shared" si="6"/>
        <v>0</v>
      </c>
      <c r="K33" s="131">
        <f t="shared" si="0"/>
        <v>50</v>
      </c>
      <c r="L33" s="230">
        <f t="shared" si="0"/>
        <v>14</v>
      </c>
    </row>
    <row r="34" spans="1:12" x14ac:dyDescent="0.25">
      <c r="A34" s="289" t="s">
        <v>161</v>
      </c>
      <c r="B34" s="231">
        <v>1</v>
      </c>
      <c r="C34" s="195">
        <f>+C4+C9+C14+C19+C24+C29</f>
        <v>579</v>
      </c>
      <c r="D34" s="195">
        <f t="shared" ref="C34:J38" si="7">+D4+D9+D14+D19+D24+D29</f>
        <v>409</v>
      </c>
      <c r="E34" s="195">
        <f t="shared" si="7"/>
        <v>1</v>
      </c>
      <c r="F34" s="195">
        <f t="shared" si="7"/>
        <v>0</v>
      </c>
      <c r="G34" s="195">
        <f t="shared" si="7"/>
        <v>108</v>
      </c>
      <c r="H34" s="195">
        <f t="shared" si="7"/>
        <v>78</v>
      </c>
      <c r="I34" s="195">
        <f t="shared" si="7"/>
        <v>0</v>
      </c>
      <c r="J34" s="195">
        <f>+J4+J9+J14+J19+J24+J29</f>
        <v>0</v>
      </c>
      <c r="K34" s="232">
        <f>+C34+E34+G34+I34</f>
        <v>688</v>
      </c>
      <c r="L34" s="196">
        <f t="shared" si="0"/>
        <v>487</v>
      </c>
    </row>
    <row r="35" spans="1:12" x14ac:dyDescent="0.25">
      <c r="A35" s="290"/>
      <c r="B35" s="125">
        <v>2</v>
      </c>
      <c r="C35" s="54">
        <f t="shared" si="7"/>
        <v>856</v>
      </c>
      <c r="D35" s="54">
        <f t="shared" si="7"/>
        <v>629</v>
      </c>
      <c r="E35" s="54">
        <f t="shared" si="7"/>
        <v>1</v>
      </c>
      <c r="F35" s="54">
        <f t="shared" si="7"/>
        <v>1</v>
      </c>
      <c r="G35" s="54">
        <f t="shared" si="7"/>
        <v>103</v>
      </c>
      <c r="H35" s="54">
        <f t="shared" si="7"/>
        <v>72</v>
      </c>
      <c r="I35" s="54">
        <f t="shared" si="7"/>
        <v>0</v>
      </c>
      <c r="J35" s="54">
        <f t="shared" si="7"/>
        <v>0</v>
      </c>
      <c r="K35" s="72">
        <f t="shared" si="0"/>
        <v>960</v>
      </c>
      <c r="L35" s="223">
        <f t="shared" si="0"/>
        <v>702</v>
      </c>
    </row>
    <row r="36" spans="1:12" x14ac:dyDescent="0.25">
      <c r="A36" s="290"/>
      <c r="B36" s="125" t="s">
        <v>3</v>
      </c>
      <c r="C36" s="54">
        <f t="shared" si="7"/>
        <v>235</v>
      </c>
      <c r="D36" s="54">
        <f t="shared" si="7"/>
        <v>175</v>
      </c>
      <c r="E36" s="54">
        <f t="shared" si="7"/>
        <v>77</v>
      </c>
      <c r="F36" s="54">
        <f t="shared" si="7"/>
        <v>20</v>
      </c>
      <c r="G36" s="54">
        <f t="shared" si="7"/>
        <v>0</v>
      </c>
      <c r="H36" s="54">
        <f t="shared" si="7"/>
        <v>0</v>
      </c>
      <c r="I36" s="54">
        <f t="shared" si="7"/>
        <v>0</v>
      </c>
      <c r="J36" s="54">
        <f t="shared" si="7"/>
        <v>0</v>
      </c>
      <c r="K36" s="72">
        <f t="shared" si="0"/>
        <v>312</v>
      </c>
      <c r="L36" s="223">
        <f t="shared" si="0"/>
        <v>195</v>
      </c>
    </row>
    <row r="37" spans="1:12" ht="16.5" thickBot="1" x14ac:dyDescent="0.3">
      <c r="A37" s="233"/>
      <c r="B37" s="132">
        <v>3</v>
      </c>
      <c r="C37" s="133">
        <f t="shared" si="7"/>
        <v>74</v>
      </c>
      <c r="D37" s="133">
        <f t="shared" si="7"/>
        <v>51</v>
      </c>
      <c r="E37" s="133">
        <f t="shared" si="7"/>
        <v>0</v>
      </c>
      <c r="F37" s="133">
        <f>+F7+F12+F17+F22+F27+F32</f>
        <v>0</v>
      </c>
      <c r="G37" s="133">
        <f t="shared" si="7"/>
        <v>28</v>
      </c>
      <c r="H37" s="133">
        <f t="shared" si="7"/>
        <v>14</v>
      </c>
      <c r="I37" s="133">
        <f t="shared" si="7"/>
        <v>1</v>
      </c>
      <c r="J37" s="133">
        <f>+J7+J12+J17+J22+J27+J32</f>
        <v>0</v>
      </c>
      <c r="K37" s="131">
        <f t="shared" si="0"/>
        <v>103</v>
      </c>
      <c r="L37" s="230">
        <f t="shared" si="0"/>
        <v>65</v>
      </c>
    </row>
    <row r="38" spans="1:12" ht="16.5" thickBot="1" x14ac:dyDescent="0.3">
      <c r="A38" s="547" t="s">
        <v>309</v>
      </c>
      <c r="B38" s="548"/>
      <c r="C38" s="191">
        <f t="shared" si="7"/>
        <v>1744</v>
      </c>
      <c r="D38" s="191">
        <f t="shared" si="7"/>
        <v>1264</v>
      </c>
      <c r="E38" s="191">
        <f t="shared" si="7"/>
        <v>79</v>
      </c>
      <c r="F38" s="191">
        <f t="shared" si="7"/>
        <v>21</v>
      </c>
      <c r="G38" s="191">
        <f t="shared" si="7"/>
        <v>239</v>
      </c>
      <c r="H38" s="191">
        <f t="shared" si="7"/>
        <v>164</v>
      </c>
      <c r="I38" s="191">
        <f t="shared" si="7"/>
        <v>1</v>
      </c>
      <c r="J38" s="191">
        <f t="shared" si="7"/>
        <v>0</v>
      </c>
      <c r="K38" s="292">
        <f t="shared" si="0"/>
        <v>2063</v>
      </c>
      <c r="L38" s="192">
        <f t="shared" si="0"/>
        <v>1449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A2:A3"/>
    <mergeCell ref="B2:B3"/>
    <mergeCell ref="C2:F2"/>
    <mergeCell ref="G2:J2"/>
    <mergeCell ref="K2:L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topLeftCell="A55" zoomScaleNormal="100" zoomScaleSheetLayoutView="100" workbookViewId="0">
      <selection activeCell="B70" sqref="B70:E70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 x14ac:dyDescent="0.3">
      <c r="A1" s="570" t="s">
        <v>246</v>
      </c>
      <c r="B1" s="570"/>
      <c r="C1" s="570"/>
      <c r="D1" s="570"/>
      <c r="E1" s="570"/>
      <c r="F1" s="570"/>
      <c r="G1" s="570"/>
      <c r="H1" s="570"/>
      <c r="I1" s="570"/>
      <c r="J1" s="570"/>
    </row>
    <row r="2" spans="1:11" ht="16.5" thickBot="1" x14ac:dyDescent="0.3">
      <c r="A2" s="567" t="s">
        <v>54</v>
      </c>
      <c r="B2" s="567"/>
      <c r="C2" s="567"/>
      <c r="D2" s="567"/>
      <c r="E2" s="567"/>
      <c r="F2" s="567"/>
      <c r="G2" s="567"/>
      <c r="H2" s="567"/>
      <c r="I2" s="567"/>
      <c r="J2" s="567"/>
      <c r="K2" s="17"/>
    </row>
    <row r="3" spans="1:11" ht="30.75" thickBot="1" x14ac:dyDescent="0.3">
      <c r="A3" s="76" t="s">
        <v>68</v>
      </c>
      <c r="B3" s="83" t="s">
        <v>59</v>
      </c>
      <c r="C3" s="83" t="s">
        <v>60</v>
      </c>
      <c r="D3" s="84" t="s">
        <v>61</v>
      </c>
      <c r="E3" s="84" t="s">
        <v>62</v>
      </c>
      <c r="F3" s="84" t="s">
        <v>63</v>
      </c>
      <c r="G3" s="85" t="s">
        <v>64</v>
      </c>
      <c r="H3" s="85" t="s">
        <v>65</v>
      </c>
      <c r="I3" s="85" t="s">
        <v>66</v>
      </c>
      <c r="J3" s="86" t="s">
        <v>67</v>
      </c>
    </row>
    <row r="4" spans="1:11" ht="30" x14ac:dyDescent="0.25">
      <c r="A4" s="81" t="s">
        <v>20</v>
      </c>
      <c r="B4" s="82"/>
      <c r="C4" s="82"/>
      <c r="D4" s="82"/>
      <c r="E4" s="82"/>
      <c r="F4" s="82"/>
      <c r="G4" s="127">
        <f>IFERROR(C4/B4,0)</f>
        <v>0</v>
      </c>
      <c r="H4" s="127">
        <f>IFERROR(E4/D4,0)</f>
        <v>0</v>
      </c>
      <c r="I4" s="127">
        <f>IFERROR(F4/E4,0)</f>
        <v>0</v>
      </c>
      <c r="J4" s="127">
        <f>IFERROR(F4/B4,0)</f>
        <v>0</v>
      </c>
    </row>
    <row r="5" spans="1:11" x14ac:dyDescent="0.25">
      <c r="A5" s="34" t="s">
        <v>21</v>
      </c>
      <c r="B5" s="283">
        <v>186</v>
      </c>
      <c r="C5" s="284">
        <v>441</v>
      </c>
      <c r="D5" s="284">
        <v>408</v>
      </c>
      <c r="E5" s="284">
        <v>348</v>
      </c>
      <c r="F5" s="284">
        <v>193</v>
      </c>
      <c r="G5" s="128">
        <f>IFERROR(C5/B5,0)</f>
        <v>2.370967741935484</v>
      </c>
      <c r="H5" s="128">
        <f t="shared" ref="H5:H27" si="0">IFERROR(E5/D5,0)</f>
        <v>0.8529411764705882</v>
      </c>
      <c r="I5" s="128">
        <f t="shared" ref="I5:I27" si="1">IFERROR(F5/E5,0)</f>
        <v>0.5545977011494253</v>
      </c>
      <c r="J5" s="128">
        <f t="shared" ref="J5:J27" si="2">IFERROR(F5/B5,0)</f>
        <v>1.0376344086021505</v>
      </c>
    </row>
    <row r="6" spans="1:11" x14ac:dyDescent="0.25">
      <c r="A6" s="34" t="s">
        <v>22</v>
      </c>
      <c r="B6" s="35"/>
      <c r="C6" s="35"/>
      <c r="D6" s="35"/>
      <c r="E6" s="35"/>
      <c r="F6" s="35"/>
      <c r="G6" s="128">
        <f t="shared" ref="G6:G31" si="3">IFERROR(C6/B6,0)</f>
        <v>0</v>
      </c>
      <c r="H6" s="128">
        <f t="shared" si="0"/>
        <v>0</v>
      </c>
      <c r="I6" s="128">
        <f t="shared" si="1"/>
        <v>0</v>
      </c>
      <c r="J6" s="128">
        <f t="shared" si="2"/>
        <v>0</v>
      </c>
    </row>
    <row r="7" spans="1:11" x14ac:dyDescent="0.25">
      <c r="A7" s="34" t="s">
        <v>23</v>
      </c>
      <c r="B7" s="283">
        <v>630</v>
      </c>
      <c r="C7" s="284">
        <v>861</v>
      </c>
      <c r="D7" s="284">
        <v>819.5</v>
      </c>
      <c r="E7" s="284">
        <v>532.5</v>
      </c>
      <c r="F7" s="284">
        <v>312.5</v>
      </c>
      <c r="G7" s="128">
        <f t="shared" si="3"/>
        <v>1.3666666666666667</v>
      </c>
      <c r="H7" s="128">
        <f t="shared" si="0"/>
        <v>0.64978645515558264</v>
      </c>
      <c r="I7" s="128">
        <f t="shared" si="1"/>
        <v>0.58685446009389675</v>
      </c>
      <c r="J7" s="128">
        <f t="shared" si="2"/>
        <v>0.49603174603174605</v>
      </c>
    </row>
    <row r="8" spans="1:11" x14ac:dyDescent="0.25">
      <c r="A8" s="34" t="s">
        <v>24</v>
      </c>
      <c r="B8" s="283">
        <v>30</v>
      </c>
      <c r="C8" s="284">
        <v>72</v>
      </c>
      <c r="D8" s="284">
        <v>65</v>
      </c>
      <c r="E8" s="284">
        <v>48</v>
      </c>
      <c r="F8" s="284">
        <v>33</v>
      </c>
      <c r="G8" s="128">
        <f t="shared" si="3"/>
        <v>2.4</v>
      </c>
      <c r="H8" s="128">
        <f t="shared" si="0"/>
        <v>0.7384615384615385</v>
      </c>
      <c r="I8" s="128">
        <f t="shared" si="1"/>
        <v>0.6875</v>
      </c>
      <c r="J8" s="128">
        <f t="shared" si="2"/>
        <v>1.1000000000000001</v>
      </c>
    </row>
    <row r="9" spans="1:11" x14ac:dyDescent="0.25">
      <c r="A9" s="34" t="s">
        <v>25</v>
      </c>
      <c r="B9" s="35"/>
      <c r="C9" s="35"/>
      <c r="D9" s="35"/>
      <c r="E9" s="35"/>
      <c r="F9" s="35"/>
      <c r="G9" s="128">
        <f t="shared" si="3"/>
        <v>0</v>
      </c>
      <c r="H9" s="128">
        <f t="shared" si="0"/>
        <v>0</v>
      </c>
      <c r="I9" s="128">
        <f t="shared" si="1"/>
        <v>0</v>
      </c>
      <c r="J9" s="128">
        <f t="shared" si="2"/>
        <v>0</v>
      </c>
    </row>
    <row r="10" spans="1:11" x14ac:dyDescent="0.25">
      <c r="A10" s="34" t="s">
        <v>26</v>
      </c>
      <c r="B10" s="283">
        <v>150</v>
      </c>
      <c r="C10" s="284">
        <v>249</v>
      </c>
      <c r="D10" s="284">
        <v>206</v>
      </c>
      <c r="E10" s="284">
        <v>176</v>
      </c>
      <c r="F10" s="284">
        <v>125</v>
      </c>
      <c r="G10" s="128">
        <f t="shared" si="3"/>
        <v>1.66</v>
      </c>
      <c r="H10" s="128">
        <f t="shared" si="0"/>
        <v>0.85436893203883491</v>
      </c>
      <c r="I10" s="128">
        <f t="shared" si="1"/>
        <v>0.71022727272727271</v>
      </c>
      <c r="J10" s="128">
        <f t="shared" si="2"/>
        <v>0.83333333333333337</v>
      </c>
    </row>
    <row r="11" spans="1:11" x14ac:dyDescent="0.25">
      <c r="A11" s="34" t="s">
        <v>27</v>
      </c>
      <c r="B11" s="283">
        <v>1254</v>
      </c>
      <c r="C11" s="284">
        <v>403.5</v>
      </c>
      <c r="D11" s="284">
        <v>376.5</v>
      </c>
      <c r="E11" s="284">
        <v>245</v>
      </c>
      <c r="F11" s="284">
        <v>109</v>
      </c>
      <c r="G11" s="128">
        <f t="shared" si="3"/>
        <v>0.32177033492822965</v>
      </c>
      <c r="H11" s="128">
        <f t="shared" si="0"/>
        <v>0.65073041168658696</v>
      </c>
      <c r="I11" s="128">
        <f t="shared" si="1"/>
        <v>0.44489795918367347</v>
      </c>
      <c r="J11" s="128">
        <f t="shared" si="2"/>
        <v>8.6921850079744817E-2</v>
      </c>
    </row>
    <row r="12" spans="1:11" x14ac:dyDescent="0.25">
      <c r="A12" s="34" t="s">
        <v>28</v>
      </c>
      <c r="B12" s="283">
        <v>602</v>
      </c>
      <c r="C12" s="284">
        <v>467.5</v>
      </c>
      <c r="D12" s="284">
        <v>441</v>
      </c>
      <c r="E12" s="284">
        <v>175.5</v>
      </c>
      <c r="F12" s="284">
        <v>69</v>
      </c>
      <c r="G12" s="128">
        <f t="shared" si="3"/>
        <v>0.77657807308970095</v>
      </c>
      <c r="H12" s="128">
        <f t="shared" si="0"/>
        <v>0.39795918367346939</v>
      </c>
      <c r="I12" s="128">
        <f t="shared" si="1"/>
        <v>0.39316239316239315</v>
      </c>
      <c r="J12" s="128">
        <f t="shared" si="2"/>
        <v>0.11461794019933555</v>
      </c>
    </row>
    <row r="13" spans="1:11" x14ac:dyDescent="0.25">
      <c r="A13" s="34" t="s">
        <v>29</v>
      </c>
      <c r="B13" s="283">
        <v>100</v>
      </c>
      <c r="C13" s="284">
        <v>20</v>
      </c>
      <c r="D13" s="284">
        <v>19</v>
      </c>
      <c r="E13" s="284">
        <v>10</v>
      </c>
      <c r="F13" s="284">
        <v>6</v>
      </c>
      <c r="G13" s="128">
        <f t="shared" si="3"/>
        <v>0.2</v>
      </c>
      <c r="H13" s="128">
        <f t="shared" si="0"/>
        <v>0.52631578947368418</v>
      </c>
      <c r="I13" s="128">
        <f t="shared" si="1"/>
        <v>0.6</v>
      </c>
      <c r="J13" s="128">
        <f t="shared" si="2"/>
        <v>0.06</v>
      </c>
    </row>
    <row r="14" spans="1:11" x14ac:dyDescent="0.25">
      <c r="A14" s="34" t="s">
        <v>30</v>
      </c>
      <c r="B14" s="35"/>
      <c r="C14" s="35"/>
      <c r="D14" s="35"/>
      <c r="E14" s="35"/>
      <c r="F14" s="35"/>
      <c r="G14" s="128">
        <f t="shared" si="3"/>
        <v>0</v>
      </c>
      <c r="H14" s="128">
        <f t="shared" si="0"/>
        <v>0</v>
      </c>
      <c r="I14" s="128">
        <f t="shared" si="1"/>
        <v>0</v>
      </c>
      <c r="J14" s="128">
        <f t="shared" si="2"/>
        <v>0</v>
      </c>
    </row>
    <row r="15" spans="1:11" ht="30" x14ac:dyDescent="0.25">
      <c r="A15" s="34" t="s">
        <v>31</v>
      </c>
      <c r="B15" s="35"/>
      <c r="C15" s="35"/>
      <c r="D15" s="35"/>
      <c r="E15" s="35"/>
      <c r="F15" s="35"/>
      <c r="G15" s="128">
        <f t="shared" si="3"/>
        <v>0</v>
      </c>
      <c r="H15" s="128">
        <f t="shared" si="0"/>
        <v>0</v>
      </c>
      <c r="I15" s="128">
        <f t="shared" si="1"/>
        <v>0</v>
      </c>
      <c r="J15" s="128">
        <f t="shared" si="2"/>
        <v>0</v>
      </c>
    </row>
    <row r="16" spans="1:11" x14ac:dyDescent="0.25">
      <c r="A16" s="34" t="s">
        <v>32</v>
      </c>
      <c r="B16" s="35"/>
      <c r="C16" s="35"/>
      <c r="D16" s="35"/>
      <c r="E16" s="35"/>
      <c r="F16" s="35"/>
      <c r="G16" s="128">
        <f t="shared" si="3"/>
        <v>0</v>
      </c>
      <c r="H16" s="128">
        <f t="shared" si="0"/>
        <v>0</v>
      </c>
      <c r="I16" s="128">
        <f t="shared" si="1"/>
        <v>0</v>
      </c>
      <c r="J16" s="128">
        <f t="shared" si="2"/>
        <v>0</v>
      </c>
    </row>
    <row r="17" spans="1:10" x14ac:dyDescent="0.25">
      <c r="A17" s="34" t="s">
        <v>33</v>
      </c>
      <c r="B17" s="35"/>
      <c r="C17" s="35"/>
      <c r="D17" s="35"/>
      <c r="E17" s="35"/>
      <c r="F17" s="35"/>
      <c r="G17" s="128">
        <f t="shared" si="3"/>
        <v>0</v>
      </c>
      <c r="H17" s="128">
        <f t="shared" si="0"/>
        <v>0</v>
      </c>
      <c r="I17" s="128">
        <f t="shared" si="1"/>
        <v>0</v>
      </c>
      <c r="J17" s="128">
        <f t="shared" si="2"/>
        <v>0</v>
      </c>
    </row>
    <row r="18" spans="1:10" x14ac:dyDescent="0.25">
      <c r="A18" s="34" t="s">
        <v>34</v>
      </c>
      <c r="B18" s="35"/>
      <c r="C18" s="35"/>
      <c r="D18" s="35"/>
      <c r="E18" s="35"/>
      <c r="F18" s="35"/>
      <c r="G18" s="128">
        <f t="shared" si="3"/>
        <v>0</v>
      </c>
      <c r="H18" s="128">
        <f t="shared" si="0"/>
        <v>0</v>
      </c>
      <c r="I18" s="128">
        <f t="shared" si="1"/>
        <v>0</v>
      </c>
      <c r="J18" s="128">
        <f t="shared" si="2"/>
        <v>0</v>
      </c>
    </row>
    <row r="19" spans="1:10" x14ac:dyDescent="0.25">
      <c r="A19" s="34" t="s">
        <v>35</v>
      </c>
      <c r="B19" s="35"/>
      <c r="C19" s="35"/>
      <c r="D19" s="35"/>
      <c r="E19" s="35"/>
      <c r="F19" s="35"/>
      <c r="G19" s="128">
        <f t="shared" si="3"/>
        <v>0</v>
      </c>
      <c r="H19" s="128">
        <f t="shared" si="0"/>
        <v>0</v>
      </c>
      <c r="I19" s="128">
        <f t="shared" si="1"/>
        <v>0</v>
      </c>
      <c r="J19" s="128">
        <f t="shared" si="2"/>
        <v>0</v>
      </c>
    </row>
    <row r="20" spans="1:10" x14ac:dyDescent="0.25">
      <c r="A20" s="34" t="s">
        <v>36</v>
      </c>
      <c r="B20" s="283">
        <v>390</v>
      </c>
      <c r="C20" s="284">
        <v>1543</v>
      </c>
      <c r="D20" s="284">
        <v>1341</v>
      </c>
      <c r="E20" s="284">
        <v>720</v>
      </c>
      <c r="F20" s="284">
        <v>563</v>
      </c>
      <c r="G20" s="128">
        <f t="shared" si="3"/>
        <v>3.9564102564102566</v>
      </c>
      <c r="H20" s="128">
        <f t="shared" si="0"/>
        <v>0.53691275167785235</v>
      </c>
      <c r="I20" s="128">
        <f t="shared" si="1"/>
        <v>0.78194444444444444</v>
      </c>
      <c r="J20" s="128">
        <f t="shared" si="2"/>
        <v>1.4435897435897436</v>
      </c>
    </row>
    <row r="21" spans="1:10" x14ac:dyDescent="0.25">
      <c r="A21" s="34" t="s">
        <v>37</v>
      </c>
      <c r="B21" s="283">
        <v>75</v>
      </c>
      <c r="C21" s="284">
        <v>428</v>
      </c>
      <c r="D21" s="284">
        <v>349</v>
      </c>
      <c r="E21" s="284">
        <v>119</v>
      </c>
      <c r="F21" s="284">
        <v>90</v>
      </c>
      <c r="G21" s="128">
        <f t="shared" si="3"/>
        <v>5.706666666666667</v>
      </c>
      <c r="H21" s="128">
        <f t="shared" si="0"/>
        <v>0.34097421203438394</v>
      </c>
      <c r="I21" s="128">
        <f t="shared" si="1"/>
        <v>0.75630252100840334</v>
      </c>
      <c r="J21" s="128">
        <f t="shared" si="2"/>
        <v>1.2</v>
      </c>
    </row>
    <row r="22" spans="1:10" x14ac:dyDescent="0.25">
      <c r="A22" s="34" t="s">
        <v>38</v>
      </c>
      <c r="B22" s="35"/>
      <c r="C22" s="35"/>
      <c r="D22" s="35"/>
      <c r="E22" s="35"/>
      <c r="F22" s="35"/>
      <c r="G22" s="128">
        <f t="shared" si="3"/>
        <v>0</v>
      </c>
      <c r="H22" s="128">
        <f t="shared" si="0"/>
        <v>0</v>
      </c>
      <c r="I22" s="128">
        <f t="shared" si="1"/>
        <v>0</v>
      </c>
      <c r="J22" s="128">
        <f t="shared" si="2"/>
        <v>0</v>
      </c>
    </row>
    <row r="23" spans="1:10" x14ac:dyDescent="0.25">
      <c r="A23" s="34" t="s">
        <v>39</v>
      </c>
      <c r="B23" s="283">
        <v>60</v>
      </c>
      <c r="C23" s="284">
        <v>144</v>
      </c>
      <c r="D23" s="284">
        <v>115</v>
      </c>
      <c r="E23" s="284">
        <v>84</v>
      </c>
      <c r="F23" s="284">
        <v>59</v>
      </c>
      <c r="G23" s="128">
        <f t="shared" si="3"/>
        <v>2.4</v>
      </c>
      <c r="H23" s="128">
        <f t="shared" si="0"/>
        <v>0.73043478260869565</v>
      </c>
      <c r="I23" s="128">
        <f t="shared" si="1"/>
        <v>0.70238095238095233</v>
      </c>
      <c r="J23" s="128">
        <f t="shared" si="2"/>
        <v>0.98333333333333328</v>
      </c>
    </row>
    <row r="24" spans="1:10" x14ac:dyDescent="0.25">
      <c r="A24" s="34" t="s">
        <v>40</v>
      </c>
      <c r="B24" s="283">
        <v>70</v>
      </c>
      <c r="C24" s="284">
        <v>79</v>
      </c>
      <c r="D24" s="284">
        <v>64</v>
      </c>
      <c r="E24" s="284">
        <v>63</v>
      </c>
      <c r="F24" s="284">
        <v>51</v>
      </c>
      <c r="G24" s="128">
        <f t="shared" si="3"/>
        <v>1.1285714285714286</v>
      </c>
      <c r="H24" s="128">
        <f t="shared" si="0"/>
        <v>0.984375</v>
      </c>
      <c r="I24" s="128">
        <f t="shared" si="1"/>
        <v>0.80952380952380953</v>
      </c>
      <c r="J24" s="128">
        <f t="shared" si="2"/>
        <v>0.72857142857142854</v>
      </c>
    </row>
    <row r="25" spans="1:10" x14ac:dyDescent="0.25">
      <c r="A25" s="34" t="s">
        <v>41</v>
      </c>
      <c r="B25" s="35"/>
      <c r="C25" s="35"/>
      <c r="D25" s="35"/>
      <c r="E25" s="35"/>
      <c r="F25" s="35"/>
      <c r="G25" s="128">
        <f t="shared" si="3"/>
        <v>0</v>
      </c>
      <c r="H25" s="128">
        <f t="shared" si="0"/>
        <v>0</v>
      </c>
      <c r="I25" s="128">
        <f t="shared" si="1"/>
        <v>0</v>
      </c>
      <c r="J25" s="128">
        <f t="shared" si="2"/>
        <v>0</v>
      </c>
    </row>
    <row r="26" spans="1:10" x14ac:dyDescent="0.25">
      <c r="A26" s="34" t="s">
        <v>42</v>
      </c>
      <c r="B26" s="35"/>
      <c r="C26" s="35"/>
      <c r="D26" s="35"/>
      <c r="E26" s="35"/>
      <c r="F26" s="35"/>
      <c r="G26" s="128">
        <f t="shared" si="3"/>
        <v>0</v>
      </c>
      <c r="H26" s="128">
        <f t="shared" si="0"/>
        <v>0</v>
      </c>
      <c r="I26" s="128">
        <f t="shared" si="1"/>
        <v>0</v>
      </c>
      <c r="J26" s="128">
        <f t="shared" si="2"/>
        <v>0</v>
      </c>
    </row>
    <row r="27" spans="1:10" x14ac:dyDescent="0.25">
      <c r="A27" s="34" t="s">
        <v>43</v>
      </c>
      <c r="B27" s="35"/>
      <c r="C27" s="35"/>
      <c r="D27" s="35"/>
      <c r="E27" s="35"/>
      <c r="F27" s="35"/>
      <c r="G27" s="128">
        <f t="shared" si="3"/>
        <v>0</v>
      </c>
      <c r="H27" s="128">
        <f t="shared" si="0"/>
        <v>0</v>
      </c>
      <c r="I27" s="128">
        <f t="shared" si="1"/>
        <v>0</v>
      </c>
      <c r="J27" s="128">
        <f t="shared" si="2"/>
        <v>0</v>
      </c>
    </row>
    <row r="28" spans="1:10" x14ac:dyDescent="0.25">
      <c r="A28" s="34" t="s">
        <v>44</v>
      </c>
      <c r="B28" s="35"/>
      <c r="C28" s="35"/>
      <c r="D28" s="35"/>
      <c r="E28" s="35"/>
      <c r="F28" s="35"/>
      <c r="G28" s="128">
        <f t="shared" si="3"/>
        <v>0</v>
      </c>
      <c r="H28" s="128">
        <f t="shared" ref="H28:I31" si="4">IFERROR(E28/D28,0)</f>
        <v>0</v>
      </c>
      <c r="I28" s="128">
        <f t="shared" si="4"/>
        <v>0</v>
      </c>
      <c r="J28" s="128">
        <f>IFERROR(F28/B28,0)</f>
        <v>0</v>
      </c>
    </row>
    <row r="29" spans="1:10" x14ac:dyDescent="0.25">
      <c r="A29" s="34" t="s">
        <v>45</v>
      </c>
      <c r="B29" s="283">
        <v>452</v>
      </c>
      <c r="C29" s="284">
        <v>110</v>
      </c>
      <c r="D29" s="284">
        <v>88.5</v>
      </c>
      <c r="E29" s="284">
        <v>56.5</v>
      </c>
      <c r="F29" s="284">
        <v>17</v>
      </c>
      <c r="G29" s="128">
        <f t="shared" si="3"/>
        <v>0.24336283185840707</v>
      </c>
      <c r="H29" s="128">
        <f t="shared" si="4"/>
        <v>0.6384180790960452</v>
      </c>
      <c r="I29" s="128">
        <f t="shared" si="4"/>
        <v>0.30088495575221241</v>
      </c>
      <c r="J29" s="128">
        <f>IFERROR(F29/B29,0)</f>
        <v>3.7610619469026552E-2</v>
      </c>
    </row>
    <row r="30" spans="1:10" ht="30" x14ac:dyDescent="0.25">
      <c r="A30" s="36" t="s">
        <v>46</v>
      </c>
      <c r="B30" s="283">
        <v>403</v>
      </c>
      <c r="C30" s="284">
        <v>125</v>
      </c>
      <c r="D30" s="284">
        <v>87.5</v>
      </c>
      <c r="E30" s="284">
        <v>52.5</v>
      </c>
      <c r="F30" s="284">
        <v>33.5</v>
      </c>
      <c r="G30" s="128">
        <f t="shared" si="3"/>
        <v>0.31017369727047145</v>
      </c>
      <c r="H30" s="128">
        <f t="shared" si="4"/>
        <v>0.6</v>
      </c>
      <c r="I30" s="128">
        <f t="shared" si="4"/>
        <v>0.63809523809523805</v>
      </c>
      <c r="J30" s="128">
        <f>IFERROR(F30/B30,0)</f>
        <v>8.3126550868486346E-2</v>
      </c>
    </row>
    <row r="31" spans="1:10" x14ac:dyDescent="0.25">
      <c r="A31" s="126" t="s">
        <v>56</v>
      </c>
      <c r="B31" s="53">
        <f>+SUM(B4:B30)</f>
        <v>4402</v>
      </c>
      <c r="C31" s="53">
        <f>+SUM(C4:C30)</f>
        <v>4943</v>
      </c>
      <c r="D31" s="53">
        <f>+SUM(D4:D30)</f>
        <v>4380</v>
      </c>
      <c r="E31" s="53">
        <f>+SUM(E4:E30)</f>
        <v>2630</v>
      </c>
      <c r="F31" s="53">
        <f>+SUM(F4:F30)</f>
        <v>1661</v>
      </c>
      <c r="G31" s="128">
        <f t="shared" si="3"/>
        <v>1.1228986824170832</v>
      </c>
      <c r="H31" s="128">
        <f t="shared" si="4"/>
        <v>0.6004566210045662</v>
      </c>
      <c r="I31" s="128">
        <f t="shared" si="4"/>
        <v>0.63155893536121677</v>
      </c>
      <c r="J31" s="128">
        <f>IFERROR(F31/B31,0)</f>
        <v>0.37732848705134031</v>
      </c>
    </row>
    <row r="32" spans="1:10" x14ac:dyDescent="0.25">
      <c r="A32" s="37"/>
      <c r="B32" s="38"/>
      <c r="C32" s="38"/>
      <c r="D32" s="38"/>
      <c r="E32" s="38"/>
      <c r="F32" s="38"/>
      <c r="G32" s="38"/>
      <c r="H32" s="38"/>
      <c r="J32" s="38"/>
    </row>
    <row r="33" spans="1:10" ht="16.5" thickBot="1" x14ac:dyDescent="0.3">
      <c r="A33" s="568" t="s">
        <v>55</v>
      </c>
      <c r="B33" s="569"/>
      <c r="C33" s="569"/>
      <c r="D33" s="569"/>
      <c r="E33" s="569"/>
      <c r="F33" s="569"/>
      <c r="G33" s="569"/>
      <c r="H33" s="569"/>
      <c r="I33" s="569"/>
      <c r="J33" s="569"/>
    </row>
    <row r="34" spans="1:10" ht="32.25" thickBot="1" x14ac:dyDescent="0.3">
      <c r="A34" s="76" t="s">
        <v>68</v>
      </c>
      <c r="B34" s="77" t="s">
        <v>59</v>
      </c>
      <c r="C34" s="77" t="s">
        <v>60</v>
      </c>
      <c r="D34" s="78" t="s">
        <v>61</v>
      </c>
      <c r="E34" s="78" t="s">
        <v>62</v>
      </c>
      <c r="F34" s="78" t="s">
        <v>63</v>
      </c>
      <c r="G34" s="79" t="s">
        <v>64</v>
      </c>
      <c r="H34" s="79" t="s">
        <v>65</v>
      </c>
      <c r="I34" s="79" t="s">
        <v>66</v>
      </c>
      <c r="J34" s="80" t="s">
        <v>67</v>
      </c>
    </row>
    <row r="35" spans="1:10" ht="31.5" x14ac:dyDescent="0.25">
      <c r="A35" s="74" t="s">
        <v>20</v>
      </c>
      <c r="B35" s="75"/>
      <c r="C35" s="75"/>
      <c r="D35" s="75"/>
      <c r="E35" s="75"/>
      <c r="F35" s="75"/>
      <c r="G35" s="127">
        <f>IFERROR(C35/B35,0)</f>
        <v>0</v>
      </c>
      <c r="H35" s="127">
        <f>IFERROR(E35/D35,0)</f>
        <v>0</v>
      </c>
      <c r="I35" s="127">
        <f>IFERROR(F35/E35,0)</f>
        <v>0</v>
      </c>
      <c r="J35" s="127">
        <f>IFERROR(F35/B35,0)</f>
        <v>0</v>
      </c>
    </row>
    <row r="36" spans="1:10" x14ac:dyDescent="0.25">
      <c r="A36" s="20" t="s">
        <v>21</v>
      </c>
      <c r="B36" s="283">
        <v>20</v>
      </c>
      <c r="C36" s="284">
        <v>24</v>
      </c>
      <c r="D36" s="284">
        <v>23</v>
      </c>
      <c r="E36" s="284">
        <v>23</v>
      </c>
      <c r="F36" s="284">
        <v>18</v>
      </c>
      <c r="G36" s="128">
        <f t="shared" ref="G36:G50" si="5">IFERROR(C36/B36,0)</f>
        <v>1.2</v>
      </c>
      <c r="H36" s="128">
        <f t="shared" ref="H36:H50" si="6">IFERROR(E36/D36,0)</f>
        <v>1</v>
      </c>
      <c r="I36" s="128">
        <f t="shared" ref="I36:I50" si="7">IFERROR(F36/E36,0)</f>
        <v>0.78260869565217395</v>
      </c>
      <c r="J36" s="128">
        <f t="shared" ref="J36:J50" si="8">IFERROR(F36/B36,0)</f>
        <v>0.9</v>
      </c>
    </row>
    <row r="37" spans="1:10" x14ac:dyDescent="0.25">
      <c r="A37" s="20" t="s">
        <v>22</v>
      </c>
      <c r="B37" s="3"/>
      <c r="C37" s="3"/>
      <c r="D37" s="3"/>
      <c r="E37" s="3"/>
      <c r="F37" s="3"/>
      <c r="G37" s="128">
        <f t="shared" si="5"/>
        <v>0</v>
      </c>
      <c r="H37" s="128">
        <f t="shared" si="6"/>
        <v>0</v>
      </c>
      <c r="I37" s="128">
        <f t="shared" si="7"/>
        <v>0</v>
      </c>
      <c r="J37" s="128">
        <f t="shared" si="8"/>
        <v>0</v>
      </c>
    </row>
    <row r="38" spans="1:10" x14ac:dyDescent="0.25">
      <c r="A38" s="20" t="s">
        <v>23</v>
      </c>
      <c r="B38" s="283">
        <v>320</v>
      </c>
      <c r="C38" s="284">
        <v>67</v>
      </c>
      <c r="D38" s="284">
        <v>64</v>
      </c>
      <c r="E38" s="284">
        <v>62</v>
      </c>
      <c r="F38" s="284">
        <v>44</v>
      </c>
      <c r="G38" s="128">
        <f t="shared" si="5"/>
        <v>0.20937500000000001</v>
      </c>
      <c r="H38" s="128">
        <f t="shared" si="6"/>
        <v>0.96875</v>
      </c>
      <c r="I38" s="128">
        <f t="shared" si="7"/>
        <v>0.70967741935483875</v>
      </c>
      <c r="J38" s="128">
        <f t="shared" si="8"/>
        <v>0.13750000000000001</v>
      </c>
    </row>
    <row r="39" spans="1:10" x14ac:dyDescent="0.25">
      <c r="A39" s="20" t="s">
        <v>24</v>
      </c>
      <c r="B39" s="283">
        <v>10</v>
      </c>
      <c r="C39" s="284">
        <v>15</v>
      </c>
      <c r="D39" s="284">
        <v>12</v>
      </c>
      <c r="E39" s="284">
        <v>12</v>
      </c>
      <c r="F39" s="284">
        <v>10</v>
      </c>
      <c r="G39" s="128">
        <f t="shared" si="5"/>
        <v>1.5</v>
      </c>
      <c r="H39" s="128">
        <f t="shared" si="6"/>
        <v>1</v>
      </c>
      <c r="I39" s="128">
        <f t="shared" si="7"/>
        <v>0.83333333333333337</v>
      </c>
      <c r="J39" s="128">
        <f t="shared" si="8"/>
        <v>1</v>
      </c>
    </row>
    <row r="40" spans="1:10" ht="19.5" customHeight="1" x14ac:dyDescent="0.25">
      <c r="A40" s="20" t="s">
        <v>25</v>
      </c>
      <c r="B40" s="3"/>
      <c r="C40" s="3"/>
      <c r="D40" s="3"/>
      <c r="E40" s="3"/>
      <c r="F40" s="3"/>
      <c r="G40" s="128">
        <f t="shared" si="5"/>
        <v>0</v>
      </c>
      <c r="H40" s="128">
        <f t="shared" si="6"/>
        <v>0</v>
      </c>
      <c r="I40" s="128">
        <f t="shared" si="7"/>
        <v>0</v>
      </c>
      <c r="J40" s="128">
        <f t="shared" si="8"/>
        <v>0</v>
      </c>
    </row>
    <row r="41" spans="1:10" ht="18" customHeight="1" x14ac:dyDescent="0.25">
      <c r="A41" s="20" t="s">
        <v>26</v>
      </c>
      <c r="B41" s="283">
        <v>50</v>
      </c>
      <c r="C41" s="284">
        <v>92</v>
      </c>
      <c r="D41" s="284">
        <v>66</v>
      </c>
      <c r="E41" s="284">
        <v>56</v>
      </c>
      <c r="F41" s="284">
        <v>50</v>
      </c>
      <c r="G41" s="128">
        <f t="shared" si="5"/>
        <v>1.84</v>
      </c>
      <c r="H41" s="128">
        <f t="shared" si="6"/>
        <v>0.84848484848484851</v>
      </c>
      <c r="I41" s="128">
        <f t="shared" si="7"/>
        <v>0.8928571428571429</v>
      </c>
      <c r="J41" s="128">
        <f t="shared" si="8"/>
        <v>1</v>
      </c>
    </row>
    <row r="42" spans="1:10" ht="17.25" customHeight="1" x14ac:dyDescent="0.25">
      <c r="A42" s="20" t="s">
        <v>27</v>
      </c>
      <c r="B42" s="3"/>
      <c r="C42" s="3"/>
      <c r="D42" s="3"/>
      <c r="E42" s="3"/>
      <c r="F42" s="3"/>
      <c r="G42" s="128">
        <f t="shared" si="5"/>
        <v>0</v>
      </c>
      <c r="H42" s="128">
        <f t="shared" si="6"/>
        <v>0</v>
      </c>
      <c r="I42" s="128">
        <f t="shared" si="7"/>
        <v>0</v>
      </c>
      <c r="J42" s="128">
        <f t="shared" si="8"/>
        <v>0</v>
      </c>
    </row>
    <row r="43" spans="1:10" ht="17.25" customHeight="1" x14ac:dyDescent="0.25">
      <c r="A43" s="20" t="s">
        <v>28</v>
      </c>
      <c r="B43" s="31"/>
      <c r="C43" s="31"/>
      <c r="D43" s="31"/>
      <c r="E43" s="31"/>
      <c r="F43" s="31"/>
      <c r="G43" s="128">
        <f t="shared" si="5"/>
        <v>0</v>
      </c>
      <c r="H43" s="128">
        <f t="shared" si="6"/>
        <v>0</v>
      </c>
      <c r="I43" s="128">
        <f t="shared" si="7"/>
        <v>0</v>
      </c>
      <c r="J43" s="128">
        <f t="shared" si="8"/>
        <v>0</v>
      </c>
    </row>
    <row r="44" spans="1:10" ht="31.5" x14ac:dyDescent="0.25">
      <c r="A44" s="20" t="s">
        <v>29</v>
      </c>
      <c r="B44" s="32"/>
      <c r="C44" s="32"/>
      <c r="D44" s="31"/>
      <c r="E44" s="31"/>
      <c r="F44" s="31"/>
      <c r="G44" s="128">
        <f t="shared" si="5"/>
        <v>0</v>
      </c>
      <c r="H44" s="128">
        <f t="shared" si="6"/>
        <v>0</v>
      </c>
      <c r="I44" s="128">
        <f t="shared" si="7"/>
        <v>0</v>
      </c>
      <c r="J44" s="128">
        <f t="shared" si="8"/>
        <v>0</v>
      </c>
    </row>
    <row r="45" spans="1:10" x14ac:dyDescent="0.25">
      <c r="A45" s="20" t="s">
        <v>30</v>
      </c>
      <c r="B45" s="3"/>
      <c r="C45" s="3"/>
      <c r="D45" s="3"/>
      <c r="E45" s="3"/>
      <c r="F45" s="3"/>
      <c r="G45" s="128">
        <f t="shared" si="5"/>
        <v>0</v>
      </c>
      <c r="H45" s="128">
        <f t="shared" si="6"/>
        <v>0</v>
      </c>
      <c r="I45" s="128">
        <f t="shared" si="7"/>
        <v>0</v>
      </c>
      <c r="J45" s="128">
        <f t="shared" si="8"/>
        <v>0</v>
      </c>
    </row>
    <row r="46" spans="1:10" ht="31.5" x14ac:dyDescent="0.25">
      <c r="A46" s="20" t="s">
        <v>31</v>
      </c>
      <c r="B46" s="3"/>
      <c r="C46" s="3"/>
      <c r="D46" s="3"/>
      <c r="E46" s="3"/>
      <c r="F46" s="3"/>
      <c r="G46" s="128">
        <f t="shared" si="5"/>
        <v>0</v>
      </c>
      <c r="H46" s="128">
        <f t="shared" si="6"/>
        <v>0</v>
      </c>
      <c r="I46" s="128">
        <f t="shared" si="7"/>
        <v>0</v>
      </c>
      <c r="J46" s="128">
        <f t="shared" si="8"/>
        <v>0</v>
      </c>
    </row>
    <row r="47" spans="1:10" x14ac:dyDescent="0.25">
      <c r="A47" s="20" t="s">
        <v>32</v>
      </c>
      <c r="B47" s="3"/>
      <c r="C47" s="3"/>
      <c r="D47" s="3"/>
      <c r="E47" s="3"/>
      <c r="F47" s="3"/>
      <c r="G47" s="128">
        <f t="shared" si="5"/>
        <v>0</v>
      </c>
      <c r="H47" s="128">
        <f t="shared" si="6"/>
        <v>0</v>
      </c>
      <c r="I47" s="128">
        <f t="shared" si="7"/>
        <v>0</v>
      </c>
      <c r="J47" s="128">
        <f t="shared" si="8"/>
        <v>0</v>
      </c>
    </row>
    <row r="48" spans="1:10" x14ac:dyDescent="0.25">
      <c r="A48" s="20" t="s">
        <v>33</v>
      </c>
      <c r="B48" s="3"/>
      <c r="C48" s="3"/>
      <c r="D48" s="3"/>
      <c r="E48" s="3"/>
      <c r="F48" s="3"/>
      <c r="G48" s="128">
        <f t="shared" si="5"/>
        <v>0</v>
      </c>
      <c r="H48" s="128">
        <f t="shared" si="6"/>
        <v>0</v>
      </c>
      <c r="I48" s="128">
        <f t="shared" si="7"/>
        <v>0</v>
      </c>
      <c r="J48" s="128">
        <f t="shared" si="8"/>
        <v>0</v>
      </c>
    </row>
    <row r="49" spans="1:10" ht="18.75" customHeight="1" x14ac:dyDescent="0.25">
      <c r="A49" s="20" t="s">
        <v>34</v>
      </c>
      <c r="B49" s="3"/>
      <c r="C49" s="3"/>
      <c r="D49" s="3"/>
      <c r="E49" s="3"/>
      <c r="F49" s="3"/>
      <c r="G49" s="128">
        <f t="shared" si="5"/>
        <v>0</v>
      </c>
      <c r="H49" s="128">
        <f t="shared" si="6"/>
        <v>0</v>
      </c>
      <c r="I49" s="128">
        <f t="shared" si="7"/>
        <v>0</v>
      </c>
      <c r="J49" s="128">
        <f t="shared" si="8"/>
        <v>0</v>
      </c>
    </row>
    <row r="50" spans="1:10" ht="17.25" customHeight="1" x14ac:dyDescent="0.25">
      <c r="A50" s="20" t="s">
        <v>35</v>
      </c>
      <c r="B50" s="3"/>
      <c r="C50" s="3"/>
      <c r="D50" s="3"/>
      <c r="E50" s="3"/>
      <c r="F50" s="3"/>
      <c r="G50" s="128">
        <f t="shared" si="5"/>
        <v>0</v>
      </c>
      <c r="H50" s="128">
        <f t="shared" si="6"/>
        <v>0</v>
      </c>
      <c r="I50" s="128">
        <f t="shared" si="7"/>
        <v>0</v>
      </c>
      <c r="J50" s="128">
        <f t="shared" si="8"/>
        <v>0</v>
      </c>
    </row>
    <row r="51" spans="1:10" ht="18" customHeight="1" x14ac:dyDescent="0.25">
      <c r="A51" s="20" t="s">
        <v>36</v>
      </c>
      <c r="B51" s="3"/>
      <c r="C51" s="3"/>
      <c r="D51" s="3"/>
      <c r="E51" s="3"/>
      <c r="F51" s="3"/>
      <c r="G51" s="128">
        <f>IFERROR(C51/B51,0)</f>
        <v>0</v>
      </c>
      <c r="H51" s="128">
        <f>IFERROR(E51/D51,0)</f>
        <v>0</v>
      </c>
      <c r="I51" s="128">
        <f>IFERROR(F51/E51,0)</f>
        <v>0</v>
      </c>
      <c r="J51" s="128">
        <f>IFERROR(F51/B51,0)</f>
        <v>0</v>
      </c>
    </row>
    <row r="52" spans="1:10" ht="16.5" customHeight="1" x14ac:dyDescent="0.25">
      <c r="A52" s="20" t="s">
        <v>37</v>
      </c>
      <c r="B52" s="3"/>
      <c r="C52" s="3"/>
      <c r="D52" s="3"/>
      <c r="E52" s="3"/>
      <c r="F52" s="3"/>
      <c r="G52" s="128">
        <f t="shared" ref="G52:G62" si="9">IFERROR(C52/B52,0)</f>
        <v>0</v>
      </c>
      <c r="H52" s="128">
        <f t="shared" ref="H52:H62" si="10">IFERROR(E52/D52,0)</f>
        <v>0</v>
      </c>
      <c r="I52" s="128">
        <f t="shared" ref="I52:I62" si="11">IFERROR(F52/E52,0)</f>
        <v>0</v>
      </c>
      <c r="J52" s="128">
        <f t="shared" ref="J52:J62" si="12">IFERROR(F52/B52,0)</f>
        <v>0</v>
      </c>
    </row>
    <row r="53" spans="1:10" x14ac:dyDescent="0.25">
      <c r="A53" s="20" t="s">
        <v>38</v>
      </c>
      <c r="B53" s="3"/>
      <c r="C53" s="3"/>
      <c r="D53" s="3"/>
      <c r="E53" s="3"/>
      <c r="F53" s="3"/>
      <c r="G53" s="128">
        <f t="shared" si="9"/>
        <v>0</v>
      </c>
      <c r="H53" s="128">
        <f t="shared" si="10"/>
        <v>0</v>
      </c>
      <c r="I53" s="128">
        <f t="shared" si="11"/>
        <v>0</v>
      </c>
      <c r="J53" s="128">
        <f t="shared" si="12"/>
        <v>0</v>
      </c>
    </row>
    <row r="54" spans="1:10" ht="19.5" customHeight="1" x14ac:dyDescent="0.25">
      <c r="A54" s="20" t="s">
        <v>39</v>
      </c>
      <c r="B54" s="3"/>
      <c r="C54" s="3"/>
      <c r="D54" s="3"/>
      <c r="E54" s="3"/>
      <c r="F54" s="3"/>
      <c r="G54" s="128">
        <f t="shared" si="9"/>
        <v>0</v>
      </c>
      <c r="H54" s="128">
        <f t="shared" si="10"/>
        <v>0</v>
      </c>
      <c r="I54" s="128">
        <f t="shared" si="11"/>
        <v>0</v>
      </c>
      <c r="J54" s="128">
        <f t="shared" si="12"/>
        <v>0</v>
      </c>
    </row>
    <row r="55" spans="1:10" ht="18.75" customHeight="1" x14ac:dyDescent="0.25">
      <c r="A55" s="20" t="s">
        <v>40</v>
      </c>
      <c r="B55" s="283">
        <v>30</v>
      </c>
      <c r="C55" s="284">
        <v>11</v>
      </c>
      <c r="D55" s="284">
        <v>10</v>
      </c>
      <c r="E55" s="284">
        <v>9</v>
      </c>
      <c r="F55" s="284">
        <v>8</v>
      </c>
      <c r="G55" s="128">
        <f t="shared" si="9"/>
        <v>0.36666666666666664</v>
      </c>
      <c r="H55" s="128">
        <f t="shared" si="10"/>
        <v>0.9</v>
      </c>
      <c r="I55" s="128">
        <f t="shared" si="11"/>
        <v>0.88888888888888884</v>
      </c>
      <c r="J55" s="128">
        <f t="shared" si="12"/>
        <v>0.26666666666666666</v>
      </c>
    </row>
    <row r="56" spans="1:10" ht="17.25" customHeight="1" x14ac:dyDescent="0.25">
      <c r="A56" s="20" t="s">
        <v>41</v>
      </c>
      <c r="B56" s="3"/>
      <c r="C56" s="3"/>
      <c r="D56" s="3"/>
      <c r="E56" s="3"/>
      <c r="F56" s="3"/>
      <c r="G56" s="128">
        <f t="shared" si="9"/>
        <v>0</v>
      </c>
      <c r="H56" s="128">
        <f t="shared" si="10"/>
        <v>0</v>
      </c>
      <c r="I56" s="128">
        <f t="shared" si="11"/>
        <v>0</v>
      </c>
      <c r="J56" s="128">
        <f t="shared" si="12"/>
        <v>0</v>
      </c>
    </row>
    <row r="57" spans="1:10" ht="16.5" customHeight="1" x14ac:dyDescent="0.25">
      <c r="A57" s="20" t="s">
        <v>42</v>
      </c>
      <c r="B57" s="3"/>
      <c r="C57" s="3"/>
      <c r="D57" s="3"/>
      <c r="E57" s="3"/>
      <c r="F57" s="3"/>
      <c r="G57" s="128">
        <f t="shared" si="9"/>
        <v>0</v>
      </c>
      <c r="H57" s="128">
        <f t="shared" si="10"/>
        <v>0</v>
      </c>
      <c r="I57" s="128">
        <f t="shared" si="11"/>
        <v>0</v>
      </c>
      <c r="J57" s="128">
        <f t="shared" si="12"/>
        <v>0</v>
      </c>
    </row>
    <row r="58" spans="1:10" ht="17.25" customHeight="1" x14ac:dyDescent="0.25">
      <c r="A58" s="20" t="s">
        <v>43</v>
      </c>
      <c r="B58" s="3"/>
      <c r="C58" s="3"/>
      <c r="D58" s="3"/>
      <c r="E58" s="3"/>
      <c r="F58" s="3"/>
      <c r="G58" s="128">
        <f t="shared" si="9"/>
        <v>0</v>
      </c>
      <c r="H58" s="128">
        <f t="shared" si="10"/>
        <v>0</v>
      </c>
      <c r="I58" s="128">
        <f t="shared" si="11"/>
        <v>0</v>
      </c>
      <c r="J58" s="128">
        <f t="shared" si="12"/>
        <v>0</v>
      </c>
    </row>
    <row r="59" spans="1:10" x14ac:dyDescent="0.25">
      <c r="A59" s="20" t="s">
        <v>44</v>
      </c>
      <c r="B59" s="3"/>
      <c r="C59" s="3"/>
      <c r="D59" s="3"/>
      <c r="E59" s="3"/>
      <c r="F59" s="3"/>
      <c r="G59" s="128">
        <f t="shared" si="9"/>
        <v>0</v>
      </c>
      <c r="H59" s="128">
        <f t="shared" si="10"/>
        <v>0</v>
      </c>
      <c r="I59" s="128">
        <f t="shared" si="11"/>
        <v>0</v>
      </c>
      <c r="J59" s="128">
        <f t="shared" si="12"/>
        <v>0</v>
      </c>
    </row>
    <row r="60" spans="1:10" x14ac:dyDescent="0.25">
      <c r="A60" s="20" t="s">
        <v>45</v>
      </c>
      <c r="B60" s="3"/>
      <c r="C60" s="3"/>
      <c r="D60" s="3"/>
      <c r="E60" s="3"/>
      <c r="F60" s="3"/>
      <c r="G60" s="128">
        <f t="shared" si="9"/>
        <v>0</v>
      </c>
      <c r="H60" s="128">
        <f t="shared" si="10"/>
        <v>0</v>
      </c>
      <c r="I60" s="128">
        <f t="shared" si="11"/>
        <v>0</v>
      </c>
      <c r="J60" s="128">
        <f t="shared" si="12"/>
        <v>0</v>
      </c>
    </row>
    <row r="61" spans="1:10" ht="31.5" x14ac:dyDescent="0.25">
      <c r="A61" s="32" t="s">
        <v>46</v>
      </c>
      <c r="B61" s="283">
        <v>200</v>
      </c>
      <c r="C61" s="284">
        <v>18</v>
      </c>
      <c r="D61" s="284">
        <v>18</v>
      </c>
      <c r="E61" s="284">
        <v>8</v>
      </c>
      <c r="F61" s="284">
        <v>8</v>
      </c>
      <c r="G61" s="128">
        <f t="shared" si="9"/>
        <v>0.09</v>
      </c>
      <c r="H61" s="128">
        <f t="shared" si="10"/>
        <v>0.44444444444444442</v>
      </c>
      <c r="I61" s="128">
        <f t="shared" si="11"/>
        <v>1</v>
      </c>
      <c r="J61" s="128">
        <f t="shared" si="12"/>
        <v>0.04</v>
      </c>
    </row>
    <row r="62" spans="1:10" ht="17.25" customHeight="1" x14ac:dyDescent="0.25">
      <c r="A62" s="126" t="s">
        <v>56</v>
      </c>
      <c r="B62" s="53">
        <f>+SUM(B35:B61)</f>
        <v>630</v>
      </c>
      <c r="C62" s="53">
        <f>+SUM(C35:C61)</f>
        <v>227</v>
      </c>
      <c r="D62" s="53">
        <f>+SUM(D35:D61)</f>
        <v>193</v>
      </c>
      <c r="E62" s="53">
        <f>+SUM(E35:E61)</f>
        <v>170</v>
      </c>
      <c r="F62" s="53">
        <f>+SUM(F35:F61)</f>
        <v>138</v>
      </c>
      <c r="G62" s="128">
        <f t="shared" si="9"/>
        <v>0.36031746031746031</v>
      </c>
      <c r="H62" s="128">
        <f t="shared" si="10"/>
        <v>0.88082901554404147</v>
      </c>
      <c r="I62" s="128">
        <f t="shared" si="11"/>
        <v>0.81176470588235294</v>
      </c>
      <c r="J62" s="128">
        <f t="shared" si="12"/>
        <v>0.21904761904761905</v>
      </c>
    </row>
    <row r="64" spans="1:10" ht="16.5" thickBot="1" x14ac:dyDescent="0.3">
      <c r="A64" s="115" t="s">
        <v>129</v>
      </c>
      <c r="B64" s="7"/>
      <c r="C64" s="7"/>
      <c r="D64" s="7"/>
      <c r="E64" s="7"/>
    </row>
    <row r="65" spans="1:9" ht="63.75" thickBot="1" x14ac:dyDescent="0.3">
      <c r="A65" s="88" t="s">
        <v>68</v>
      </c>
      <c r="B65" s="89" t="s">
        <v>60</v>
      </c>
      <c r="C65" s="90" t="s">
        <v>61</v>
      </c>
      <c r="D65" s="90" t="s">
        <v>62</v>
      </c>
      <c r="E65" s="90" t="s">
        <v>63</v>
      </c>
      <c r="F65" s="91" t="s">
        <v>144</v>
      </c>
      <c r="G65" s="91" t="s">
        <v>145</v>
      </c>
      <c r="H65" s="91" t="s">
        <v>146</v>
      </c>
      <c r="I65" s="92" t="s">
        <v>147</v>
      </c>
    </row>
    <row r="66" spans="1:9" ht="31.5" x14ac:dyDescent="0.25">
      <c r="A66" s="74" t="s">
        <v>20</v>
      </c>
      <c r="B66" s="75"/>
      <c r="C66" s="75"/>
      <c r="D66" s="75"/>
      <c r="E66" s="75"/>
      <c r="F66" s="129">
        <f>+IFERROR(B66/(C4+C35),0)*100</f>
        <v>0</v>
      </c>
      <c r="G66" s="129">
        <f>+IFERROR(C66/(D4+D35),0)*100</f>
        <v>0</v>
      </c>
      <c r="H66" s="129">
        <f>+IFERROR(D66/(E4+E35),0)*100</f>
        <v>0</v>
      </c>
      <c r="I66" s="129">
        <f>+IFERROR(E66/(F4+F35),0)*100</f>
        <v>0</v>
      </c>
    </row>
    <row r="67" spans="1:9" x14ac:dyDescent="0.25">
      <c r="A67" s="20" t="s">
        <v>21</v>
      </c>
      <c r="B67" s="284">
        <v>7.5</v>
      </c>
      <c r="C67" s="284">
        <v>6.5</v>
      </c>
      <c r="D67" s="284">
        <v>6.5</v>
      </c>
      <c r="E67" s="284">
        <v>6.5</v>
      </c>
      <c r="F67" s="130">
        <f t="shared" ref="F67:F76" si="13">+IFERROR(B67/(C5+C36),0)*100</f>
        <v>1.6129032258064515</v>
      </c>
      <c r="G67" s="130">
        <f t="shared" ref="G67:G76" si="14">+IFERROR(C67/(D5+D36),0)*100</f>
        <v>1.5081206496519721</v>
      </c>
      <c r="H67" s="130">
        <f t="shared" ref="H67:H77" si="15">+IFERROR(D67/(E5+E36),0)*100</f>
        <v>1.7520215633423182</v>
      </c>
      <c r="I67" s="130">
        <f t="shared" ref="I67:I77" si="16">+IFERROR(E67/(F5+F36),0)*100</f>
        <v>3.080568720379147</v>
      </c>
    </row>
    <row r="68" spans="1:9" x14ac:dyDescent="0.25">
      <c r="A68" s="20" t="s">
        <v>22</v>
      </c>
      <c r="B68" s="3"/>
      <c r="C68" s="3"/>
      <c r="D68" s="3"/>
      <c r="E68" s="3"/>
      <c r="F68" s="130">
        <f t="shared" si="13"/>
        <v>0</v>
      </c>
      <c r="G68" s="130">
        <f t="shared" si="14"/>
        <v>0</v>
      </c>
      <c r="H68" s="130">
        <f t="shared" si="15"/>
        <v>0</v>
      </c>
      <c r="I68" s="130">
        <f t="shared" si="16"/>
        <v>0</v>
      </c>
    </row>
    <row r="69" spans="1:9" x14ac:dyDescent="0.25">
      <c r="A69" s="20" t="s">
        <v>23</v>
      </c>
      <c r="B69" s="284">
        <v>4</v>
      </c>
      <c r="C69" s="284">
        <v>4</v>
      </c>
      <c r="D69" s="284">
        <v>2</v>
      </c>
      <c r="E69" s="284">
        <v>2</v>
      </c>
      <c r="F69" s="130">
        <f t="shared" si="13"/>
        <v>0.43103448275862066</v>
      </c>
      <c r="G69" s="130">
        <f t="shared" si="14"/>
        <v>0.45274476513865308</v>
      </c>
      <c r="H69" s="130">
        <f t="shared" si="15"/>
        <v>0.33641715727502103</v>
      </c>
      <c r="I69" s="130">
        <f t="shared" si="16"/>
        <v>0.56100981767180924</v>
      </c>
    </row>
    <row r="70" spans="1:9" x14ac:dyDescent="0.25">
      <c r="A70" s="20" t="s">
        <v>24</v>
      </c>
      <c r="B70" s="284">
        <v>1</v>
      </c>
      <c r="C70" s="284">
        <v>1</v>
      </c>
      <c r="D70" s="284">
        <v>0</v>
      </c>
      <c r="E70" s="284">
        <v>0</v>
      </c>
      <c r="F70" s="130">
        <f t="shared" si="13"/>
        <v>1.1494252873563218</v>
      </c>
      <c r="G70" s="130">
        <f t="shared" si="14"/>
        <v>1.2987012987012987</v>
      </c>
      <c r="H70" s="130">
        <f t="shared" si="15"/>
        <v>0</v>
      </c>
      <c r="I70" s="130">
        <f t="shared" si="16"/>
        <v>0</v>
      </c>
    </row>
    <row r="71" spans="1:9" x14ac:dyDescent="0.25">
      <c r="A71" s="20" t="s">
        <v>25</v>
      </c>
      <c r="B71" s="3"/>
      <c r="C71" s="3"/>
      <c r="D71" s="3"/>
      <c r="E71" s="3"/>
      <c r="F71" s="130">
        <f t="shared" si="13"/>
        <v>0</v>
      </c>
      <c r="G71" s="130">
        <f t="shared" si="14"/>
        <v>0</v>
      </c>
      <c r="H71" s="130">
        <f t="shared" si="15"/>
        <v>0</v>
      </c>
      <c r="I71" s="130">
        <f t="shared" si="16"/>
        <v>0</v>
      </c>
    </row>
    <row r="72" spans="1:9" x14ac:dyDescent="0.25">
      <c r="A72" s="20" t="s">
        <v>26</v>
      </c>
      <c r="B72" s="284">
        <v>4</v>
      </c>
      <c r="C72" s="284">
        <v>4</v>
      </c>
      <c r="D72" s="284">
        <v>2</v>
      </c>
      <c r="E72" s="284">
        <v>2</v>
      </c>
      <c r="F72" s="130">
        <f t="shared" si="13"/>
        <v>1.1730205278592376</v>
      </c>
      <c r="G72" s="130">
        <f t="shared" si="14"/>
        <v>1.4705882352941175</v>
      </c>
      <c r="H72" s="130">
        <f t="shared" si="15"/>
        <v>0.86206896551724133</v>
      </c>
      <c r="I72" s="130">
        <f t="shared" si="16"/>
        <v>1.1428571428571428</v>
      </c>
    </row>
    <row r="73" spans="1:9" x14ac:dyDescent="0.25">
      <c r="A73" s="20" t="s">
        <v>27</v>
      </c>
      <c r="B73" s="284">
        <v>4</v>
      </c>
      <c r="C73" s="284">
        <v>4</v>
      </c>
      <c r="D73" s="284">
        <v>3</v>
      </c>
      <c r="E73" s="284">
        <v>3</v>
      </c>
      <c r="F73" s="130">
        <f t="shared" si="13"/>
        <v>0.99132589838909546</v>
      </c>
      <c r="G73" s="130">
        <f t="shared" si="14"/>
        <v>1.0624169986719787</v>
      </c>
      <c r="H73" s="130">
        <f t="shared" si="15"/>
        <v>1.2244897959183674</v>
      </c>
      <c r="I73" s="130">
        <f t="shared" si="16"/>
        <v>2.7522935779816518</v>
      </c>
    </row>
    <row r="74" spans="1:9" x14ac:dyDescent="0.25">
      <c r="A74" s="20" t="s">
        <v>28</v>
      </c>
      <c r="B74" s="284">
        <v>1.5</v>
      </c>
      <c r="C74" s="284">
        <v>1.5</v>
      </c>
      <c r="D74" s="284">
        <v>0</v>
      </c>
      <c r="E74" s="284">
        <v>0</v>
      </c>
      <c r="F74" s="130">
        <f t="shared" si="13"/>
        <v>0.32085561497326204</v>
      </c>
      <c r="G74" s="130">
        <f t="shared" si="14"/>
        <v>0.3401360544217687</v>
      </c>
      <c r="H74" s="130">
        <f t="shared" si="15"/>
        <v>0</v>
      </c>
      <c r="I74" s="130">
        <f t="shared" si="16"/>
        <v>0</v>
      </c>
    </row>
    <row r="75" spans="1:9" ht="31.5" x14ac:dyDescent="0.25">
      <c r="A75" s="20" t="s">
        <v>29</v>
      </c>
      <c r="B75" s="3"/>
      <c r="C75" s="3"/>
      <c r="D75" s="3"/>
      <c r="E75" s="3"/>
      <c r="F75" s="130">
        <f t="shared" si="13"/>
        <v>0</v>
      </c>
      <c r="G75" s="130">
        <f t="shared" si="14"/>
        <v>0</v>
      </c>
      <c r="H75" s="130">
        <f t="shared" si="15"/>
        <v>0</v>
      </c>
      <c r="I75" s="130">
        <f t="shared" si="16"/>
        <v>0</v>
      </c>
    </row>
    <row r="76" spans="1:9" x14ac:dyDescent="0.25">
      <c r="A76" s="20" t="s">
        <v>30</v>
      </c>
      <c r="B76" s="3"/>
      <c r="C76" s="3"/>
      <c r="D76" s="3"/>
      <c r="E76" s="3"/>
      <c r="F76" s="130">
        <f t="shared" si="13"/>
        <v>0</v>
      </c>
      <c r="G76" s="130">
        <f t="shared" si="14"/>
        <v>0</v>
      </c>
      <c r="H76" s="130">
        <f t="shared" si="15"/>
        <v>0</v>
      </c>
      <c r="I76" s="130">
        <f t="shared" si="16"/>
        <v>0</v>
      </c>
    </row>
    <row r="77" spans="1:9" ht="31.5" x14ac:dyDescent="0.25">
      <c r="A77" s="20" t="s">
        <v>31</v>
      </c>
      <c r="B77" s="3"/>
      <c r="C77" s="3"/>
      <c r="D77" s="3"/>
      <c r="E77" s="3"/>
      <c r="F77" s="130">
        <f t="shared" ref="F77:G87" si="17">+IFERROR(B77/(C15+C46),0)*100</f>
        <v>0</v>
      </c>
      <c r="G77" s="130">
        <f t="shared" si="17"/>
        <v>0</v>
      </c>
      <c r="H77" s="130">
        <f t="shared" si="15"/>
        <v>0</v>
      </c>
      <c r="I77" s="130">
        <f t="shared" si="16"/>
        <v>0</v>
      </c>
    </row>
    <row r="78" spans="1:9" x14ac:dyDescent="0.25">
      <c r="A78" s="20" t="s">
        <v>32</v>
      </c>
      <c r="B78" s="3"/>
      <c r="C78" s="3"/>
      <c r="D78" s="3"/>
      <c r="E78" s="3"/>
      <c r="F78" s="130">
        <f t="shared" si="17"/>
        <v>0</v>
      </c>
      <c r="G78" s="130">
        <f t="shared" si="17"/>
        <v>0</v>
      </c>
      <c r="H78" s="130">
        <f t="shared" ref="H78:H93" si="18">+IFERROR(D78/(E16+E47),0)*100</f>
        <v>0</v>
      </c>
      <c r="I78" s="130">
        <f t="shared" ref="I78:I93" si="19">+IFERROR(E78/(F16+F47),0)*100</f>
        <v>0</v>
      </c>
    </row>
    <row r="79" spans="1:9" x14ac:dyDescent="0.25">
      <c r="A79" s="20" t="s">
        <v>33</v>
      </c>
      <c r="B79" s="3"/>
      <c r="C79" s="3"/>
      <c r="D79" s="3"/>
      <c r="E79" s="3"/>
      <c r="F79" s="130">
        <f t="shared" si="17"/>
        <v>0</v>
      </c>
      <c r="G79" s="130">
        <f t="shared" si="17"/>
        <v>0</v>
      </c>
      <c r="H79" s="130">
        <f t="shared" si="18"/>
        <v>0</v>
      </c>
      <c r="I79" s="130">
        <f t="shared" si="19"/>
        <v>0</v>
      </c>
    </row>
    <row r="80" spans="1:9" x14ac:dyDescent="0.25">
      <c r="A80" s="20" t="s">
        <v>34</v>
      </c>
      <c r="B80" s="3"/>
      <c r="C80" s="3"/>
      <c r="D80" s="3"/>
      <c r="E80" s="3"/>
      <c r="F80" s="130">
        <f t="shared" si="17"/>
        <v>0</v>
      </c>
      <c r="G80" s="130">
        <f t="shared" si="17"/>
        <v>0</v>
      </c>
      <c r="H80" s="130">
        <f t="shared" si="18"/>
        <v>0</v>
      </c>
      <c r="I80" s="130">
        <f t="shared" si="19"/>
        <v>0</v>
      </c>
    </row>
    <row r="81" spans="1:9" x14ac:dyDescent="0.25">
      <c r="A81" s="20" t="s">
        <v>35</v>
      </c>
      <c r="B81" s="3"/>
      <c r="C81" s="3"/>
      <c r="D81" s="3"/>
      <c r="E81" s="3"/>
      <c r="F81" s="130">
        <f t="shared" si="17"/>
        <v>0</v>
      </c>
      <c r="G81" s="130">
        <f t="shared" si="17"/>
        <v>0</v>
      </c>
      <c r="H81" s="130">
        <f t="shared" si="18"/>
        <v>0</v>
      </c>
      <c r="I81" s="130">
        <f t="shared" si="19"/>
        <v>0</v>
      </c>
    </row>
    <row r="82" spans="1:9" x14ac:dyDescent="0.25">
      <c r="A82" s="20" t="s">
        <v>36</v>
      </c>
      <c r="B82" s="284">
        <v>573</v>
      </c>
      <c r="C82" s="284">
        <v>488</v>
      </c>
      <c r="D82" s="284">
        <v>421</v>
      </c>
      <c r="E82" s="284">
        <v>325</v>
      </c>
      <c r="F82" s="130">
        <f t="shared" si="17"/>
        <v>37.135450421257296</v>
      </c>
      <c r="G82" s="130">
        <f t="shared" si="17"/>
        <v>36.390753169276657</v>
      </c>
      <c r="H82" s="130">
        <f t="shared" si="18"/>
        <v>58.472222222222229</v>
      </c>
      <c r="I82" s="130">
        <f t="shared" si="19"/>
        <v>57.726465364120784</v>
      </c>
    </row>
    <row r="83" spans="1:9" x14ac:dyDescent="0.25">
      <c r="A83" s="20" t="s">
        <v>37</v>
      </c>
      <c r="B83" s="284">
        <v>74</v>
      </c>
      <c r="C83" s="284">
        <v>59</v>
      </c>
      <c r="D83" s="284">
        <v>51</v>
      </c>
      <c r="E83" s="284">
        <v>45</v>
      </c>
      <c r="F83" s="130">
        <f t="shared" si="17"/>
        <v>17.289719626168225</v>
      </c>
      <c r="G83" s="130">
        <f t="shared" si="17"/>
        <v>16.905444126074499</v>
      </c>
      <c r="H83" s="130">
        <f t="shared" si="18"/>
        <v>42.857142857142854</v>
      </c>
      <c r="I83" s="130">
        <f t="shared" si="19"/>
        <v>50</v>
      </c>
    </row>
    <row r="84" spans="1:9" x14ac:dyDescent="0.25">
      <c r="A84" s="20" t="s">
        <v>38</v>
      </c>
      <c r="B84" s="3"/>
      <c r="C84" s="3"/>
      <c r="D84" s="3"/>
      <c r="E84" s="3"/>
      <c r="F84" s="130">
        <f t="shared" si="17"/>
        <v>0</v>
      </c>
      <c r="G84" s="130">
        <f t="shared" si="17"/>
        <v>0</v>
      </c>
      <c r="H84" s="130">
        <f t="shared" si="18"/>
        <v>0</v>
      </c>
      <c r="I84" s="130">
        <f t="shared" si="19"/>
        <v>0</v>
      </c>
    </row>
    <row r="85" spans="1:9" x14ac:dyDescent="0.25">
      <c r="A85" s="20" t="s">
        <v>39</v>
      </c>
      <c r="B85" s="3"/>
      <c r="C85" s="3"/>
      <c r="D85" s="3"/>
      <c r="E85" s="3"/>
      <c r="F85" s="130">
        <f t="shared" si="17"/>
        <v>0</v>
      </c>
      <c r="G85" s="130">
        <f t="shared" si="17"/>
        <v>0</v>
      </c>
      <c r="H85" s="130">
        <f t="shared" si="18"/>
        <v>0</v>
      </c>
      <c r="I85" s="130">
        <f t="shared" si="19"/>
        <v>0</v>
      </c>
    </row>
    <row r="86" spans="1:9" x14ac:dyDescent="0.25">
      <c r="A86" s="20" t="s">
        <v>40</v>
      </c>
      <c r="B86" s="284">
        <v>4</v>
      </c>
      <c r="C86" s="284">
        <v>2</v>
      </c>
      <c r="D86" s="284">
        <v>2</v>
      </c>
      <c r="E86" s="284">
        <v>2</v>
      </c>
      <c r="F86" s="130">
        <f t="shared" si="17"/>
        <v>4.4444444444444446</v>
      </c>
      <c r="G86" s="130">
        <f t="shared" si="17"/>
        <v>2.7027027027027026</v>
      </c>
      <c r="H86" s="130">
        <f t="shared" si="18"/>
        <v>2.7777777777777777</v>
      </c>
      <c r="I86" s="130">
        <f t="shared" si="19"/>
        <v>3.3898305084745761</v>
      </c>
    </row>
    <row r="87" spans="1:9" x14ac:dyDescent="0.25">
      <c r="A87" s="20" t="s">
        <v>41</v>
      </c>
      <c r="B87" s="3"/>
      <c r="C87" s="3"/>
      <c r="D87" s="3"/>
      <c r="E87" s="3"/>
      <c r="F87" s="130">
        <f t="shared" si="17"/>
        <v>0</v>
      </c>
      <c r="G87" s="130">
        <f t="shared" si="17"/>
        <v>0</v>
      </c>
      <c r="H87" s="130">
        <f t="shared" si="18"/>
        <v>0</v>
      </c>
      <c r="I87" s="130">
        <f t="shared" si="19"/>
        <v>0</v>
      </c>
    </row>
    <row r="88" spans="1:9" x14ac:dyDescent="0.25">
      <c r="A88" s="20" t="s">
        <v>42</v>
      </c>
      <c r="B88" s="3"/>
      <c r="C88" s="3"/>
      <c r="D88" s="3"/>
      <c r="E88" s="3"/>
      <c r="F88" s="130">
        <f t="shared" ref="F88:G92" si="20">+IFERROR(B88/(C26+C57),0)*100</f>
        <v>0</v>
      </c>
      <c r="G88" s="130">
        <f t="shared" si="20"/>
        <v>0</v>
      </c>
      <c r="H88" s="130">
        <f t="shared" si="18"/>
        <v>0</v>
      </c>
      <c r="I88" s="130">
        <f t="shared" si="19"/>
        <v>0</v>
      </c>
    </row>
    <row r="89" spans="1:9" x14ac:dyDescent="0.25">
      <c r="A89" s="20" t="s">
        <v>43</v>
      </c>
      <c r="B89" s="3"/>
      <c r="C89" s="3"/>
      <c r="D89" s="3"/>
      <c r="E89" s="3"/>
      <c r="F89" s="130">
        <f t="shared" si="20"/>
        <v>0</v>
      </c>
      <c r="G89" s="130">
        <f t="shared" si="20"/>
        <v>0</v>
      </c>
      <c r="H89" s="130">
        <f t="shared" si="18"/>
        <v>0</v>
      </c>
      <c r="I89" s="130">
        <f t="shared" si="19"/>
        <v>0</v>
      </c>
    </row>
    <row r="90" spans="1:9" x14ac:dyDescent="0.25">
      <c r="A90" s="20" t="s">
        <v>44</v>
      </c>
      <c r="B90" s="3"/>
      <c r="C90" s="3"/>
      <c r="D90" s="3"/>
      <c r="E90" s="3"/>
      <c r="F90" s="130">
        <f t="shared" si="20"/>
        <v>0</v>
      </c>
      <c r="G90" s="130">
        <f t="shared" si="20"/>
        <v>0</v>
      </c>
      <c r="H90" s="130">
        <f t="shared" si="18"/>
        <v>0</v>
      </c>
      <c r="I90" s="130">
        <f t="shared" si="19"/>
        <v>0</v>
      </c>
    </row>
    <row r="91" spans="1:9" x14ac:dyDescent="0.25">
      <c r="A91" s="20" t="s">
        <v>45</v>
      </c>
      <c r="B91" s="3">
        <v>2</v>
      </c>
      <c r="C91" s="3">
        <v>2</v>
      </c>
      <c r="D91" s="3">
        <v>2</v>
      </c>
      <c r="E91" s="3">
        <v>1</v>
      </c>
      <c r="F91" s="130">
        <f t="shared" si="20"/>
        <v>1.8181818181818181</v>
      </c>
      <c r="G91" s="130">
        <f t="shared" si="20"/>
        <v>2.2598870056497176</v>
      </c>
      <c r="H91" s="130">
        <f t="shared" si="18"/>
        <v>3.5398230088495577</v>
      </c>
      <c r="I91" s="130">
        <f t="shared" si="19"/>
        <v>5.8823529411764701</v>
      </c>
    </row>
    <row r="92" spans="1:9" ht="31.5" x14ac:dyDescent="0.25">
      <c r="A92" s="45" t="s">
        <v>46</v>
      </c>
      <c r="B92" s="284">
        <v>2</v>
      </c>
      <c r="C92" s="284">
        <v>2</v>
      </c>
      <c r="D92" s="284">
        <v>1.5</v>
      </c>
      <c r="E92" s="284">
        <v>1.5</v>
      </c>
      <c r="F92" s="130">
        <f t="shared" si="20"/>
        <v>1.3986013986013985</v>
      </c>
      <c r="G92" s="130">
        <f t="shared" si="20"/>
        <v>1.8957345971563981</v>
      </c>
      <c r="H92" s="130">
        <f t="shared" si="18"/>
        <v>2.4793388429752068</v>
      </c>
      <c r="I92" s="130">
        <f t="shared" si="19"/>
        <v>3.6144578313253009</v>
      </c>
    </row>
    <row r="93" spans="1:9" x14ac:dyDescent="0.25">
      <c r="A93" s="126" t="s">
        <v>56</v>
      </c>
      <c r="B93" s="53">
        <f>+SUM(B66:B92)</f>
        <v>677</v>
      </c>
      <c r="C93" s="53">
        <f>+SUM(C66:C92)</f>
        <v>574</v>
      </c>
      <c r="D93" s="53">
        <f>+SUM(D66:D92)</f>
        <v>491</v>
      </c>
      <c r="E93" s="53">
        <f>+SUM(E66:E92)</f>
        <v>388</v>
      </c>
      <c r="F93" s="130">
        <f>+IFERROR(B93/(C31+C62),0)*100</f>
        <v>13.094777562862669</v>
      </c>
      <c r="G93" s="130">
        <f>+IFERROR(C93/(D31+D62),0)*100</f>
        <v>12.551935272250164</v>
      </c>
      <c r="H93" s="130">
        <f t="shared" si="18"/>
        <v>17.535714285714285</v>
      </c>
      <c r="I93" s="130">
        <f t="shared" si="19"/>
        <v>21.567537520844915</v>
      </c>
    </row>
    <row r="94" spans="1:9" x14ac:dyDescent="0.25">
      <c r="A94" s="25"/>
      <c r="B94" s="8"/>
      <c r="C94" s="8"/>
      <c r="D94" s="8"/>
      <c r="I94" s="8"/>
    </row>
  </sheetData>
  <mergeCells count="3">
    <mergeCell ref="A2:J2"/>
    <mergeCell ref="A33:J33"/>
    <mergeCell ref="A1:J1"/>
  </mergeCells>
  <phoneticPr fontId="3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topLeftCell="A52" zoomScaleNormal="100" zoomScaleSheetLayoutView="100" workbookViewId="0">
      <selection activeCell="B4" sqref="B4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556" t="s">
        <v>247</v>
      </c>
      <c r="B1" s="556"/>
      <c r="C1" s="556"/>
      <c r="D1" s="556"/>
      <c r="E1" s="556"/>
      <c r="F1" s="556"/>
      <c r="G1" s="556"/>
      <c r="H1" s="556"/>
      <c r="I1" s="556"/>
      <c r="J1" s="556"/>
    </row>
    <row r="2" spans="1:10" ht="16.5" thickBot="1" x14ac:dyDescent="0.3">
      <c r="A2" s="568" t="s">
        <v>54</v>
      </c>
      <c r="B2" s="568"/>
      <c r="C2" s="568"/>
      <c r="D2" s="568"/>
      <c r="E2" s="568"/>
      <c r="F2" s="568"/>
      <c r="G2" s="568"/>
      <c r="H2" s="568"/>
      <c r="I2" s="568"/>
      <c r="J2" s="568"/>
    </row>
    <row r="3" spans="1:10" ht="32.25" thickBot="1" x14ac:dyDescent="0.3">
      <c r="A3" s="76" t="s">
        <v>68</v>
      </c>
      <c r="B3" s="77" t="s">
        <v>59</v>
      </c>
      <c r="C3" s="77" t="s">
        <v>60</v>
      </c>
      <c r="D3" s="78" t="s">
        <v>61</v>
      </c>
      <c r="E3" s="78" t="s">
        <v>62</v>
      </c>
      <c r="F3" s="78" t="s">
        <v>63</v>
      </c>
      <c r="G3" s="79" t="s">
        <v>64</v>
      </c>
      <c r="H3" s="79" t="s">
        <v>65</v>
      </c>
      <c r="I3" s="79" t="s">
        <v>66</v>
      </c>
      <c r="J3" s="80" t="s">
        <v>67</v>
      </c>
    </row>
    <row r="4" spans="1:10" ht="31.5" x14ac:dyDescent="0.25">
      <c r="A4" s="74" t="s">
        <v>20</v>
      </c>
      <c r="B4" s="283">
        <v>173</v>
      </c>
      <c r="C4" s="284">
        <v>144</v>
      </c>
      <c r="D4" s="284">
        <v>144</v>
      </c>
      <c r="E4" s="284">
        <v>114</v>
      </c>
      <c r="F4" s="284">
        <v>103</v>
      </c>
      <c r="G4" s="127">
        <f>IFERROR(C4/B4,0)</f>
        <v>0.83236994219653182</v>
      </c>
      <c r="H4" s="127">
        <f>IFERROR(E4/D4,0)</f>
        <v>0.79166666666666663</v>
      </c>
      <c r="I4" s="127">
        <f>IFERROR(F4/E4,0)</f>
        <v>0.90350877192982459</v>
      </c>
      <c r="J4" s="127">
        <f>IFERROR(F4/B4,0)</f>
        <v>0.59537572254335258</v>
      </c>
    </row>
    <row r="5" spans="1:10" x14ac:dyDescent="0.25">
      <c r="A5" s="20" t="s">
        <v>21</v>
      </c>
      <c r="B5" s="283">
        <v>70</v>
      </c>
      <c r="C5" s="284">
        <v>92</v>
      </c>
      <c r="D5" s="284">
        <v>92</v>
      </c>
      <c r="E5" s="284">
        <v>77</v>
      </c>
      <c r="F5" s="284">
        <v>67</v>
      </c>
      <c r="G5" s="128">
        <f t="shared" ref="G5:G27" si="0">IFERROR(C5/B5,0)</f>
        <v>1.3142857142857143</v>
      </c>
      <c r="H5" s="128">
        <f t="shared" ref="H5:H27" si="1">IFERROR(E5/D5,0)</f>
        <v>0.83695652173913049</v>
      </c>
      <c r="I5" s="128">
        <f t="shared" ref="I5:I27" si="2">IFERROR(F5/E5,0)</f>
        <v>0.87012987012987009</v>
      </c>
      <c r="J5" s="128">
        <f t="shared" ref="J5:J27" si="3">IFERROR(F5/B5,0)</f>
        <v>0.95714285714285718</v>
      </c>
    </row>
    <row r="6" spans="1:10" x14ac:dyDescent="0.25">
      <c r="A6" s="20" t="s">
        <v>22</v>
      </c>
      <c r="B6" s="3"/>
      <c r="C6" s="3"/>
      <c r="D6" s="3"/>
      <c r="E6" s="3"/>
      <c r="F6" s="3"/>
      <c r="G6" s="128">
        <f t="shared" si="0"/>
        <v>0</v>
      </c>
      <c r="H6" s="128">
        <f t="shared" si="1"/>
        <v>0</v>
      </c>
      <c r="I6" s="128">
        <f t="shared" si="2"/>
        <v>0</v>
      </c>
      <c r="J6" s="128">
        <f t="shared" si="3"/>
        <v>0</v>
      </c>
    </row>
    <row r="7" spans="1:10" ht="31.5" x14ac:dyDescent="0.25">
      <c r="A7" s="20" t="s">
        <v>23</v>
      </c>
      <c r="B7" s="283">
        <v>535</v>
      </c>
      <c r="C7" s="284">
        <v>294</v>
      </c>
      <c r="D7" s="284">
        <v>252</v>
      </c>
      <c r="E7" s="284">
        <v>230</v>
      </c>
      <c r="F7" s="284">
        <v>208</v>
      </c>
      <c r="G7" s="128">
        <f t="shared" si="0"/>
        <v>0.54953271028037387</v>
      </c>
      <c r="H7" s="128">
        <f t="shared" si="1"/>
        <v>0.91269841269841268</v>
      </c>
      <c r="I7" s="128">
        <f t="shared" si="2"/>
        <v>0.90434782608695652</v>
      </c>
      <c r="J7" s="128">
        <f t="shared" si="3"/>
        <v>0.38878504672897196</v>
      </c>
    </row>
    <row r="8" spans="1:10" x14ac:dyDescent="0.25">
      <c r="A8" s="20" t="s">
        <v>24</v>
      </c>
      <c r="B8" s="283">
        <v>30</v>
      </c>
      <c r="C8" s="284">
        <v>34</v>
      </c>
      <c r="D8" s="284">
        <v>34</v>
      </c>
      <c r="E8" s="284">
        <v>34</v>
      </c>
      <c r="F8" s="284">
        <v>31</v>
      </c>
      <c r="G8" s="128">
        <f t="shared" si="0"/>
        <v>1.1333333333333333</v>
      </c>
      <c r="H8" s="128">
        <f t="shared" si="1"/>
        <v>1</v>
      </c>
      <c r="I8" s="128">
        <f t="shared" si="2"/>
        <v>0.91176470588235292</v>
      </c>
      <c r="J8" s="128">
        <f t="shared" si="3"/>
        <v>1.0333333333333334</v>
      </c>
    </row>
    <row r="9" spans="1:10" x14ac:dyDescent="0.25">
      <c r="A9" s="20" t="s">
        <v>25</v>
      </c>
      <c r="B9" s="3"/>
      <c r="C9" s="3"/>
      <c r="D9" s="3"/>
      <c r="E9" s="3"/>
      <c r="F9" s="3"/>
      <c r="G9" s="128">
        <f t="shared" si="0"/>
        <v>0</v>
      </c>
      <c r="H9" s="128">
        <f t="shared" si="1"/>
        <v>0</v>
      </c>
      <c r="I9" s="128">
        <f t="shared" si="2"/>
        <v>0</v>
      </c>
      <c r="J9" s="128">
        <f t="shared" si="3"/>
        <v>0</v>
      </c>
    </row>
    <row r="10" spans="1:10" x14ac:dyDescent="0.25">
      <c r="A10" s="20" t="s">
        <v>26</v>
      </c>
      <c r="B10" s="283">
        <v>150</v>
      </c>
      <c r="C10" s="284">
        <v>160</v>
      </c>
      <c r="D10" s="284">
        <v>159</v>
      </c>
      <c r="E10" s="284">
        <v>148</v>
      </c>
      <c r="F10" s="284">
        <v>140</v>
      </c>
      <c r="G10" s="128">
        <f t="shared" si="0"/>
        <v>1.0666666666666667</v>
      </c>
      <c r="H10" s="128">
        <f t="shared" si="1"/>
        <v>0.9308176100628931</v>
      </c>
      <c r="I10" s="128">
        <f t="shared" si="2"/>
        <v>0.94594594594594594</v>
      </c>
      <c r="J10" s="128">
        <f t="shared" si="3"/>
        <v>0.93333333333333335</v>
      </c>
    </row>
    <row r="11" spans="1:10" x14ac:dyDescent="0.25">
      <c r="A11" s="20" t="s">
        <v>27</v>
      </c>
      <c r="B11" s="283">
        <v>170</v>
      </c>
      <c r="C11" s="284">
        <v>134</v>
      </c>
      <c r="D11" s="284">
        <v>134</v>
      </c>
      <c r="E11" s="284">
        <v>70</v>
      </c>
      <c r="F11" s="284">
        <v>62</v>
      </c>
      <c r="G11" s="128">
        <f t="shared" si="0"/>
        <v>0.78823529411764703</v>
      </c>
      <c r="H11" s="128">
        <f t="shared" si="1"/>
        <v>0.52238805970149249</v>
      </c>
      <c r="I11" s="128">
        <f t="shared" si="2"/>
        <v>0.88571428571428568</v>
      </c>
      <c r="J11" s="128">
        <f t="shared" si="3"/>
        <v>0.36470588235294116</v>
      </c>
    </row>
    <row r="12" spans="1:10" x14ac:dyDescent="0.25">
      <c r="A12" s="20" t="s">
        <v>28</v>
      </c>
      <c r="B12" s="283">
        <v>50</v>
      </c>
      <c r="C12" s="284">
        <v>64</v>
      </c>
      <c r="D12" s="284">
        <v>64</v>
      </c>
      <c r="E12" s="284">
        <v>31</v>
      </c>
      <c r="F12" s="284">
        <v>27</v>
      </c>
      <c r="G12" s="128">
        <f t="shared" si="0"/>
        <v>1.28</v>
      </c>
      <c r="H12" s="128">
        <f t="shared" si="1"/>
        <v>0.484375</v>
      </c>
      <c r="I12" s="128">
        <f t="shared" si="2"/>
        <v>0.87096774193548387</v>
      </c>
      <c r="J12" s="128">
        <f t="shared" si="3"/>
        <v>0.54</v>
      </c>
    </row>
    <row r="13" spans="1:10" ht="31.5" x14ac:dyDescent="0.25">
      <c r="A13" s="20" t="s">
        <v>29</v>
      </c>
      <c r="B13" s="283">
        <v>20</v>
      </c>
      <c r="C13" s="284">
        <v>6</v>
      </c>
      <c r="D13" s="284">
        <v>6</v>
      </c>
      <c r="E13" s="284">
        <v>4</v>
      </c>
      <c r="F13" s="284">
        <v>4</v>
      </c>
      <c r="G13" s="128">
        <f t="shared" si="0"/>
        <v>0.3</v>
      </c>
      <c r="H13" s="128">
        <f t="shared" si="1"/>
        <v>0.66666666666666663</v>
      </c>
      <c r="I13" s="128">
        <f t="shared" si="2"/>
        <v>1</v>
      </c>
      <c r="J13" s="128">
        <f t="shared" si="3"/>
        <v>0.2</v>
      </c>
    </row>
    <row r="14" spans="1:10" x14ac:dyDescent="0.25">
      <c r="A14" s="20" t="s">
        <v>30</v>
      </c>
      <c r="B14" s="3"/>
      <c r="C14" s="3"/>
      <c r="D14" s="3"/>
      <c r="E14" s="3"/>
      <c r="F14" s="3"/>
      <c r="G14" s="128">
        <f t="shared" si="0"/>
        <v>0</v>
      </c>
      <c r="H14" s="128">
        <f t="shared" si="1"/>
        <v>0</v>
      </c>
      <c r="I14" s="128">
        <f t="shared" si="2"/>
        <v>0</v>
      </c>
      <c r="J14" s="128">
        <f t="shared" si="3"/>
        <v>0</v>
      </c>
    </row>
    <row r="15" spans="1:10" ht="47.25" x14ac:dyDescent="0.25">
      <c r="A15" s="20" t="s">
        <v>31</v>
      </c>
      <c r="B15" s="3"/>
      <c r="C15" s="3"/>
      <c r="D15" s="3"/>
      <c r="E15" s="3"/>
      <c r="F15" s="3"/>
      <c r="G15" s="128">
        <f t="shared" si="0"/>
        <v>0</v>
      </c>
      <c r="H15" s="128">
        <f t="shared" si="1"/>
        <v>0</v>
      </c>
      <c r="I15" s="128">
        <f t="shared" si="2"/>
        <v>0</v>
      </c>
      <c r="J15" s="128">
        <f t="shared" si="3"/>
        <v>0</v>
      </c>
    </row>
    <row r="16" spans="1:10" x14ac:dyDescent="0.25">
      <c r="A16" s="20" t="s">
        <v>32</v>
      </c>
      <c r="B16" s="3"/>
      <c r="C16" s="3"/>
      <c r="D16" s="3"/>
      <c r="E16" s="3"/>
      <c r="F16" s="3"/>
      <c r="G16" s="128">
        <f t="shared" si="0"/>
        <v>0</v>
      </c>
      <c r="H16" s="128">
        <f t="shared" si="1"/>
        <v>0</v>
      </c>
      <c r="I16" s="128">
        <f t="shared" si="2"/>
        <v>0</v>
      </c>
      <c r="J16" s="128">
        <f t="shared" si="3"/>
        <v>0</v>
      </c>
    </row>
    <row r="17" spans="1:11" x14ac:dyDescent="0.25">
      <c r="A17" s="20" t="s">
        <v>33</v>
      </c>
      <c r="B17" s="3"/>
      <c r="C17" s="3"/>
      <c r="D17" s="3"/>
      <c r="E17" s="3"/>
      <c r="F17" s="3"/>
      <c r="G17" s="128">
        <f t="shared" si="0"/>
        <v>0</v>
      </c>
      <c r="H17" s="128">
        <f t="shared" si="1"/>
        <v>0</v>
      </c>
      <c r="I17" s="128">
        <f t="shared" si="2"/>
        <v>0</v>
      </c>
      <c r="J17" s="128">
        <f t="shared" si="3"/>
        <v>0</v>
      </c>
    </row>
    <row r="18" spans="1:11" x14ac:dyDescent="0.25">
      <c r="A18" s="20" t="s">
        <v>34</v>
      </c>
      <c r="B18" s="3"/>
      <c r="C18" s="3"/>
      <c r="D18" s="3"/>
      <c r="E18" s="3"/>
      <c r="F18" s="3"/>
      <c r="G18" s="128">
        <f t="shared" si="0"/>
        <v>0</v>
      </c>
      <c r="H18" s="128">
        <f t="shared" si="1"/>
        <v>0</v>
      </c>
      <c r="I18" s="128">
        <f t="shared" si="2"/>
        <v>0</v>
      </c>
      <c r="J18" s="128">
        <f t="shared" si="3"/>
        <v>0</v>
      </c>
    </row>
    <row r="19" spans="1:11" x14ac:dyDescent="0.25">
      <c r="A19" s="20" t="s">
        <v>35</v>
      </c>
      <c r="B19" s="3"/>
      <c r="C19" s="3"/>
      <c r="D19" s="3"/>
      <c r="E19" s="3"/>
      <c r="F19" s="3"/>
      <c r="G19" s="128">
        <f t="shared" si="0"/>
        <v>0</v>
      </c>
      <c r="H19" s="128">
        <f t="shared" si="1"/>
        <v>0</v>
      </c>
      <c r="I19" s="128">
        <f t="shared" si="2"/>
        <v>0</v>
      </c>
      <c r="J19" s="128">
        <f t="shared" si="3"/>
        <v>0</v>
      </c>
    </row>
    <row r="20" spans="1:11" x14ac:dyDescent="0.25">
      <c r="A20" s="20" t="s">
        <v>36</v>
      </c>
      <c r="B20" s="3"/>
      <c r="C20" s="3"/>
      <c r="D20" s="3"/>
      <c r="E20" s="3"/>
      <c r="F20" s="3"/>
      <c r="G20" s="128">
        <f t="shared" si="0"/>
        <v>0</v>
      </c>
      <c r="H20" s="128">
        <f t="shared" si="1"/>
        <v>0</v>
      </c>
      <c r="I20" s="128">
        <f t="shared" si="2"/>
        <v>0</v>
      </c>
      <c r="J20" s="128">
        <f t="shared" si="3"/>
        <v>0</v>
      </c>
    </row>
    <row r="21" spans="1:11" x14ac:dyDescent="0.25">
      <c r="A21" s="20" t="s">
        <v>37</v>
      </c>
      <c r="B21" s="3"/>
      <c r="C21" s="3"/>
      <c r="D21" s="3"/>
      <c r="E21" s="3"/>
      <c r="F21" s="3"/>
      <c r="G21" s="128">
        <f t="shared" si="0"/>
        <v>0</v>
      </c>
      <c r="H21" s="128">
        <f t="shared" si="1"/>
        <v>0</v>
      </c>
      <c r="I21" s="128">
        <f t="shared" si="2"/>
        <v>0</v>
      </c>
      <c r="J21" s="128">
        <f t="shared" si="3"/>
        <v>0</v>
      </c>
    </row>
    <row r="22" spans="1:11" x14ac:dyDescent="0.25">
      <c r="A22" s="20" t="s">
        <v>38</v>
      </c>
      <c r="B22" s="3"/>
      <c r="C22" s="3"/>
      <c r="D22" s="3"/>
      <c r="E22" s="3"/>
      <c r="F22" s="3"/>
      <c r="G22" s="128">
        <f t="shared" si="0"/>
        <v>0</v>
      </c>
      <c r="H22" s="128">
        <f t="shared" si="1"/>
        <v>0</v>
      </c>
      <c r="I22" s="128">
        <f t="shared" si="2"/>
        <v>0</v>
      </c>
      <c r="J22" s="128">
        <f t="shared" si="3"/>
        <v>0</v>
      </c>
      <c r="K22" s="8"/>
    </row>
    <row r="23" spans="1:11" x14ac:dyDescent="0.25">
      <c r="A23" s="20" t="s">
        <v>39</v>
      </c>
      <c r="B23" s="3"/>
      <c r="C23" s="3"/>
      <c r="D23" s="3"/>
      <c r="E23" s="3"/>
      <c r="F23" s="3"/>
      <c r="G23" s="128">
        <f t="shared" si="0"/>
        <v>0</v>
      </c>
      <c r="H23" s="128">
        <f t="shared" si="1"/>
        <v>0</v>
      </c>
      <c r="I23" s="128">
        <f t="shared" si="2"/>
        <v>0</v>
      </c>
      <c r="J23" s="128">
        <f t="shared" si="3"/>
        <v>0</v>
      </c>
      <c r="K23" s="8"/>
    </row>
    <row r="24" spans="1:11" x14ac:dyDescent="0.25">
      <c r="A24" s="20" t="s">
        <v>40</v>
      </c>
      <c r="B24" s="3"/>
      <c r="C24" s="3"/>
      <c r="D24" s="3"/>
      <c r="E24" s="3"/>
      <c r="F24" s="3"/>
      <c r="G24" s="128">
        <f t="shared" si="0"/>
        <v>0</v>
      </c>
      <c r="H24" s="128">
        <f t="shared" si="1"/>
        <v>0</v>
      </c>
      <c r="I24" s="128">
        <f t="shared" si="2"/>
        <v>0</v>
      </c>
      <c r="J24" s="128">
        <f t="shared" si="3"/>
        <v>0</v>
      </c>
      <c r="K24" s="8"/>
    </row>
    <row r="25" spans="1:11" x14ac:dyDescent="0.25">
      <c r="A25" s="20" t="s">
        <v>41</v>
      </c>
      <c r="B25" s="3"/>
      <c r="C25" s="3"/>
      <c r="D25" s="3"/>
      <c r="E25" s="3"/>
      <c r="F25" s="3"/>
      <c r="G25" s="128">
        <f t="shared" si="0"/>
        <v>0</v>
      </c>
      <c r="H25" s="128">
        <f t="shared" si="1"/>
        <v>0</v>
      </c>
      <c r="I25" s="128">
        <f t="shared" si="2"/>
        <v>0</v>
      </c>
      <c r="J25" s="128">
        <f t="shared" si="3"/>
        <v>0</v>
      </c>
      <c r="K25" s="8"/>
    </row>
    <row r="26" spans="1:11" x14ac:dyDescent="0.25">
      <c r="A26" s="20" t="s">
        <v>42</v>
      </c>
      <c r="B26" s="3"/>
      <c r="C26" s="3"/>
      <c r="D26" s="3"/>
      <c r="E26" s="3"/>
      <c r="F26" s="3"/>
      <c r="G26" s="128">
        <f t="shared" si="0"/>
        <v>0</v>
      </c>
      <c r="H26" s="128">
        <f t="shared" si="1"/>
        <v>0</v>
      </c>
      <c r="I26" s="128">
        <f t="shared" si="2"/>
        <v>0</v>
      </c>
      <c r="J26" s="128">
        <f t="shared" si="3"/>
        <v>0</v>
      </c>
      <c r="K26" s="8"/>
    </row>
    <row r="27" spans="1:11" x14ac:dyDescent="0.25">
      <c r="A27" s="20" t="s">
        <v>43</v>
      </c>
      <c r="B27" s="3"/>
      <c r="C27" s="3"/>
      <c r="D27" s="3"/>
      <c r="E27" s="3"/>
      <c r="F27" s="3"/>
      <c r="G27" s="128">
        <f t="shared" si="0"/>
        <v>0</v>
      </c>
      <c r="H27" s="128">
        <f t="shared" si="1"/>
        <v>0</v>
      </c>
      <c r="I27" s="128">
        <f t="shared" si="2"/>
        <v>0</v>
      </c>
      <c r="J27" s="128">
        <f t="shared" si="3"/>
        <v>0</v>
      </c>
      <c r="K27" s="8"/>
    </row>
    <row r="28" spans="1:11" x14ac:dyDescent="0.25">
      <c r="A28" s="20" t="s">
        <v>44</v>
      </c>
      <c r="B28" s="3"/>
      <c r="C28" s="3"/>
      <c r="D28" s="3"/>
      <c r="E28" s="3"/>
      <c r="F28" s="3"/>
      <c r="G28" s="128">
        <f>IFERROR(C28/B28,0)</f>
        <v>0</v>
      </c>
      <c r="H28" s="128">
        <f t="shared" ref="H28:I31" si="4">IFERROR(E28/D28,0)</f>
        <v>0</v>
      </c>
      <c r="I28" s="128">
        <f t="shared" si="4"/>
        <v>0</v>
      </c>
      <c r="J28" s="128">
        <f>IFERROR(F28/B28,0)</f>
        <v>0</v>
      </c>
      <c r="K28" s="8"/>
    </row>
    <row r="29" spans="1:11" x14ac:dyDescent="0.25">
      <c r="A29" s="20" t="s">
        <v>45</v>
      </c>
      <c r="B29" s="283">
        <v>30</v>
      </c>
      <c r="C29" s="284">
        <v>21</v>
      </c>
      <c r="D29" s="284">
        <v>21</v>
      </c>
      <c r="E29" s="284">
        <v>15</v>
      </c>
      <c r="F29" s="284">
        <v>14</v>
      </c>
      <c r="G29" s="128">
        <f>IFERROR(C29/B29,0)</f>
        <v>0.7</v>
      </c>
      <c r="H29" s="128">
        <f t="shared" si="4"/>
        <v>0.7142857142857143</v>
      </c>
      <c r="I29" s="128">
        <f t="shared" si="4"/>
        <v>0.93333333333333335</v>
      </c>
      <c r="J29" s="128">
        <f>IFERROR(F29/B29,0)</f>
        <v>0.46666666666666667</v>
      </c>
      <c r="K29" s="8"/>
    </row>
    <row r="30" spans="1:11" ht="31.5" x14ac:dyDescent="0.25">
      <c r="A30" s="32" t="s">
        <v>46</v>
      </c>
      <c r="B30" s="283">
        <v>30</v>
      </c>
      <c r="C30" s="284">
        <v>12</v>
      </c>
      <c r="D30" s="284">
        <v>12</v>
      </c>
      <c r="E30" s="284">
        <v>8</v>
      </c>
      <c r="F30" s="284">
        <v>8</v>
      </c>
      <c r="G30" s="128">
        <f>IFERROR(C30/B30,0)</f>
        <v>0.4</v>
      </c>
      <c r="H30" s="128">
        <f t="shared" si="4"/>
        <v>0.66666666666666663</v>
      </c>
      <c r="I30" s="128">
        <f t="shared" si="4"/>
        <v>1</v>
      </c>
      <c r="J30" s="128">
        <f>IFERROR(F30/B30,0)</f>
        <v>0.26666666666666666</v>
      </c>
    </row>
    <row r="31" spans="1:11" x14ac:dyDescent="0.25">
      <c r="A31" s="126" t="s">
        <v>56</v>
      </c>
      <c r="B31" s="54">
        <f>SUM(B4:B30)</f>
        <v>1258</v>
      </c>
      <c r="C31" s="54">
        <f>SUM(C4:C30)</f>
        <v>961</v>
      </c>
      <c r="D31" s="54">
        <f>SUM(D4:D30)</f>
        <v>918</v>
      </c>
      <c r="E31" s="54">
        <f>SUM(E4:E30)</f>
        <v>731</v>
      </c>
      <c r="F31" s="54">
        <f>SUM(F4:F30)</f>
        <v>664</v>
      </c>
      <c r="G31" s="128">
        <f>IFERROR(C31/B31,0)</f>
        <v>0.76391096979332274</v>
      </c>
      <c r="H31" s="128">
        <f t="shared" si="4"/>
        <v>0.79629629629629628</v>
      </c>
      <c r="I31" s="128">
        <f t="shared" si="4"/>
        <v>0.90834473324213405</v>
      </c>
      <c r="J31" s="128">
        <f>IFERROR(F31/B31,0)</f>
        <v>0.52782193958664547</v>
      </c>
    </row>
    <row r="32" spans="1:11" x14ac:dyDescent="0.25">
      <c r="A32" s="12"/>
      <c r="B32" s="8"/>
      <c r="C32" s="8"/>
      <c r="D32" s="8"/>
      <c r="E32" s="8"/>
      <c r="F32" s="8"/>
      <c r="G32" s="8"/>
      <c r="H32" s="8"/>
      <c r="J32" s="8"/>
    </row>
    <row r="33" spans="1:10" ht="16.5" thickBot="1" x14ac:dyDescent="0.3">
      <c r="A33" s="568" t="s">
        <v>55</v>
      </c>
      <c r="B33" s="569"/>
      <c r="C33" s="569"/>
      <c r="D33" s="569"/>
      <c r="E33" s="569"/>
      <c r="F33" s="569"/>
      <c r="G33" s="569"/>
      <c r="H33" s="569"/>
      <c r="I33" s="569"/>
      <c r="J33" s="569"/>
    </row>
    <row r="34" spans="1:10" ht="32.25" thickBot="1" x14ac:dyDescent="0.3">
      <c r="A34" s="76" t="s">
        <v>68</v>
      </c>
      <c r="B34" s="77" t="s">
        <v>59</v>
      </c>
      <c r="C34" s="77" t="s">
        <v>60</v>
      </c>
      <c r="D34" s="78" t="s">
        <v>61</v>
      </c>
      <c r="E34" s="78" t="s">
        <v>62</v>
      </c>
      <c r="F34" s="78" t="s">
        <v>63</v>
      </c>
      <c r="G34" s="93" t="s">
        <v>64</v>
      </c>
      <c r="H34" s="93" t="s">
        <v>65</v>
      </c>
      <c r="I34" s="93" t="s">
        <v>66</v>
      </c>
      <c r="J34" s="94" t="s">
        <v>67</v>
      </c>
    </row>
    <row r="35" spans="1:10" ht="31.5" x14ac:dyDescent="0.25">
      <c r="A35" s="74" t="s">
        <v>20</v>
      </c>
      <c r="B35" s="75"/>
      <c r="C35" s="75"/>
      <c r="D35" s="75"/>
      <c r="E35" s="75"/>
      <c r="F35" s="75"/>
      <c r="G35" s="127">
        <f>IFERROR(C35/B35,0)</f>
        <v>0</v>
      </c>
      <c r="H35" s="127">
        <f>IFERROR(E35/D35,0)</f>
        <v>0</v>
      </c>
      <c r="I35" s="127">
        <f>IFERROR(F35/E35,0)</f>
        <v>0</v>
      </c>
      <c r="J35" s="127">
        <f>IFERROR(F35/B35,0)</f>
        <v>0</v>
      </c>
    </row>
    <row r="36" spans="1:10" x14ac:dyDescent="0.25">
      <c r="A36" s="20" t="s">
        <v>21</v>
      </c>
      <c r="B36" s="283">
        <v>10</v>
      </c>
      <c r="C36" s="284">
        <v>3</v>
      </c>
      <c r="D36" s="284">
        <v>3</v>
      </c>
      <c r="E36" s="284">
        <v>3</v>
      </c>
      <c r="F36" s="284">
        <v>3</v>
      </c>
      <c r="G36" s="128">
        <f t="shared" ref="G36:G47" si="5">IFERROR(C36/B36,0)</f>
        <v>0.3</v>
      </c>
      <c r="H36" s="128">
        <f t="shared" ref="H36:H47" si="6">IFERROR(E36/D36,0)</f>
        <v>1</v>
      </c>
      <c r="I36" s="128">
        <f t="shared" ref="I36:I47" si="7">IFERROR(F36/E36,0)</f>
        <v>1</v>
      </c>
      <c r="J36" s="128">
        <f t="shared" ref="J36:J47" si="8">IFERROR(F36/B36,0)</f>
        <v>0.3</v>
      </c>
    </row>
    <row r="37" spans="1:10" x14ac:dyDescent="0.25">
      <c r="A37" s="20" t="s">
        <v>22</v>
      </c>
      <c r="B37" s="3"/>
      <c r="C37" s="3"/>
      <c r="D37" s="3"/>
      <c r="E37" s="3"/>
      <c r="F37" s="3"/>
      <c r="G37" s="128">
        <f t="shared" si="5"/>
        <v>0</v>
      </c>
      <c r="H37" s="128">
        <f t="shared" si="6"/>
        <v>0</v>
      </c>
      <c r="I37" s="128">
        <f t="shared" si="7"/>
        <v>0</v>
      </c>
      <c r="J37" s="128">
        <f t="shared" si="8"/>
        <v>0</v>
      </c>
    </row>
    <row r="38" spans="1:10" ht="31.5" x14ac:dyDescent="0.25">
      <c r="A38" s="20" t="s">
        <v>23</v>
      </c>
      <c r="B38" s="283">
        <v>130</v>
      </c>
      <c r="C38" s="284">
        <v>51</v>
      </c>
      <c r="D38" s="284">
        <v>45</v>
      </c>
      <c r="E38" s="284">
        <v>43</v>
      </c>
      <c r="F38" s="284">
        <v>36</v>
      </c>
      <c r="G38" s="128">
        <f t="shared" si="5"/>
        <v>0.3923076923076923</v>
      </c>
      <c r="H38" s="128">
        <f t="shared" si="6"/>
        <v>0.9555555555555556</v>
      </c>
      <c r="I38" s="128">
        <f t="shared" si="7"/>
        <v>0.83720930232558144</v>
      </c>
      <c r="J38" s="128">
        <f t="shared" si="8"/>
        <v>0.27692307692307694</v>
      </c>
    </row>
    <row r="39" spans="1:10" x14ac:dyDescent="0.25">
      <c r="A39" s="20" t="s">
        <v>24</v>
      </c>
      <c r="B39" s="3">
        <v>10</v>
      </c>
      <c r="C39" s="3">
        <v>10</v>
      </c>
      <c r="D39" s="3">
        <v>10</v>
      </c>
      <c r="E39" s="3">
        <v>10</v>
      </c>
      <c r="F39" s="3">
        <v>9</v>
      </c>
      <c r="G39" s="128">
        <f t="shared" si="5"/>
        <v>1</v>
      </c>
      <c r="H39" s="128">
        <f t="shared" si="6"/>
        <v>1</v>
      </c>
      <c r="I39" s="128">
        <f t="shared" si="7"/>
        <v>0.9</v>
      </c>
      <c r="J39" s="128">
        <f t="shared" si="8"/>
        <v>0.9</v>
      </c>
    </row>
    <row r="40" spans="1:10" x14ac:dyDescent="0.25">
      <c r="A40" s="20" t="s">
        <v>25</v>
      </c>
      <c r="B40" s="3"/>
      <c r="C40" s="3"/>
      <c r="D40" s="3"/>
      <c r="E40" s="3"/>
      <c r="F40" s="3"/>
      <c r="G40" s="128">
        <f t="shared" si="5"/>
        <v>0</v>
      </c>
      <c r="H40" s="128">
        <f t="shared" si="6"/>
        <v>0</v>
      </c>
      <c r="I40" s="128">
        <f t="shared" si="7"/>
        <v>0</v>
      </c>
      <c r="J40" s="128">
        <f t="shared" si="8"/>
        <v>0</v>
      </c>
    </row>
    <row r="41" spans="1:10" x14ac:dyDescent="0.25">
      <c r="A41" s="20" t="s">
        <v>26</v>
      </c>
      <c r="B41" s="283">
        <v>50</v>
      </c>
      <c r="C41" s="284">
        <v>33</v>
      </c>
      <c r="D41" s="284">
        <v>33</v>
      </c>
      <c r="E41" s="284">
        <v>32</v>
      </c>
      <c r="F41" s="284">
        <v>30</v>
      </c>
      <c r="G41" s="128">
        <f t="shared" si="5"/>
        <v>0.66</v>
      </c>
      <c r="H41" s="128">
        <f t="shared" si="6"/>
        <v>0.96969696969696972</v>
      </c>
      <c r="I41" s="128">
        <f t="shared" si="7"/>
        <v>0.9375</v>
      </c>
      <c r="J41" s="128">
        <f t="shared" si="8"/>
        <v>0.6</v>
      </c>
    </row>
    <row r="42" spans="1:10" x14ac:dyDescent="0.25">
      <c r="A42" s="20" t="s">
        <v>27</v>
      </c>
      <c r="B42" s="3"/>
      <c r="C42" s="3"/>
      <c r="D42" s="3"/>
      <c r="E42" s="3"/>
      <c r="F42" s="3"/>
      <c r="G42" s="128">
        <f t="shared" si="5"/>
        <v>0</v>
      </c>
      <c r="H42" s="128">
        <f t="shared" si="6"/>
        <v>0</v>
      </c>
      <c r="I42" s="128">
        <f t="shared" si="7"/>
        <v>0</v>
      </c>
      <c r="J42" s="128">
        <f t="shared" si="8"/>
        <v>0</v>
      </c>
    </row>
    <row r="43" spans="1:10" x14ac:dyDescent="0.25">
      <c r="A43" s="20" t="s">
        <v>28</v>
      </c>
      <c r="B43" s="31"/>
      <c r="C43" s="31"/>
      <c r="D43" s="31"/>
      <c r="E43" s="31"/>
      <c r="F43" s="31"/>
      <c r="G43" s="128">
        <f t="shared" si="5"/>
        <v>0</v>
      </c>
      <c r="H43" s="128">
        <f t="shared" si="6"/>
        <v>0</v>
      </c>
      <c r="I43" s="128">
        <f t="shared" si="7"/>
        <v>0</v>
      </c>
      <c r="J43" s="128">
        <f t="shared" si="8"/>
        <v>0</v>
      </c>
    </row>
    <row r="44" spans="1:10" ht="31.5" x14ac:dyDescent="0.25">
      <c r="A44" s="20" t="s">
        <v>29</v>
      </c>
      <c r="B44" s="32"/>
      <c r="C44" s="32"/>
      <c r="D44" s="31"/>
      <c r="E44" s="31"/>
      <c r="F44" s="31"/>
      <c r="G44" s="128">
        <f t="shared" si="5"/>
        <v>0</v>
      </c>
      <c r="H44" s="128">
        <f t="shared" si="6"/>
        <v>0</v>
      </c>
      <c r="I44" s="128">
        <f t="shared" si="7"/>
        <v>0</v>
      </c>
      <c r="J44" s="128">
        <f t="shared" si="8"/>
        <v>0</v>
      </c>
    </row>
    <row r="45" spans="1:10" x14ac:dyDescent="0.25">
      <c r="A45" s="20" t="s">
        <v>30</v>
      </c>
      <c r="B45" s="3"/>
      <c r="C45" s="3"/>
      <c r="D45" s="3"/>
      <c r="E45" s="3"/>
      <c r="F45" s="3"/>
      <c r="G45" s="128">
        <f t="shared" si="5"/>
        <v>0</v>
      </c>
      <c r="H45" s="128">
        <f t="shared" si="6"/>
        <v>0</v>
      </c>
      <c r="I45" s="128">
        <f t="shared" si="7"/>
        <v>0</v>
      </c>
      <c r="J45" s="128">
        <f t="shared" si="8"/>
        <v>0</v>
      </c>
    </row>
    <row r="46" spans="1:10" ht="47.25" x14ac:dyDescent="0.25">
      <c r="A46" s="20" t="s">
        <v>31</v>
      </c>
      <c r="B46" s="3"/>
      <c r="C46" s="3"/>
      <c r="D46" s="3"/>
      <c r="E46" s="3"/>
      <c r="F46" s="3"/>
      <c r="G46" s="128">
        <f t="shared" si="5"/>
        <v>0</v>
      </c>
      <c r="H46" s="128">
        <f t="shared" si="6"/>
        <v>0</v>
      </c>
      <c r="I46" s="128">
        <f t="shared" si="7"/>
        <v>0</v>
      </c>
      <c r="J46" s="128">
        <f t="shared" si="8"/>
        <v>0</v>
      </c>
    </row>
    <row r="47" spans="1:10" x14ac:dyDescent="0.25">
      <c r="A47" s="20" t="s">
        <v>32</v>
      </c>
      <c r="B47" s="3"/>
      <c r="C47" s="3"/>
      <c r="D47" s="3"/>
      <c r="E47" s="3"/>
      <c r="F47" s="3"/>
      <c r="G47" s="128">
        <f t="shared" si="5"/>
        <v>0</v>
      </c>
      <c r="H47" s="128">
        <f t="shared" si="6"/>
        <v>0</v>
      </c>
      <c r="I47" s="128">
        <f t="shared" si="7"/>
        <v>0</v>
      </c>
      <c r="J47" s="128">
        <f t="shared" si="8"/>
        <v>0</v>
      </c>
    </row>
    <row r="48" spans="1:10" x14ac:dyDescent="0.25">
      <c r="A48" s="20" t="s">
        <v>33</v>
      </c>
      <c r="B48" s="3"/>
      <c r="C48" s="3"/>
      <c r="D48" s="3"/>
      <c r="E48" s="3"/>
      <c r="F48" s="3"/>
      <c r="G48" s="128">
        <f t="shared" ref="G48:G60" si="9">IFERROR(C48/B48,0)</f>
        <v>0</v>
      </c>
      <c r="H48" s="128">
        <f t="shared" ref="H48:H60" si="10">IFERROR(E48/D48,0)</f>
        <v>0</v>
      </c>
      <c r="I48" s="128">
        <f t="shared" ref="I48:I60" si="11">IFERROR(F48/E48,0)</f>
        <v>0</v>
      </c>
      <c r="J48" s="128">
        <f t="shared" ref="J48:J60" si="12">IFERROR(F48/B48,0)</f>
        <v>0</v>
      </c>
    </row>
    <row r="49" spans="1:10" x14ac:dyDescent="0.25">
      <c r="A49" s="20" t="s">
        <v>34</v>
      </c>
      <c r="B49" s="3"/>
      <c r="C49" s="3"/>
      <c r="D49" s="3"/>
      <c r="E49" s="3"/>
      <c r="F49" s="3"/>
      <c r="G49" s="128">
        <f t="shared" si="9"/>
        <v>0</v>
      </c>
      <c r="H49" s="128">
        <f t="shared" si="10"/>
        <v>0</v>
      </c>
      <c r="I49" s="128">
        <f t="shared" si="11"/>
        <v>0</v>
      </c>
      <c r="J49" s="128">
        <f t="shared" si="12"/>
        <v>0</v>
      </c>
    </row>
    <row r="50" spans="1:10" x14ac:dyDescent="0.25">
      <c r="A50" s="20" t="s">
        <v>35</v>
      </c>
      <c r="B50" s="3"/>
      <c r="C50" s="3"/>
      <c r="D50" s="3"/>
      <c r="E50" s="3"/>
      <c r="F50" s="3"/>
      <c r="G50" s="128">
        <f t="shared" si="9"/>
        <v>0</v>
      </c>
      <c r="H50" s="128">
        <f t="shared" si="10"/>
        <v>0</v>
      </c>
      <c r="I50" s="128">
        <f t="shared" si="11"/>
        <v>0</v>
      </c>
      <c r="J50" s="128">
        <f t="shared" si="12"/>
        <v>0</v>
      </c>
    </row>
    <row r="51" spans="1:10" x14ac:dyDescent="0.25">
      <c r="A51" s="20" t="s">
        <v>36</v>
      </c>
      <c r="B51" s="3"/>
      <c r="C51" s="3"/>
      <c r="D51" s="3"/>
      <c r="E51" s="3"/>
      <c r="F51" s="3"/>
      <c r="G51" s="128">
        <f t="shared" si="9"/>
        <v>0</v>
      </c>
      <c r="H51" s="128">
        <f t="shared" si="10"/>
        <v>0</v>
      </c>
      <c r="I51" s="128">
        <f t="shared" si="11"/>
        <v>0</v>
      </c>
      <c r="J51" s="128">
        <f t="shared" si="12"/>
        <v>0</v>
      </c>
    </row>
    <row r="52" spans="1:10" x14ac:dyDescent="0.25">
      <c r="A52" s="20" t="s">
        <v>37</v>
      </c>
      <c r="B52" s="3"/>
      <c r="C52" s="3"/>
      <c r="D52" s="3"/>
      <c r="E52" s="3"/>
      <c r="F52" s="3"/>
      <c r="G52" s="128">
        <f t="shared" si="9"/>
        <v>0</v>
      </c>
      <c r="H52" s="128">
        <f t="shared" si="10"/>
        <v>0</v>
      </c>
      <c r="I52" s="128">
        <f t="shared" si="11"/>
        <v>0</v>
      </c>
      <c r="J52" s="128">
        <f t="shared" si="12"/>
        <v>0</v>
      </c>
    </row>
    <row r="53" spans="1:10" x14ac:dyDescent="0.25">
      <c r="A53" s="20" t="s">
        <v>38</v>
      </c>
      <c r="B53" s="3"/>
      <c r="C53" s="3"/>
      <c r="D53" s="3"/>
      <c r="E53" s="3"/>
      <c r="F53" s="3"/>
      <c r="G53" s="128">
        <f t="shared" si="9"/>
        <v>0</v>
      </c>
      <c r="H53" s="128">
        <f t="shared" si="10"/>
        <v>0</v>
      </c>
      <c r="I53" s="128">
        <f t="shared" si="11"/>
        <v>0</v>
      </c>
      <c r="J53" s="128">
        <f t="shared" si="12"/>
        <v>0</v>
      </c>
    </row>
    <row r="54" spans="1:10" x14ac:dyDescent="0.25">
      <c r="A54" s="20" t="s">
        <v>39</v>
      </c>
      <c r="B54" s="3"/>
      <c r="C54" s="3"/>
      <c r="D54" s="3"/>
      <c r="E54" s="3"/>
      <c r="F54" s="3"/>
      <c r="G54" s="128">
        <f t="shared" si="9"/>
        <v>0</v>
      </c>
      <c r="H54" s="128">
        <f t="shared" si="10"/>
        <v>0</v>
      </c>
      <c r="I54" s="128">
        <f t="shared" si="11"/>
        <v>0</v>
      </c>
      <c r="J54" s="128">
        <f t="shared" si="12"/>
        <v>0</v>
      </c>
    </row>
    <row r="55" spans="1:10" x14ac:dyDescent="0.25">
      <c r="A55" s="20" t="s">
        <v>40</v>
      </c>
      <c r="B55" s="3"/>
      <c r="C55" s="3"/>
      <c r="D55" s="3"/>
      <c r="E55" s="3"/>
      <c r="F55" s="3"/>
      <c r="G55" s="128">
        <f t="shared" si="9"/>
        <v>0</v>
      </c>
      <c r="H55" s="128">
        <f t="shared" si="10"/>
        <v>0</v>
      </c>
      <c r="I55" s="128">
        <f t="shared" si="11"/>
        <v>0</v>
      </c>
      <c r="J55" s="128">
        <f t="shared" si="12"/>
        <v>0</v>
      </c>
    </row>
    <row r="56" spans="1:10" x14ac:dyDescent="0.25">
      <c r="A56" s="20" t="s">
        <v>41</v>
      </c>
      <c r="B56" s="3"/>
      <c r="C56" s="3"/>
      <c r="D56" s="3"/>
      <c r="E56" s="3"/>
      <c r="F56" s="3"/>
      <c r="G56" s="128">
        <f t="shared" si="9"/>
        <v>0</v>
      </c>
      <c r="H56" s="128">
        <f t="shared" si="10"/>
        <v>0</v>
      </c>
      <c r="I56" s="128">
        <f t="shared" si="11"/>
        <v>0</v>
      </c>
      <c r="J56" s="128">
        <f t="shared" si="12"/>
        <v>0</v>
      </c>
    </row>
    <row r="57" spans="1:10" x14ac:dyDescent="0.25">
      <c r="A57" s="20" t="s">
        <v>42</v>
      </c>
      <c r="B57" s="3"/>
      <c r="C57" s="3"/>
      <c r="D57" s="3"/>
      <c r="E57" s="3"/>
      <c r="F57" s="3"/>
      <c r="G57" s="128">
        <f t="shared" si="9"/>
        <v>0</v>
      </c>
      <c r="H57" s="128">
        <f t="shared" si="10"/>
        <v>0</v>
      </c>
      <c r="I57" s="128">
        <f t="shared" si="11"/>
        <v>0</v>
      </c>
      <c r="J57" s="128">
        <f t="shared" si="12"/>
        <v>0</v>
      </c>
    </row>
    <row r="58" spans="1:10" x14ac:dyDescent="0.25">
      <c r="A58" s="20" t="s">
        <v>43</v>
      </c>
      <c r="B58" s="3"/>
      <c r="C58" s="3"/>
      <c r="D58" s="3"/>
      <c r="E58" s="3"/>
      <c r="F58" s="3"/>
      <c r="G58" s="128">
        <f t="shared" si="9"/>
        <v>0</v>
      </c>
      <c r="H58" s="128">
        <f t="shared" si="10"/>
        <v>0</v>
      </c>
      <c r="I58" s="128">
        <f t="shared" si="11"/>
        <v>0</v>
      </c>
      <c r="J58" s="128">
        <f t="shared" si="12"/>
        <v>0</v>
      </c>
    </row>
    <row r="59" spans="1:10" x14ac:dyDescent="0.25">
      <c r="A59" s="20" t="s">
        <v>44</v>
      </c>
      <c r="B59" s="3"/>
      <c r="C59" s="3"/>
      <c r="D59" s="3"/>
      <c r="E59" s="3"/>
      <c r="F59" s="3"/>
      <c r="G59" s="128">
        <f t="shared" si="9"/>
        <v>0</v>
      </c>
      <c r="H59" s="128">
        <f t="shared" si="10"/>
        <v>0</v>
      </c>
      <c r="I59" s="128">
        <f t="shared" si="11"/>
        <v>0</v>
      </c>
      <c r="J59" s="128">
        <f t="shared" si="12"/>
        <v>0</v>
      </c>
    </row>
    <row r="60" spans="1:10" x14ac:dyDescent="0.25">
      <c r="A60" s="20" t="s">
        <v>45</v>
      </c>
      <c r="B60" s="3"/>
      <c r="C60" s="3"/>
      <c r="D60" s="3"/>
      <c r="E60" s="3"/>
      <c r="F60" s="3"/>
      <c r="G60" s="128">
        <f t="shared" si="9"/>
        <v>0</v>
      </c>
      <c r="H60" s="128">
        <f t="shared" si="10"/>
        <v>0</v>
      </c>
      <c r="I60" s="128">
        <f t="shared" si="11"/>
        <v>0</v>
      </c>
      <c r="J60" s="128">
        <f t="shared" si="12"/>
        <v>0</v>
      </c>
    </row>
    <row r="61" spans="1:10" ht="31.5" x14ac:dyDescent="0.25">
      <c r="A61" s="32" t="s">
        <v>46</v>
      </c>
      <c r="B61" s="31"/>
      <c r="C61" s="31"/>
      <c r="D61" s="31"/>
      <c r="E61" s="31"/>
      <c r="F61" s="31"/>
      <c r="G61" s="128">
        <f>IFERROR(C61/B61,0)</f>
        <v>0</v>
      </c>
      <c r="H61" s="128">
        <f>IFERROR(E61/D61,0)</f>
        <v>0</v>
      </c>
      <c r="I61" s="128">
        <f>IFERROR(F61/E61,0)</f>
        <v>0</v>
      </c>
      <c r="J61" s="128">
        <f>IFERROR(F61/B61,0)</f>
        <v>0</v>
      </c>
    </row>
    <row r="62" spans="1:10" x14ac:dyDescent="0.25">
      <c r="A62" s="126" t="s">
        <v>56</v>
      </c>
      <c r="B62" s="54">
        <f>SUM(B35:B61)</f>
        <v>200</v>
      </c>
      <c r="C62" s="54">
        <f>SUM(C35:C61)</f>
        <v>97</v>
      </c>
      <c r="D62" s="54">
        <f>SUM(D35:D61)</f>
        <v>91</v>
      </c>
      <c r="E62" s="54">
        <f>SUM(E35:E61)</f>
        <v>88</v>
      </c>
      <c r="F62" s="54">
        <f>SUM(F35:F61)</f>
        <v>78</v>
      </c>
      <c r="G62" s="128">
        <f>IFERROR(C62/B62,0)</f>
        <v>0.48499999999999999</v>
      </c>
      <c r="H62" s="128">
        <f>IFERROR(E62/D62,0)</f>
        <v>0.96703296703296704</v>
      </c>
      <c r="I62" s="128">
        <f>IFERROR(F62/E62,0)</f>
        <v>0.88636363636363635</v>
      </c>
      <c r="J62" s="128">
        <f>IFERROR(F62/B62,0)</f>
        <v>0.39</v>
      </c>
    </row>
    <row r="63" spans="1:10" x14ac:dyDescent="0.25">
      <c r="J63" s="8"/>
    </row>
    <row r="64" spans="1:10" ht="16.5" thickBot="1" x14ac:dyDescent="0.3">
      <c r="A64" s="571" t="s">
        <v>125</v>
      </c>
      <c r="B64" s="572"/>
      <c r="C64" s="572"/>
      <c r="D64" s="572"/>
      <c r="E64" s="573"/>
    </row>
    <row r="65" spans="1:9" ht="63.75" thickBot="1" x14ac:dyDescent="0.3">
      <c r="A65" s="88" t="s">
        <v>68</v>
      </c>
      <c r="B65" s="89" t="s">
        <v>60</v>
      </c>
      <c r="C65" s="90" t="s">
        <v>61</v>
      </c>
      <c r="D65" s="90" t="s">
        <v>62</v>
      </c>
      <c r="E65" s="90" t="s">
        <v>63</v>
      </c>
      <c r="F65" s="91" t="s">
        <v>144</v>
      </c>
      <c r="G65" s="91" t="s">
        <v>145</v>
      </c>
      <c r="H65" s="91" t="s">
        <v>146</v>
      </c>
      <c r="I65" s="92" t="s">
        <v>147</v>
      </c>
    </row>
    <row r="66" spans="1:9" ht="31.5" x14ac:dyDescent="0.25">
      <c r="A66" s="74" t="s">
        <v>20</v>
      </c>
      <c r="B66" s="284">
        <v>129</v>
      </c>
      <c r="C66" s="284">
        <v>129</v>
      </c>
      <c r="D66" s="284">
        <v>110</v>
      </c>
      <c r="E66" s="284">
        <v>102</v>
      </c>
      <c r="F66" s="129">
        <f>+IFERROR(B66/(C4+C35),0)*100</f>
        <v>89.583333333333343</v>
      </c>
      <c r="G66" s="129">
        <f>+IFERROR(C66/(D4+D35),0)*100</f>
        <v>89.583333333333343</v>
      </c>
      <c r="H66" s="129">
        <f>+IFERROR(D66/(E4+E35),0)*100</f>
        <v>96.491228070175438</v>
      </c>
      <c r="I66" s="129">
        <f>+IFERROR(E66/(F4+F35),0)*100</f>
        <v>99.029126213592235</v>
      </c>
    </row>
    <row r="67" spans="1:9" x14ac:dyDescent="0.25">
      <c r="A67" s="20" t="s">
        <v>21</v>
      </c>
      <c r="B67" s="284">
        <v>78</v>
      </c>
      <c r="C67" s="284">
        <v>78</v>
      </c>
      <c r="D67" s="284">
        <v>69</v>
      </c>
      <c r="E67" s="284">
        <v>61</v>
      </c>
      <c r="F67" s="130">
        <f t="shared" ref="F67:F76" si="13">+IFERROR(B67/(C5+C36),0)*100</f>
        <v>82.10526315789474</v>
      </c>
      <c r="G67" s="130">
        <f t="shared" ref="G67:G76" si="14">+IFERROR(C67/(D5+D36),0)*100</f>
        <v>82.10526315789474</v>
      </c>
      <c r="H67" s="130">
        <f t="shared" ref="H67:H77" si="15">+IFERROR(D67/(E5+E36),0)*100</f>
        <v>86.25</v>
      </c>
      <c r="I67" s="130">
        <f t="shared" ref="I67:I77" si="16">+IFERROR(E67/(F5+F36),0)*100</f>
        <v>87.142857142857139</v>
      </c>
    </row>
    <row r="68" spans="1:9" x14ac:dyDescent="0.25">
      <c r="A68" s="20" t="s">
        <v>22</v>
      </c>
      <c r="B68" s="3"/>
      <c r="C68" s="3"/>
      <c r="D68" s="3"/>
      <c r="E68" s="3"/>
      <c r="F68" s="130">
        <f t="shared" si="13"/>
        <v>0</v>
      </c>
      <c r="G68" s="130">
        <f t="shared" si="14"/>
        <v>0</v>
      </c>
      <c r="H68" s="130">
        <f t="shared" si="15"/>
        <v>0</v>
      </c>
      <c r="I68" s="130">
        <f t="shared" si="16"/>
        <v>0</v>
      </c>
    </row>
    <row r="69" spans="1:9" ht="31.5" x14ac:dyDescent="0.25">
      <c r="A69" s="20" t="s">
        <v>23</v>
      </c>
      <c r="B69" s="284">
        <v>263</v>
      </c>
      <c r="C69" s="284">
        <v>235</v>
      </c>
      <c r="D69" s="284">
        <v>228</v>
      </c>
      <c r="E69" s="284">
        <v>212</v>
      </c>
      <c r="F69" s="130">
        <f t="shared" si="13"/>
        <v>76.231884057971016</v>
      </c>
      <c r="G69" s="130">
        <f t="shared" si="14"/>
        <v>79.124579124579114</v>
      </c>
      <c r="H69" s="130">
        <f t="shared" si="15"/>
        <v>83.516483516483518</v>
      </c>
      <c r="I69" s="130">
        <f t="shared" si="16"/>
        <v>86.885245901639337</v>
      </c>
    </row>
    <row r="70" spans="1:9" x14ac:dyDescent="0.25">
      <c r="A70" s="20" t="s">
        <v>24</v>
      </c>
      <c r="B70" s="284">
        <v>39</v>
      </c>
      <c r="C70" s="284">
        <v>39</v>
      </c>
      <c r="D70" s="284">
        <v>39</v>
      </c>
      <c r="E70" s="284">
        <v>37</v>
      </c>
      <c r="F70" s="130">
        <f t="shared" si="13"/>
        <v>88.63636363636364</v>
      </c>
      <c r="G70" s="130">
        <f t="shared" si="14"/>
        <v>88.63636363636364</v>
      </c>
      <c r="H70" s="130">
        <f t="shared" si="15"/>
        <v>88.63636363636364</v>
      </c>
      <c r="I70" s="130">
        <f t="shared" si="16"/>
        <v>92.5</v>
      </c>
    </row>
    <row r="71" spans="1:9" x14ac:dyDescent="0.25">
      <c r="A71" s="20" t="s">
        <v>25</v>
      </c>
      <c r="B71" s="3"/>
      <c r="C71" s="3"/>
      <c r="D71" s="3"/>
      <c r="E71" s="3"/>
      <c r="F71" s="130">
        <f t="shared" si="13"/>
        <v>0</v>
      </c>
      <c r="G71" s="130">
        <f t="shared" si="14"/>
        <v>0</v>
      </c>
      <c r="H71" s="130">
        <f t="shared" si="15"/>
        <v>0</v>
      </c>
      <c r="I71" s="130">
        <f t="shared" si="16"/>
        <v>0</v>
      </c>
    </row>
    <row r="72" spans="1:9" x14ac:dyDescent="0.25">
      <c r="A72" s="20" t="s">
        <v>26</v>
      </c>
      <c r="B72" s="284">
        <v>170</v>
      </c>
      <c r="C72" s="284">
        <v>169</v>
      </c>
      <c r="D72" s="284">
        <v>160</v>
      </c>
      <c r="E72" s="284">
        <v>158</v>
      </c>
      <c r="F72" s="130">
        <f t="shared" si="13"/>
        <v>88.082901554404145</v>
      </c>
      <c r="G72" s="130">
        <f t="shared" si="14"/>
        <v>88.020833333333343</v>
      </c>
      <c r="H72" s="130">
        <f t="shared" si="15"/>
        <v>88.888888888888886</v>
      </c>
      <c r="I72" s="130">
        <f t="shared" si="16"/>
        <v>92.941176470588232</v>
      </c>
    </row>
    <row r="73" spans="1:9" x14ac:dyDescent="0.25">
      <c r="A73" s="20" t="s">
        <v>27</v>
      </c>
      <c r="B73" s="284">
        <v>126</v>
      </c>
      <c r="C73" s="284">
        <v>126</v>
      </c>
      <c r="D73" s="284">
        <v>69</v>
      </c>
      <c r="E73" s="284">
        <v>61</v>
      </c>
      <c r="F73" s="130">
        <f t="shared" si="13"/>
        <v>94.029850746268664</v>
      </c>
      <c r="G73" s="130">
        <f t="shared" si="14"/>
        <v>94.029850746268664</v>
      </c>
      <c r="H73" s="130">
        <f t="shared" si="15"/>
        <v>98.571428571428584</v>
      </c>
      <c r="I73" s="130">
        <f t="shared" si="16"/>
        <v>98.387096774193552</v>
      </c>
    </row>
    <row r="74" spans="1:9" x14ac:dyDescent="0.25">
      <c r="A74" s="20" t="s">
        <v>28</v>
      </c>
      <c r="B74" s="284">
        <v>48</v>
      </c>
      <c r="C74" s="284">
        <v>48</v>
      </c>
      <c r="D74" s="284">
        <v>23</v>
      </c>
      <c r="E74" s="284">
        <v>22</v>
      </c>
      <c r="F74" s="130">
        <f t="shared" si="13"/>
        <v>75</v>
      </c>
      <c r="G74" s="130">
        <f t="shared" si="14"/>
        <v>75</v>
      </c>
      <c r="H74" s="130">
        <f t="shared" si="15"/>
        <v>74.193548387096769</v>
      </c>
      <c r="I74" s="130">
        <f t="shared" si="16"/>
        <v>81.481481481481481</v>
      </c>
    </row>
    <row r="75" spans="1:9" ht="31.5" x14ac:dyDescent="0.25">
      <c r="A75" s="20" t="s">
        <v>29</v>
      </c>
      <c r="B75" s="284">
        <v>5</v>
      </c>
      <c r="C75" s="284">
        <v>5</v>
      </c>
      <c r="D75" s="284">
        <v>4</v>
      </c>
      <c r="E75" s="284">
        <v>4</v>
      </c>
      <c r="F75" s="130">
        <f t="shared" si="13"/>
        <v>83.333333333333343</v>
      </c>
      <c r="G75" s="130">
        <f t="shared" si="14"/>
        <v>83.333333333333343</v>
      </c>
      <c r="H75" s="130">
        <f t="shared" si="15"/>
        <v>100</v>
      </c>
      <c r="I75" s="130">
        <f t="shared" si="16"/>
        <v>100</v>
      </c>
    </row>
    <row r="76" spans="1:9" x14ac:dyDescent="0.25">
      <c r="A76" s="20" t="s">
        <v>30</v>
      </c>
      <c r="B76" s="3"/>
      <c r="C76" s="3"/>
      <c r="D76" s="3"/>
      <c r="E76" s="3"/>
      <c r="F76" s="130">
        <f t="shared" si="13"/>
        <v>0</v>
      </c>
      <c r="G76" s="130">
        <f t="shared" si="14"/>
        <v>0</v>
      </c>
      <c r="H76" s="130">
        <f t="shared" si="15"/>
        <v>0</v>
      </c>
      <c r="I76" s="130">
        <f t="shared" si="16"/>
        <v>0</v>
      </c>
    </row>
    <row r="77" spans="1:9" ht="47.25" x14ac:dyDescent="0.25">
      <c r="A77" s="20" t="s">
        <v>31</v>
      </c>
      <c r="B77" s="3"/>
      <c r="C77" s="3"/>
      <c r="D77" s="3"/>
      <c r="E77" s="3"/>
      <c r="F77" s="130">
        <f t="shared" ref="F77:G87" si="17">+IFERROR(B77/(C15+C46),0)*100</f>
        <v>0</v>
      </c>
      <c r="G77" s="130">
        <f t="shared" si="17"/>
        <v>0</v>
      </c>
      <c r="H77" s="130">
        <f t="shared" si="15"/>
        <v>0</v>
      </c>
      <c r="I77" s="130">
        <f t="shared" si="16"/>
        <v>0</v>
      </c>
    </row>
    <row r="78" spans="1:9" x14ac:dyDescent="0.25">
      <c r="A78" s="20" t="s">
        <v>32</v>
      </c>
      <c r="B78" s="3"/>
      <c r="C78" s="3"/>
      <c r="D78" s="3"/>
      <c r="E78" s="3"/>
      <c r="F78" s="130">
        <f t="shared" si="17"/>
        <v>0</v>
      </c>
      <c r="G78" s="130">
        <f t="shared" si="17"/>
        <v>0</v>
      </c>
      <c r="H78" s="130">
        <f t="shared" ref="H78:H93" si="18">+IFERROR(D78/(E16+E47),0)*100</f>
        <v>0</v>
      </c>
      <c r="I78" s="130">
        <f t="shared" ref="I78:I93" si="19">+IFERROR(E78/(F16+F47),0)*100</f>
        <v>0</v>
      </c>
    </row>
    <row r="79" spans="1:9" x14ac:dyDescent="0.25">
      <c r="A79" s="20" t="s">
        <v>33</v>
      </c>
      <c r="B79" s="3"/>
      <c r="C79" s="3"/>
      <c r="D79" s="3"/>
      <c r="E79" s="3"/>
      <c r="F79" s="130">
        <f t="shared" si="17"/>
        <v>0</v>
      </c>
      <c r="G79" s="130">
        <f t="shared" si="17"/>
        <v>0</v>
      </c>
      <c r="H79" s="130">
        <f t="shared" si="18"/>
        <v>0</v>
      </c>
      <c r="I79" s="130">
        <f t="shared" si="19"/>
        <v>0</v>
      </c>
    </row>
    <row r="80" spans="1:9" x14ac:dyDescent="0.25">
      <c r="A80" s="20" t="s">
        <v>34</v>
      </c>
      <c r="B80" s="3"/>
      <c r="C80" s="3"/>
      <c r="D80" s="3"/>
      <c r="E80" s="3"/>
      <c r="F80" s="130">
        <f t="shared" si="17"/>
        <v>0</v>
      </c>
      <c r="G80" s="130">
        <f t="shared" si="17"/>
        <v>0</v>
      </c>
      <c r="H80" s="130">
        <f t="shared" si="18"/>
        <v>0</v>
      </c>
      <c r="I80" s="130">
        <f t="shared" si="19"/>
        <v>0</v>
      </c>
    </row>
    <row r="81" spans="1:9" x14ac:dyDescent="0.25">
      <c r="A81" s="20" t="s">
        <v>35</v>
      </c>
      <c r="B81" s="3"/>
      <c r="C81" s="3"/>
      <c r="D81" s="3"/>
      <c r="E81" s="3"/>
      <c r="F81" s="130">
        <f t="shared" si="17"/>
        <v>0</v>
      </c>
      <c r="G81" s="130">
        <f t="shared" si="17"/>
        <v>0</v>
      </c>
      <c r="H81" s="130">
        <f t="shared" si="18"/>
        <v>0</v>
      </c>
      <c r="I81" s="130">
        <f t="shared" si="19"/>
        <v>0</v>
      </c>
    </row>
    <row r="82" spans="1:9" x14ac:dyDescent="0.25">
      <c r="A82" s="20" t="s">
        <v>36</v>
      </c>
      <c r="B82" s="3"/>
      <c r="C82" s="3"/>
      <c r="D82" s="3"/>
      <c r="E82" s="3"/>
      <c r="F82" s="130">
        <f t="shared" si="17"/>
        <v>0</v>
      </c>
      <c r="G82" s="130">
        <f t="shared" si="17"/>
        <v>0</v>
      </c>
      <c r="H82" s="130">
        <f t="shared" si="18"/>
        <v>0</v>
      </c>
      <c r="I82" s="130">
        <f t="shared" si="19"/>
        <v>0</v>
      </c>
    </row>
    <row r="83" spans="1:9" x14ac:dyDescent="0.25">
      <c r="A83" s="20" t="s">
        <v>37</v>
      </c>
      <c r="B83" s="3"/>
      <c r="C83" s="3"/>
      <c r="D83" s="3"/>
      <c r="E83" s="3"/>
      <c r="F83" s="130">
        <f t="shared" si="17"/>
        <v>0</v>
      </c>
      <c r="G83" s="130">
        <f t="shared" si="17"/>
        <v>0</v>
      </c>
      <c r="H83" s="130">
        <f t="shared" si="18"/>
        <v>0</v>
      </c>
      <c r="I83" s="130">
        <f t="shared" si="19"/>
        <v>0</v>
      </c>
    </row>
    <row r="84" spans="1:9" x14ac:dyDescent="0.25">
      <c r="A84" s="20" t="s">
        <v>38</v>
      </c>
      <c r="B84" s="3"/>
      <c r="C84" s="3"/>
      <c r="D84" s="3"/>
      <c r="E84" s="3"/>
      <c r="F84" s="130">
        <f t="shared" si="17"/>
        <v>0</v>
      </c>
      <c r="G84" s="130">
        <f t="shared" si="17"/>
        <v>0</v>
      </c>
      <c r="H84" s="130">
        <f t="shared" si="18"/>
        <v>0</v>
      </c>
      <c r="I84" s="130">
        <f t="shared" si="19"/>
        <v>0</v>
      </c>
    </row>
    <row r="85" spans="1:9" x14ac:dyDescent="0.25">
      <c r="A85" s="20" t="s">
        <v>39</v>
      </c>
      <c r="B85" s="3"/>
      <c r="C85" s="3"/>
      <c r="D85" s="3"/>
      <c r="E85" s="3"/>
      <c r="F85" s="130">
        <f t="shared" si="17"/>
        <v>0</v>
      </c>
      <c r="G85" s="130">
        <f t="shared" si="17"/>
        <v>0</v>
      </c>
      <c r="H85" s="130">
        <f t="shared" si="18"/>
        <v>0</v>
      </c>
      <c r="I85" s="130">
        <f t="shared" si="19"/>
        <v>0</v>
      </c>
    </row>
    <row r="86" spans="1:9" x14ac:dyDescent="0.25">
      <c r="A86" s="20" t="s">
        <v>40</v>
      </c>
      <c r="B86" s="3"/>
      <c r="C86" s="3"/>
      <c r="D86" s="3"/>
      <c r="E86" s="3"/>
      <c r="F86" s="130">
        <f t="shared" si="17"/>
        <v>0</v>
      </c>
      <c r="G86" s="130">
        <f t="shared" si="17"/>
        <v>0</v>
      </c>
      <c r="H86" s="130">
        <f t="shared" si="18"/>
        <v>0</v>
      </c>
      <c r="I86" s="130">
        <f t="shared" si="19"/>
        <v>0</v>
      </c>
    </row>
    <row r="87" spans="1:9" x14ac:dyDescent="0.25">
      <c r="A87" s="20" t="s">
        <v>41</v>
      </c>
      <c r="B87" s="3"/>
      <c r="C87" s="3"/>
      <c r="D87" s="3"/>
      <c r="E87" s="3"/>
      <c r="F87" s="130">
        <f t="shared" si="17"/>
        <v>0</v>
      </c>
      <c r="G87" s="130">
        <f t="shared" si="17"/>
        <v>0</v>
      </c>
      <c r="H87" s="130">
        <f t="shared" si="18"/>
        <v>0</v>
      </c>
      <c r="I87" s="130">
        <f t="shared" si="19"/>
        <v>0</v>
      </c>
    </row>
    <row r="88" spans="1:9" x14ac:dyDescent="0.25">
      <c r="A88" s="20" t="s">
        <v>42</v>
      </c>
      <c r="B88" s="3"/>
      <c r="C88" s="3"/>
      <c r="D88" s="3"/>
      <c r="E88" s="3"/>
      <c r="F88" s="130">
        <f t="shared" ref="F88:G93" si="20">+IFERROR(B88/(C26+C57),0)*100</f>
        <v>0</v>
      </c>
      <c r="G88" s="130">
        <f t="shared" si="20"/>
        <v>0</v>
      </c>
      <c r="H88" s="130">
        <f t="shared" si="18"/>
        <v>0</v>
      </c>
      <c r="I88" s="130">
        <f t="shared" si="19"/>
        <v>0</v>
      </c>
    </row>
    <row r="89" spans="1:9" x14ac:dyDescent="0.25">
      <c r="A89" s="20" t="s">
        <v>43</v>
      </c>
      <c r="B89" s="3"/>
      <c r="C89" s="3"/>
      <c r="D89" s="3"/>
      <c r="E89" s="3"/>
      <c r="F89" s="130">
        <f t="shared" si="20"/>
        <v>0</v>
      </c>
      <c r="G89" s="130">
        <f t="shared" si="20"/>
        <v>0</v>
      </c>
      <c r="H89" s="130">
        <f t="shared" si="18"/>
        <v>0</v>
      </c>
      <c r="I89" s="130">
        <f t="shared" si="19"/>
        <v>0</v>
      </c>
    </row>
    <row r="90" spans="1:9" x14ac:dyDescent="0.25">
      <c r="A90" s="20" t="s">
        <v>44</v>
      </c>
      <c r="B90" s="3"/>
      <c r="C90" s="3"/>
      <c r="D90" s="3"/>
      <c r="E90" s="3"/>
      <c r="F90" s="130">
        <f t="shared" si="20"/>
        <v>0</v>
      </c>
      <c r="G90" s="130">
        <f t="shared" si="20"/>
        <v>0</v>
      </c>
      <c r="H90" s="130">
        <f t="shared" si="18"/>
        <v>0</v>
      </c>
      <c r="I90" s="130">
        <f t="shared" si="19"/>
        <v>0</v>
      </c>
    </row>
    <row r="91" spans="1:9" x14ac:dyDescent="0.25">
      <c r="A91" s="20" t="s">
        <v>45</v>
      </c>
      <c r="B91" s="284">
        <v>21</v>
      </c>
      <c r="C91" s="284">
        <v>21</v>
      </c>
      <c r="D91" s="284">
        <v>15</v>
      </c>
      <c r="E91" s="284">
        <v>14</v>
      </c>
      <c r="F91" s="130">
        <f t="shared" si="20"/>
        <v>100</v>
      </c>
      <c r="G91" s="130">
        <f t="shared" si="20"/>
        <v>100</v>
      </c>
      <c r="H91" s="130">
        <f t="shared" si="18"/>
        <v>100</v>
      </c>
      <c r="I91" s="130">
        <f t="shared" si="19"/>
        <v>100</v>
      </c>
    </row>
    <row r="92" spans="1:9" ht="31.5" x14ac:dyDescent="0.25">
      <c r="A92" s="32" t="s">
        <v>46</v>
      </c>
      <c r="B92" s="284">
        <v>12</v>
      </c>
      <c r="C92" s="284">
        <v>12</v>
      </c>
      <c r="D92" s="284">
        <v>8</v>
      </c>
      <c r="E92" s="284">
        <v>8</v>
      </c>
      <c r="F92" s="130">
        <f t="shared" si="20"/>
        <v>100</v>
      </c>
      <c r="G92" s="130">
        <f t="shared" si="20"/>
        <v>100</v>
      </c>
      <c r="H92" s="130">
        <f t="shared" si="18"/>
        <v>100</v>
      </c>
      <c r="I92" s="130">
        <f t="shared" si="19"/>
        <v>100</v>
      </c>
    </row>
    <row r="93" spans="1:9" x14ac:dyDescent="0.25">
      <c r="A93" s="126" t="s">
        <v>56</v>
      </c>
      <c r="B93" s="54">
        <f>SUM(B66:B92)</f>
        <v>891</v>
      </c>
      <c r="C93" s="54">
        <f>SUM(C66:C92)</f>
        <v>862</v>
      </c>
      <c r="D93" s="54">
        <f>SUM(D66:D92)</f>
        <v>725</v>
      </c>
      <c r="E93" s="54">
        <f>SUM(E66:E92)</f>
        <v>679</v>
      </c>
      <c r="F93" s="130">
        <f t="shared" si="20"/>
        <v>84.215500945179585</v>
      </c>
      <c r="G93" s="130">
        <f t="shared" si="20"/>
        <v>85.431119920713584</v>
      </c>
      <c r="H93" s="130">
        <f t="shared" si="18"/>
        <v>88.522588522588521</v>
      </c>
      <c r="I93" s="130">
        <f t="shared" si="19"/>
        <v>91.509433962264154</v>
      </c>
    </row>
    <row r="94" spans="1:9" x14ac:dyDescent="0.25">
      <c r="A94" s="25"/>
      <c r="B94" s="8"/>
      <c r="C94" s="8"/>
      <c r="E94" s="8"/>
      <c r="I94" s="8"/>
    </row>
    <row r="95" spans="1:9" ht="16.5" thickBot="1" x14ac:dyDescent="0.3">
      <c r="A95" s="115" t="s">
        <v>126</v>
      </c>
      <c r="B95" s="7"/>
      <c r="C95" s="7"/>
      <c r="D95" s="7"/>
      <c r="E95" s="7"/>
    </row>
    <row r="96" spans="1:9" ht="63.75" thickBot="1" x14ac:dyDescent="0.3">
      <c r="A96" s="88" t="s">
        <v>68</v>
      </c>
      <c r="B96" s="89" t="s">
        <v>60</v>
      </c>
      <c r="C96" s="90" t="s">
        <v>61</v>
      </c>
      <c r="D96" s="90" t="s">
        <v>62</v>
      </c>
      <c r="E96" s="90" t="s">
        <v>63</v>
      </c>
      <c r="F96" s="91" t="s">
        <v>144</v>
      </c>
      <c r="G96" s="91" t="s">
        <v>145</v>
      </c>
      <c r="H96" s="91" t="s">
        <v>146</v>
      </c>
      <c r="I96" s="92" t="s">
        <v>147</v>
      </c>
    </row>
    <row r="97" spans="1:9" ht="31.5" x14ac:dyDescent="0.25">
      <c r="A97" s="74" t="s">
        <v>20</v>
      </c>
      <c r="B97" s="75"/>
      <c r="C97" s="75"/>
      <c r="D97" s="75"/>
      <c r="E97" s="75"/>
      <c r="F97" s="129">
        <f>+IFERROR(B97/(C4+C35),0)*100</f>
        <v>0</v>
      </c>
      <c r="G97" s="129">
        <f>+IFERROR(C97/(D4+D35),0)*100</f>
        <v>0</v>
      </c>
      <c r="H97" s="129">
        <f>+IFERROR(D97/(E4+E35),0)*100</f>
        <v>0</v>
      </c>
      <c r="I97" s="129">
        <f>+IFERROR(E97/(F4+F35),0)*100</f>
        <v>0</v>
      </c>
    </row>
    <row r="98" spans="1:9" x14ac:dyDescent="0.25">
      <c r="A98" s="20" t="s">
        <v>21</v>
      </c>
      <c r="B98" s="284">
        <v>3</v>
      </c>
      <c r="C98" s="284">
        <v>3</v>
      </c>
      <c r="D98" s="284">
        <v>3</v>
      </c>
      <c r="E98" s="284">
        <v>3</v>
      </c>
      <c r="F98" s="130">
        <f t="shared" ref="F98:F110" si="21">+IFERROR(B98/(C5+C36),0)*100</f>
        <v>3.1578947368421053</v>
      </c>
      <c r="G98" s="130">
        <f t="shared" ref="G98:G111" si="22">+IFERROR(C98/(D5+D36),0)*100</f>
        <v>3.1578947368421053</v>
      </c>
      <c r="H98" s="130">
        <f t="shared" ref="H98:H111" si="23">+IFERROR(D98/(E5+E36),0)*100</f>
        <v>3.75</v>
      </c>
      <c r="I98" s="130">
        <f t="shared" ref="I98:I111" si="24">+IFERROR(E98/(F5+F36),0)*100</f>
        <v>4.2857142857142856</v>
      </c>
    </row>
    <row r="99" spans="1:9" x14ac:dyDescent="0.25">
      <c r="A99" s="20" t="s">
        <v>22</v>
      </c>
      <c r="B99" s="3"/>
      <c r="C99" s="3"/>
      <c r="D99" s="3"/>
      <c r="E99" s="3"/>
      <c r="F99" s="130">
        <f t="shared" si="21"/>
        <v>0</v>
      </c>
      <c r="G99" s="130">
        <f t="shared" si="22"/>
        <v>0</v>
      </c>
      <c r="H99" s="130">
        <f t="shared" si="23"/>
        <v>0</v>
      </c>
      <c r="I99" s="130">
        <f t="shared" si="24"/>
        <v>0</v>
      </c>
    </row>
    <row r="100" spans="1:9" ht="31.5" x14ac:dyDescent="0.25">
      <c r="A100" s="20" t="s">
        <v>23</v>
      </c>
      <c r="B100" s="284">
        <v>9</v>
      </c>
      <c r="C100" s="284">
        <v>8</v>
      </c>
      <c r="D100" s="284">
        <v>8</v>
      </c>
      <c r="E100" s="284">
        <v>7</v>
      </c>
      <c r="F100" s="130">
        <f t="shared" si="21"/>
        <v>2.6086956521739131</v>
      </c>
      <c r="G100" s="130">
        <f t="shared" si="22"/>
        <v>2.6936026936026933</v>
      </c>
      <c r="H100" s="130">
        <f t="shared" si="23"/>
        <v>2.9304029304029302</v>
      </c>
      <c r="I100" s="130">
        <f t="shared" si="24"/>
        <v>2.8688524590163933</v>
      </c>
    </row>
    <row r="101" spans="1:9" x14ac:dyDescent="0.25">
      <c r="A101" s="20" t="s">
        <v>24</v>
      </c>
      <c r="B101" s="284">
        <v>1</v>
      </c>
      <c r="C101" s="284">
        <v>1</v>
      </c>
      <c r="D101" s="284">
        <v>1</v>
      </c>
      <c r="E101" s="284">
        <v>0</v>
      </c>
      <c r="F101" s="130">
        <f t="shared" si="21"/>
        <v>2.2727272727272729</v>
      </c>
      <c r="G101" s="130">
        <f t="shared" si="22"/>
        <v>2.2727272727272729</v>
      </c>
      <c r="H101" s="130">
        <f t="shared" si="23"/>
        <v>2.2727272727272729</v>
      </c>
      <c r="I101" s="130">
        <f t="shared" si="24"/>
        <v>0</v>
      </c>
    </row>
    <row r="102" spans="1:9" x14ac:dyDescent="0.25">
      <c r="A102" s="20" t="s">
        <v>25</v>
      </c>
      <c r="B102" s="3"/>
      <c r="C102" s="3"/>
      <c r="D102" s="3"/>
      <c r="E102" s="3"/>
      <c r="F102" s="130">
        <f t="shared" si="21"/>
        <v>0</v>
      </c>
      <c r="G102" s="130">
        <f t="shared" si="22"/>
        <v>0</v>
      </c>
      <c r="H102" s="130">
        <f t="shared" si="23"/>
        <v>0</v>
      </c>
      <c r="I102" s="130">
        <f t="shared" si="24"/>
        <v>0</v>
      </c>
    </row>
    <row r="103" spans="1:9" x14ac:dyDescent="0.25">
      <c r="A103" s="20" t="s">
        <v>26</v>
      </c>
      <c r="B103" s="284">
        <v>2</v>
      </c>
      <c r="C103" s="284">
        <v>2</v>
      </c>
      <c r="D103" s="284">
        <v>0</v>
      </c>
      <c r="E103" s="284">
        <v>0</v>
      </c>
      <c r="F103" s="130">
        <f t="shared" si="21"/>
        <v>1.0362694300518136</v>
      </c>
      <c r="G103" s="130">
        <f t="shared" si="22"/>
        <v>1.0416666666666665</v>
      </c>
      <c r="H103" s="130">
        <f t="shared" si="23"/>
        <v>0</v>
      </c>
      <c r="I103" s="130">
        <f t="shared" si="24"/>
        <v>0</v>
      </c>
    </row>
    <row r="104" spans="1:9" x14ac:dyDescent="0.25">
      <c r="A104" s="20" t="s">
        <v>27</v>
      </c>
      <c r="B104" s="3"/>
      <c r="C104" s="3"/>
      <c r="D104" s="3"/>
      <c r="E104" s="3"/>
      <c r="F104" s="130">
        <f t="shared" si="21"/>
        <v>0</v>
      </c>
      <c r="G104" s="130">
        <f t="shared" si="22"/>
        <v>0</v>
      </c>
      <c r="H104" s="130">
        <f t="shared" si="23"/>
        <v>0</v>
      </c>
      <c r="I104" s="130">
        <f t="shared" si="24"/>
        <v>0</v>
      </c>
    </row>
    <row r="105" spans="1:9" x14ac:dyDescent="0.25">
      <c r="A105" s="20" t="s">
        <v>28</v>
      </c>
      <c r="B105" s="284">
        <v>1</v>
      </c>
      <c r="C105" s="284">
        <v>1</v>
      </c>
      <c r="D105" s="284">
        <v>1</v>
      </c>
      <c r="E105" s="284">
        <v>1</v>
      </c>
      <c r="F105" s="130">
        <f t="shared" si="21"/>
        <v>1.5625</v>
      </c>
      <c r="G105" s="130">
        <f t="shared" si="22"/>
        <v>1.5625</v>
      </c>
      <c r="H105" s="130">
        <f t="shared" si="23"/>
        <v>3.225806451612903</v>
      </c>
      <c r="I105" s="130">
        <f t="shared" si="24"/>
        <v>3.7037037037037033</v>
      </c>
    </row>
    <row r="106" spans="1:9" ht="31.5" x14ac:dyDescent="0.25">
      <c r="A106" s="20" t="s">
        <v>29</v>
      </c>
      <c r="B106" s="3"/>
      <c r="C106" s="3"/>
      <c r="D106" s="3"/>
      <c r="E106" s="3"/>
      <c r="F106" s="130">
        <f t="shared" si="21"/>
        <v>0</v>
      </c>
      <c r="G106" s="130">
        <f t="shared" si="22"/>
        <v>0</v>
      </c>
      <c r="H106" s="130">
        <f t="shared" si="23"/>
        <v>0</v>
      </c>
      <c r="I106" s="130">
        <f t="shared" si="24"/>
        <v>0</v>
      </c>
    </row>
    <row r="107" spans="1:9" x14ac:dyDescent="0.25">
      <c r="A107" s="20" t="s">
        <v>30</v>
      </c>
      <c r="B107" s="3"/>
      <c r="C107" s="3"/>
      <c r="D107" s="3"/>
      <c r="E107" s="3"/>
      <c r="F107" s="130">
        <f t="shared" si="21"/>
        <v>0</v>
      </c>
      <c r="G107" s="130">
        <f t="shared" si="22"/>
        <v>0</v>
      </c>
      <c r="H107" s="130">
        <f t="shared" si="23"/>
        <v>0</v>
      </c>
      <c r="I107" s="130">
        <f t="shared" si="24"/>
        <v>0</v>
      </c>
    </row>
    <row r="108" spans="1:9" ht="47.25" x14ac:dyDescent="0.25">
      <c r="A108" s="20" t="s">
        <v>31</v>
      </c>
      <c r="B108" s="3"/>
      <c r="C108" s="3"/>
      <c r="D108" s="3"/>
      <c r="E108" s="3"/>
      <c r="F108" s="130">
        <f t="shared" si="21"/>
        <v>0</v>
      </c>
      <c r="G108" s="130">
        <f t="shared" si="22"/>
        <v>0</v>
      </c>
      <c r="H108" s="130">
        <f t="shared" si="23"/>
        <v>0</v>
      </c>
      <c r="I108" s="130">
        <f t="shared" si="24"/>
        <v>0</v>
      </c>
    </row>
    <row r="109" spans="1:9" x14ac:dyDescent="0.25">
      <c r="A109" s="20" t="s">
        <v>32</v>
      </c>
      <c r="B109" s="3"/>
      <c r="C109" s="3"/>
      <c r="D109" s="3"/>
      <c r="E109" s="3"/>
      <c r="F109" s="130">
        <f t="shared" si="21"/>
        <v>0</v>
      </c>
      <c r="G109" s="130">
        <f t="shared" si="22"/>
        <v>0</v>
      </c>
      <c r="H109" s="130">
        <f t="shared" si="23"/>
        <v>0</v>
      </c>
      <c r="I109" s="130">
        <f t="shared" si="24"/>
        <v>0</v>
      </c>
    </row>
    <row r="110" spans="1:9" x14ac:dyDescent="0.25">
      <c r="A110" s="20" t="s">
        <v>33</v>
      </c>
      <c r="B110" s="3"/>
      <c r="C110" s="3"/>
      <c r="D110" s="3"/>
      <c r="E110" s="3"/>
      <c r="F110" s="130">
        <f t="shared" si="21"/>
        <v>0</v>
      </c>
      <c r="G110" s="130">
        <f t="shared" si="22"/>
        <v>0</v>
      </c>
      <c r="H110" s="130">
        <f t="shared" si="23"/>
        <v>0</v>
      </c>
      <c r="I110" s="130">
        <f t="shared" si="24"/>
        <v>0</v>
      </c>
    </row>
    <row r="111" spans="1:9" x14ac:dyDescent="0.25">
      <c r="A111" s="20" t="s">
        <v>34</v>
      </c>
      <c r="B111" s="3"/>
      <c r="C111" s="3"/>
      <c r="D111" s="3"/>
      <c r="E111" s="3"/>
      <c r="F111" s="130">
        <f>+IFERROR(B111/(C18+C49),0)*100</f>
        <v>0</v>
      </c>
      <c r="G111" s="130">
        <f t="shared" si="22"/>
        <v>0</v>
      </c>
      <c r="H111" s="130">
        <f t="shared" si="23"/>
        <v>0</v>
      </c>
      <c r="I111" s="130">
        <f t="shared" si="24"/>
        <v>0</v>
      </c>
    </row>
    <row r="112" spans="1:9" x14ac:dyDescent="0.25">
      <c r="A112" s="20" t="s">
        <v>35</v>
      </c>
      <c r="B112" s="3"/>
      <c r="C112" s="3"/>
      <c r="D112" s="3"/>
      <c r="E112" s="3"/>
      <c r="F112" s="130">
        <f t="shared" ref="F112:F124" si="25">+IFERROR(B112/(C19+C50),0)*100</f>
        <v>0</v>
      </c>
      <c r="G112" s="130">
        <f t="shared" ref="G112:G124" si="26">+IFERROR(C112/(D19+D50),0)*100</f>
        <v>0</v>
      </c>
      <c r="H112" s="130">
        <f t="shared" ref="H112:H124" si="27">+IFERROR(D112/(E19+E50),0)*100</f>
        <v>0</v>
      </c>
      <c r="I112" s="130">
        <f t="shared" ref="I112:I124" si="28">+IFERROR(E112/(F19+F50),0)*100</f>
        <v>0</v>
      </c>
    </row>
    <row r="113" spans="1:9" x14ac:dyDescent="0.25">
      <c r="A113" s="20" t="s">
        <v>36</v>
      </c>
      <c r="B113" s="3"/>
      <c r="C113" s="3"/>
      <c r="D113" s="3"/>
      <c r="E113" s="3"/>
      <c r="F113" s="130">
        <f t="shared" si="25"/>
        <v>0</v>
      </c>
      <c r="G113" s="130">
        <f t="shared" si="26"/>
        <v>0</v>
      </c>
      <c r="H113" s="130">
        <f t="shared" si="27"/>
        <v>0</v>
      </c>
      <c r="I113" s="130">
        <f t="shared" si="28"/>
        <v>0</v>
      </c>
    </row>
    <row r="114" spans="1:9" x14ac:dyDescent="0.25">
      <c r="A114" s="20" t="s">
        <v>37</v>
      </c>
      <c r="B114" s="3"/>
      <c r="C114" s="3"/>
      <c r="D114" s="3"/>
      <c r="E114" s="3"/>
      <c r="F114" s="130">
        <f t="shared" si="25"/>
        <v>0</v>
      </c>
      <c r="G114" s="130">
        <f t="shared" si="26"/>
        <v>0</v>
      </c>
      <c r="H114" s="130">
        <f t="shared" si="27"/>
        <v>0</v>
      </c>
      <c r="I114" s="130">
        <f t="shared" si="28"/>
        <v>0</v>
      </c>
    </row>
    <row r="115" spans="1:9" x14ac:dyDescent="0.25">
      <c r="A115" s="20" t="s">
        <v>38</v>
      </c>
      <c r="B115" s="3"/>
      <c r="C115" s="3"/>
      <c r="D115" s="3"/>
      <c r="E115" s="3"/>
      <c r="F115" s="130">
        <f t="shared" si="25"/>
        <v>0</v>
      </c>
      <c r="G115" s="130">
        <f t="shared" si="26"/>
        <v>0</v>
      </c>
      <c r="H115" s="130">
        <f t="shared" si="27"/>
        <v>0</v>
      </c>
      <c r="I115" s="130">
        <f t="shared" si="28"/>
        <v>0</v>
      </c>
    </row>
    <row r="116" spans="1:9" x14ac:dyDescent="0.25">
      <c r="A116" s="20" t="s">
        <v>39</v>
      </c>
      <c r="B116" s="3"/>
      <c r="C116" s="3"/>
      <c r="D116" s="3"/>
      <c r="E116" s="3"/>
      <c r="F116" s="130">
        <f t="shared" si="25"/>
        <v>0</v>
      </c>
      <c r="G116" s="130">
        <f t="shared" si="26"/>
        <v>0</v>
      </c>
      <c r="H116" s="130">
        <f t="shared" si="27"/>
        <v>0</v>
      </c>
      <c r="I116" s="130">
        <f t="shared" si="28"/>
        <v>0</v>
      </c>
    </row>
    <row r="117" spans="1:9" x14ac:dyDescent="0.25">
      <c r="A117" s="20" t="s">
        <v>40</v>
      </c>
      <c r="B117" s="3"/>
      <c r="C117" s="3"/>
      <c r="D117" s="3"/>
      <c r="E117" s="3"/>
      <c r="F117" s="130">
        <f t="shared" si="25"/>
        <v>0</v>
      </c>
      <c r="G117" s="130">
        <f t="shared" si="26"/>
        <v>0</v>
      </c>
      <c r="H117" s="130">
        <f t="shared" si="27"/>
        <v>0</v>
      </c>
      <c r="I117" s="130">
        <f t="shared" si="28"/>
        <v>0</v>
      </c>
    </row>
    <row r="118" spans="1:9" x14ac:dyDescent="0.25">
      <c r="A118" s="20" t="s">
        <v>41</v>
      </c>
      <c r="B118" s="3"/>
      <c r="C118" s="3"/>
      <c r="D118" s="3"/>
      <c r="E118" s="3"/>
      <c r="F118" s="130">
        <f t="shared" si="25"/>
        <v>0</v>
      </c>
      <c r="G118" s="130">
        <f t="shared" si="26"/>
        <v>0</v>
      </c>
      <c r="H118" s="130">
        <f t="shared" si="27"/>
        <v>0</v>
      </c>
      <c r="I118" s="130">
        <f t="shared" si="28"/>
        <v>0</v>
      </c>
    </row>
    <row r="119" spans="1:9" x14ac:dyDescent="0.25">
      <c r="A119" s="20" t="s">
        <v>42</v>
      </c>
      <c r="B119" s="3"/>
      <c r="C119" s="3"/>
      <c r="D119" s="3"/>
      <c r="E119" s="3"/>
      <c r="F119" s="130">
        <f t="shared" si="25"/>
        <v>0</v>
      </c>
      <c r="G119" s="130">
        <f t="shared" si="26"/>
        <v>0</v>
      </c>
      <c r="H119" s="130">
        <f t="shared" si="27"/>
        <v>0</v>
      </c>
      <c r="I119" s="130">
        <f t="shared" si="28"/>
        <v>0</v>
      </c>
    </row>
    <row r="120" spans="1:9" x14ac:dyDescent="0.25">
      <c r="A120" s="20" t="s">
        <v>43</v>
      </c>
      <c r="B120" s="3"/>
      <c r="C120" s="3"/>
      <c r="D120" s="3"/>
      <c r="E120" s="3"/>
      <c r="F120" s="130">
        <f t="shared" si="25"/>
        <v>0</v>
      </c>
      <c r="G120" s="130">
        <f t="shared" si="26"/>
        <v>0</v>
      </c>
      <c r="H120" s="130">
        <f t="shared" si="27"/>
        <v>0</v>
      </c>
      <c r="I120" s="130">
        <f t="shared" si="28"/>
        <v>0</v>
      </c>
    </row>
    <row r="121" spans="1:9" x14ac:dyDescent="0.25">
      <c r="A121" s="20" t="s">
        <v>44</v>
      </c>
      <c r="B121" s="3"/>
      <c r="C121" s="3"/>
      <c r="D121" s="3"/>
      <c r="E121" s="3"/>
      <c r="F121" s="130">
        <f t="shared" si="25"/>
        <v>0</v>
      </c>
      <c r="G121" s="130">
        <f t="shared" si="26"/>
        <v>0</v>
      </c>
      <c r="H121" s="130">
        <f t="shared" si="27"/>
        <v>0</v>
      </c>
      <c r="I121" s="130">
        <f t="shared" si="28"/>
        <v>0</v>
      </c>
    </row>
    <row r="122" spans="1:9" x14ac:dyDescent="0.25">
      <c r="A122" s="20" t="s">
        <v>45</v>
      </c>
      <c r="B122" s="3"/>
      <c r="C122" s="3"/>
      <c r="D122" s="3"/>
      <c r="E122" s="3"/>
      <c r="F122" s="130">
        <f t="shared" si="25"/>
        <v>0</v>
      </c>
      <c r="G122" s="130">
        <f t="shared" si="26"/>
        <v>0</v>
      </c>
      <c r="H122" s="130">
        <f t="shared" si="27"/>
        <v>0</v>
      </c>
      <c r="I122" s="130">
        <f t="shared" si="28"/>
        <v>0</v>
      </c>
    </row>
    <row r="123" spans="1:9" ht="31.5" x14ac:dyDescent="0.25">
      <c r="A123" s="32" t="s">
        <v>46</v>
      </c>
      <c r="B123" s="3"/>
      <c r="C123" s="3"/>
      <c r="D123" s="3"/>
      <c r="E123" s="3"/>
      <c r="F123" s="130">
        <f t="shared" si="25"/>
        <v>0</v>
      </c>
      <c r="G123" s="130">
        <f t="shared" si="26"/>
        <v>0</v>
      </c>
      <c r="H123" s="130">
        <f t="shared" si="27"/>
        <v>0</v>
      </c>
      <c r="I123" s="130">
        <f t="shared" si="28"/>
        <v>0</v>
      </c>
    </row>
    <row r="124" spans="1:9" x14ac:dyDescent="0.25">
      <c r="A124" s="126" t="s">
        <v>56</v>
      </c>
      <c r="B124" s="54">
        <f>SUM(B97:B123)</f>
        <v>16</v>
      </c>
      <c r="C124" s="54">
        <f>SUM(C97:C123)</f>
        <v>15</v>
      </c>
      <c r="D124" s="54">
        <f>SUM(D97:D123)</f>
        <v>13</v>
      </c>
      <c r="E124" s="54">
        <f>SUM(E97:E123)</f>
        <v>11</v>
      </c>
      <c r="F124" s="130">
        <f t="shared" si="25"/>
        <v>1.5122873345935728</v>
      </c>
      <c r="G124" s="130">
        <f t="shared" si="26"/>
        <v>1.4866204162537164</v>
      </c>
      <c r="H124" s="130">
        <f t="shared" si="27"/>
        <v>1.5873015873015872</v>
      </c>
      <c r="I124" s="130">
        <f t="shared" si="28"/>
        <v>1.4824797843665769</v>
      </c>
    </row>
    <row r="125" spans="1:9" x14ac:dyDescent="0.25">
      <c r="A125" s="25"/>
      <c r="B125" s="8"/>
      <c r="C125" s="8"/>
      <c r="D125" s="8"/>
      <c r="I125" s="8"/>
    </row>
    <row r="126" spans="1:9" x14ac:dyDescent="0.25">
      <c r="A126" s="25"/>
      <c r="B126" s="8"/>
      <c r="C126" s="8"/>
      <c r="D126" s="8"/>
      <c r="E126" s="8"/>
    </row>
    <row r="127" spans="1:9" x14ac:dyDescent="0.25">
      <c r="A127" s="25"/>
      <c r="B127" s="8"/>
      <c r="C127" s="8"/>
      <c r="D127" s="8"/>
      <c r="E127" s="8"/>
    </row>
    <row r="128" spans="1:9" x14ac:dyDescent="0.25">
      <c r="A128" s="25"/>
      <c r="B128" s="8"/>
      <c r="C128" s="8"/>
      <c r="D128" s="8"/>
      <c r="E128" s="8"/>
    </row>
    <row r="129" spans="1:5" x14ac:dyDescent="0.25">
      <c r="A129" s="25"/>
      <c r="B129" s="8"/>
      <c r="C129" s="8"/>
      <c r="D129" s="8"/>
      <c r="E129" s="8"/>
    </row>
    <row r="130" spans="1:5" x14ac:dyDescent="0.25">
      <c r="A130" s="25"/>
      <c r="B130" s="8"/>
      <c r="C130" s="8"/>
      <c r="D130" s="8"/>
      <c r="E130" s="8"/>
    </row>
    <row r="131" spans="1:5" x14ac:dyDescent="0.25">
      <c r="A131" s="11"/>
      <c r="B131" s="8"/>
      <c r="C131" s="8"/>
      <c r="D131" s="8"/>
      <c r="E131" s="8"/>
    </row>
    <row r="132" spans="1:5" x14ac:dyDescent="0.25">
      <c r="A132" s="25"/>
      <c r="B132" s="8"/>
      <c r="C132" s="8"/>
      <c r="D132" s="8"/>
      <c r="E132" s="8"/>
    </row>
  </sheetData>
  <mergeCells count="4">
    <mergeCell ref="A33:J33"/>
    <mergeCell ref="A64:E64"/>
    <mergeCell ref="A1:J1"/>
    <mergeCell ref="A2:J2"/>
  </mergeCells>
  <phoneticPr fontId="3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view="pageBreakPreview" topLeftCell="A49" zoomScaleNormal="100" zoomScaleSheetLayoutView="100" workbookViewId="0">
      <selection activeCell="C62" sqref="C62"/>
    </sheetView>
  </sheetViews>
  <sheetFormatPr defaultRowHeight="15.75" x14ac:dyDescent="0.25"/>
  <cols>
    <col min="1" max="1" width="24.125" customWidth="1"/>
    <col min="2" max="7" width="10.625" style="13" customWidth="1"/>
    <col min="8" max="10" width="10.625" customWidth="1"/>
  </cols>
  <sheetData>
    <row r="1" spans="1:12" ht="31.5" customHeight="1" x14ac:dyDescent="0.25">
      <c r="A1" s="575" t="s">
        <v>248</v>
      </c>
      <c r="B1" s="575"/>
      <c r="C1" s="575"/>
      <c r="D1" s="575"/>
      <c r="E1" s="575"/>
      <c r="F1" s="575"/>
      <c r="G1" s="575"/>
      <c r="H1" s="575"/>
      <c r="I1" s="575"/>
      <c r="J1" s="575"/>
      <c r="K1" s="175"/>
    </row>
    <row r="2" spans="1:12" ht="16.5" thickBot="1" x14ac:dyDescent="0.3">
      <c r="A2" s="568" t="s">
        <v>54</v>
      </c>
      <c r="B2" s="568"/>
      <c r="C2" s="568"/>
      <c r="D2" s="568"/>
      <c r="E2" s="568"/>
      <c r="F2" s="568"/>
      <c r="G2" s="568"/>
      <c r="H2" s="568"/>
      <c r="I2" s="568"/>
      <c r="J2" s="568"/>
      <c r="K2" s="17"/>
      <c r="L2" s="8"/>
    </row>
    <row r="3" spans="1:12" ht="32.25" thickBot="1" x14ac:dyDescent="0.3">
      <c r="A3" s="76" t="s">
        <v>68</v>
      </c>
      <c r="B3" s="322" t="s">
        <v>59</v>
      </c>
      <c r="C3" s="322" t="s">
        <v>60</v>
      </c>
      <c r="D3" s="323" t="s">
        <v>61</v>
      </c>
      <c r="E3" s="323" t="s">
        <v>62</v>
      </c>
      <c r="F3" s="323" t="s">
        <v>63</v>
      </c>
      <c r="G3" s="324" t="s">
        <v>64</v>
      </c>
      <c r="H3" s="93" t="s">
        <v>65</v>
      </c>
      <c r="I3" s="93" t="s">
        <v>66</v>
      </c>
      <c r="J3" s="94" t="s">
        <v>67</v>
      </c>
      <c r="K3" s="17"/>
      <c r="L3" s="8"/>
    </row>
    <row r="4" spans="1:12" ht="31.5" x14ac:dyDescent="0.25">
      <c r="A4" s="74" t="s">
        <v>20</v>
      </c>
      <c r="B4" s="99"/>
      <c r="C4" s="99"/>
      <c r="D4" s="99"/>
      <c r="E4" s="99"/>
      <c r="F4" s="99"/>
      <c r="G4" s="325">
        <f>IFERROR(C4/B4,0)</f>
        <v>0</v>
      </c>
      <c r="H4" s="127">
        <f>IFERROR(E4/D4,0)</f>
        <v>0</v>
      </c>
      <c r="I4" s="127">
        <f>IFERROR(F4/E4,0)</f>
        <v>0</v>
      </c>
      <c r="J4" s="127">
        <f>IFERROR(F4/B4,0)</f>
        <v>0</v>
      </c>
      <c r="K4" s="17"/>
      <c r="L4" s="8"/>
    </row>
    <row r="5" spans="1:12" x14ac:dyDescent="0.25">
      <c r="A5" s="20" t="s">
        <v>21</v>
      </c>
      <c r="B5" s="15">
        <v>4</v>
      </c>
      <c r="C5" s="15">
        <v>17</v>
      </c>
      <c r="D5" s="15">
        <v>17</v>
      </c>
      <c r="E5" s="15">
        <v>8</v>
      </c>
      <c r="F5" s="15">
        <v>8</v>
      </c>
      <c r="G5" s="326">
        <f t="shared" ref="G5:G22" si="0">IFERROR(C5/B5,0)</f>
        <v>4.25</v>
      </c>
      <c r="H5" s="128">
        <f t="shared" ref="H5:H22" si="1">IFERROR(E5/D5,0)</f>
        <v>0.47058823529411764</v>
      </c>
      <c r="I5" s="128">
        <f t="shared" ref="I5:I22" si="2">IFERROR(F5/E5,0)</f>
        <v>1</v>
      </c>
      <c r="J5" s="128">
        <f t="shared" ref="J5:J22" si="3">IFERROR(F5/B5,0)</f>
        <v>2</v>
      </c>
      <c r="K5" s="17"/>
      <c r="L5" s="8"/>
    </row>
    <row r="6" spans="1:12" x14ac:dyDescent="0.25">
      <c r="A6" s="20" t="s">
        <v>22</v>
      </c>
      <c r="B6" s="15"/>
      <c r="C6" s="15"/>
      <c r="D6" s="15"/>
      <c r="E6" s="15"/>
      <c r="F6" s="15"/>
      <c r="G6" s="326">
        <f t="shared" si="0"/>
        <v>0</v>
      </c>
      <c r="H6" s="128">
        <f t="shared" si="1"/>
        <v>0</v>
      </c>
      <c r="I6" s="128">
        <f t="shared" si="2"/>
        <v>0</v>
      </c>
      <c r="J6" s="128">
        <f t="shared" si="3"/>
        <v>0</v>
      </c>
      <c r="K6" s="17"/>
      <c r="L6" s="8"/>
    </row>
    <row r="7" spans="1:12" ht="31.5" x14ac:dyDescent="0.25">
      <c r="A7" s="20" t="s">
        <v>23</v>
      </c>
      <c r="B7" s="15">
        <v>104</v>
      </c>
      <c r="C7" s="15">
        <v>22</v>
      </c>
      <c r="D7" s="15">
        <v>18</v>
      </c>
      <c r="E7" s="15">
        <v>11</v>
      </c>
      <c r="F7" s="15">
        <v>11</v>
      </c>
      <c r="G7" s="326">
        <f t="shared" si="0"/>
        <v>0.21153846153846154</v>
      </c>
      <c r="H7" s="128">
        <f t="shared" si="1"/>
        <v>0.61111111111111116</v>
      </c>
      <c r="I7" s="128">
        <f t="shared" si="2"/>
        <v>1</v>
      </c>
      <c r="J7" s="128">
        <f t="shared" si="3"/>
        <v>0.10576923076923077</v>
      </c>
      <c r="K7" s="17"/>
      <c r="L7" s="8"/>
    </row>
    <row r="8" spans="1:12" x14ac:dyDescent="0.25">
      <c r="A8" s="20" t="s">
        <v>24</v>
      </c>
      <c r="B8" s="15"/>
      <c r="C8" s="15"/>
      <c r="D8" s="15"/>
      <c r="E8" s="15"/>
      <c r="F8" s="15"/>
      <c r="G8" s="326">
        <f t="shared" si="0"/>
        <v>0</v>
      </c>
      <c r="H8" s="128">
        <f t="shared" si="1"/>
        <v>0</v>
      </c>
      <c r="I8" s="128">
        <f t="shared" si="2"/>
        <v>0</v>
      </c>
      <c r="J8" s="128">
        <f t="shared" si="3"/>
        <v>0</v>
      </c>
      <c r="K8" s="17"/>
      <c r="L8" s="8"/>
    </row>
    <row r="9" spans="1:12" x14ac:dyDescent="0.25">
      <c r="A9" s="20" t="s">
        <v>25</v>
      </c>
      <c r="B9" s="15"/>
      <c r="C9" s="15"/>
      <c r="D9" s="15"/>
      <c r="E9" s="15"/>
      <c r="F9" s="15"/>
      <c r="G9" s="326">
        <f t="shared" si="0"/>
        <v>0</v>
      </c>
      <c r="H9" s="128">
        <f t="shared" si="1"/>
        <v>0</v>
      </c>
      <c r="I9" s="128">
        <f t="shared" si="2"/>
        <v>0</v>
      </c>
      <c r="J9" s="128">
        <f t="shared" si="3"/>
        <v>0</v>
      </c>
      <c r="K9" s="17"/>
      <c r="L9" s="8"/>
    </row>
    <row r="10" spans="1:12" x14ac:dyDescent="0.25">
      <c r="A10" s="20" t="s">
        <v>26</v>
      </c>
      <c r="B10" s="15">
        <v>6</v>
      </c>
      <c r="C10" s="15">
        <v>26</v>
      </c>
      <c r="D10" s="15">
        <v>23</v>
      </c>
      <c r="E10" s="15">
        <v>8</v>
      </c>
      <c r="F10" s="15">
        <v>8</v>
      </c>
      <c r="G10" s="326">
        <f t="shared" si="0"/>
        <v>4.333333333333333</v>
      </c>
      <c r="H10" s="128">
        <f t="shared" si="1"/>
        <v>0.34782608695652173</v>
      </c>
      <c r="I10" s="128">
        <f t="shared" si="2"/>
        <v>1</v>
      </c>
      <c r="J10" s="128">
        <f t="shared" si="3"/>
        <v>1.3333333333333333</v>
      </c>
      <c r="K10" s="17"/>
      <c r="L10" s="8"/>
    </row>
    <row r="11" spans="1:12" x14ac:dyDescent="0.25">
      <c r="A11" s="20" t="s">
        <v>27</v>
      </c>
      <c r="B11" s="15">
        <v>100</v>
      </c>
      <c r="C11" s="15">
        <v>37</v>
      </c>
      <c r="D11" s="15">
        <v>37</v>
      </c>
      <c r="E11" s="15">
        <v>32</v>
      </c>
      <c r="F11" s="15">
        <v>26</v>
      </c>
      <c r="G11" s="326">
        <f t="shared" si="0"/>
        <v>0.37</v>
      </c>
      <c r="H11" s="128">
        <f t="shared" si="1"/>
        <v>0.86486486486486491</v>
      </c>
      <c r="I11" s="128">
        <f t="shared" si="2"/>
        <v>0.8125</v>
      </c>
      <c r="J11" s="128">
        <f t="shared" si="3"/>
        <v>0.26</v>
      </c>
      <c r="K11" s="17"/>
      <c r="L11" s="8"/>
    </row>
    <row r="12" spans="1:12" x14ac:dyDescent="0.25">
      <c r="A12" s="20" t="s">
        <v>28</v>
      </c>
      <c r="B12" s="15">
        <v>40</v>
      </c>
      <c r="C12" s="15">
        <v>16</v>
      </c>
      <c r="D12" s="15">
        <v>15</v>
      </c>
      <c r="E12" s="15">
        <v>10</v>
      </c>
      <c r="F12" s="15">
        <v>9</v>
      </c>
      <c r="G12" s="326">
        <f t="shared" si="0"/>
        <v>0.4</v>
      </c>
      <c r="H12" s="128">
        <f t="shared" si="1"/>
        <v>0.66666666666666663</v>
      </c>
      <c r="I12" s="128">
        <f t="shared" si="2"/>
        <v>0.9</v>
      </c>
      <c r="J12" s="128">
        <f t="shared" si="3"/>
        <v>0.22500000000000001</v>
      </c>
      <c r="K12" s="17"/>
      <c r="L12" s="8"/>
    </row>
    <row r="13" spans="1:12" ht="31.5" x14ac:dyDescent="0.25">
      <c r="A13" s="20" t="s">
        <v>29</v>
      </c>
      <c r="B13" s="183">
        <v>10</v>
      </c>
      <c r="C13" s="183">
        <v>3</v>
      </c>
      <c r="D13" s="15">
        <v>1</v>
      </c>
      <c r="E13" s="15">
        <v>1</v>
      </c>
      <c r="F13" s="15">
        <v>1</v>
      </c>
      <c r="G13" s="326">
        <f t="shared" si="0"/>
        <v>0.3</v>
      </c>
      <c r="H13" s="128">
        <f t="shared" si="1"/>
        <v>1</v>
      </c>
      <c r="I13" s="128">
        <f t="shared" si="2"/>
        <v>1</v>
      </c>
      <c r="J13" s="128">
        <f t="shared" si="3"/>
        <v>0.1</v>
      </c>
      <c r="K13" s="17"/>
      <c r="L13" s="8"/>
    </row>
    <row r="14" spans="1:12" x14ac:dyDescent="0.25">
      <c r="A14" s="20" t="s">
        <v>30</v>
      </c>
      <c r="B14" s="15"/>
      <c r="C14" s="15"/>
      <c r="D14" s="15"/>
      <c r="E14" s="15"/>
      <c r="F14" s="15"/>
      <c r="G14" s="326">
        <f t="shared" si="0"/>
        <v>0</v>
      </c>
      <c r="H14" s="128">
        <f t="shared" si="1"/>
        <v>0</v>
      </c>
      <c r="I14" s="128">
        <f t="shared" si="2"/>
        <v>0</v>
      </c>
      <c r="J14" s="128">
        <f t="shared" si="3"/>
        <v>0</v>
      </c>
      <c r="K14" s="17"/>
      <c r="L14" s="8"/>
    </row>
    <row r="15" spans="1:12" ht="47.25" x14ac:dyDescent="0.25">
      <c r="A15" s="20" t="s">
        <v>31</v>
      </c>
      <c r="B15" s="15"/>
      <c r="C15" s="15"/>
      <c r="D15" s="15"/>
      <c r="E15" s="15"/>
      <c r="F15" s="15"/>
      <c r="G15" s="326">
        <f t="shared" si="0"/>
        <v>0</v>
      </c>
      <c r="H15" s="128">
        <f t="shared" si="1"/>
        <v>0</v>
      </c>
      <c r="I15" s="128">
        <f t="shared" si="2"/>
        <v>0</v>
      </c>
      <c r="J15" s="128">
        <f t="shared" si="3"/>
        <v>0</v>
      </c>
      <c r="K15" s="17"/>
      <c r="L15" s="8"/>
    </row>
    <row r="16" spans="1:12" x14ac:dyDescent="0.25">
      <c r="A16" s="20" t="s">
        <v>32</v>
      </c>
      <c r="B16" s="15"/>
      <c r="C16" s="15"/>
      <c r="D16" s="15"/>
      <c r="E16" s="15"/>
      <c r="F16" s="15"/>
      <c r="G16" s="326">
        <f t="shared" si="0"/>
        <v>0</v>
      </c>
      <c r="H16" s="128">
        <f t="shared" si="1"/>
        <v>0</v>
      </c>
      <c r="I16" s="128">
        <f t="shared" si="2"/>
        <v>0</v>
      </c>
      <c r="J16" s="128">
        <f t="shared" si="3"/>
        <v>0</v>
      </c>
      <c r="K16" s="17"/>
      <c r="L16" s="8"/>
    </row>
    <row r="17" spans="1:12" x14ac:dyDescent="0.25">
      <c r="A17" s="20" t="s">
        <v>33</v>
      </c>
      <c r="B17" s="15"/>
      <c r="C17" s="15"/>
      <c r="D17" s="15"/>
      <c r="E17" s="15"/>
      <c r="F17" s="15"/>
      <c r="G17" s="326">
        <f t="shared" si="0"/>
        <v>0</v>
      </c>
      <c r="H17" s="128">
        <f t="shared" si="1"/>
        <v>0</v>
      </c>
      <c r="I17" s="128">
        <f t="shared" si="2"/>
        <v>0</v>
      </c>
      <c r="J17" s="128">
        <f t="shared" si="3"/>
        <v>0</v>
      </c>
      <c r="K17" s="17"/>
      <c r="L17" s="8"/>
    </row>
    <row r="18" spans="1:12" x14ac:dyDescent="0.25">
      <c r="A18" s="20" t="s">
        <v>34</v>
      </c>
      <c r="B18" s="15"/>
      <c r="C18" s="15"/>
      <c r="D18" s="15"/>
      <c r="E18" s="15"/>
      <c r="F18" s="15"/>
      <c r="G18" s="326">
        <f t="shared" si="0"/>
        <v>0</v>
      </c>
      <c r="H18" s="128">
        <f t="shared" si="1"/>
        <v>0</v>
      </c>
      <c r="I18" s="128">
        <f t="shared" si="2"/>
        <v>0</v>
      </c>
      <c r="J18" s="128">
        <f t="shared" si="3"/>
        <v>0</v>
      </c>
      <c r="K18" s="17"/>
      <c r="L18" s="8"/>
    </row>
    <row r="19" spans="1:12" x14ac:dyDescent="0.25">
      <c r="A19" s="20" t="s">
        <v>35</v>
      </c>
      <c r="B19" s="15"/>
      <c r="C19" s="15"/>
      <c r="D19" s="15"/>
      <c r="E19" s="15"/>
      <c r="F19" s="15"/>
      <c r="G19" s="326">
        <f t="shared" si="0"/>
        <v>0</v>
      </c>
      <c r="H19" s="128">
        <f t="shared" si="1"/>
        <v>0</v>
      </c>
      <c r="I19" s="128">
        <f t="shared" si="2"/>
        <v>0</v>
      </c>
      <c r="J19" s="128">
        <f t="shared" si="3"/>
        <v>0</v>
      </c>
      <c r="K19" s="17"/>
      <c r="L19" s="8"/>
    </row>
    <row r="20" spans="1:12" x14ac:dyDescent="0.25">
      <c r="A20" s="20" t="s">
        <v>36</v>
      </c>
      <c r="B20" s="15">
        <v>28</v>
      </c>
      <c r="C20" s="15">
        <v>23</v>
      </c>
      <c r="D20" s="15">
        <v>20</v>
      </c>
      <c r="E20" s="15">
        <v>20</v>
      </c>
      <c r="F20" s="15">
        <v>19</v>
      </c>
      <c r="G20" s="326">
        <f t="shared" si="0"/>
        <v>0.8214285714285714</v>
      </c>
      <c r="H20" s="128">
        <f t="shared" si="1"/>
        <v>1</v>
      </c>
      <c r="I20" s="128">
        <f t="shared" si="2"/>
        <v>0.95</v>
      </c>
      <c r="J20" s="128">
        <f t="shared" si="3"/>
        <v>0.6785714285714286</v>
      </c>
      <c r="K20" s="12"/>
      <c r="L20" s="8"/>
    </row>
    <row r="21" spans="1:12" x14ac:dyDescent="0.25">
      <c r="A21" s="20" t="s">
        <v>37</v>
      </c>
      <c r="B21" s="15">
        <v>2</v>
      </c>
      <c r="C21" s="15">
        <v>2</v>
      </c>
      <c r="D21" s="15">
        <v>2</v>
      </c>
      <c r="E21" s="15">
        <v>2</v>
      </c>
      <c r="F21" s="15">
        <v>2</v>
      </c>
      <c r="G21" s="326">
        <f t="shared" si="0"/>
        <v>1</v>
      </c>
      <c r="H21" s="128">
        <f t="shared" si="1"/>
        <v>1</v>
      </c>
      <c r="I21" s="128">
        <f t="shared" si="2"/>
        <v>1</v>
      </c>
      <c r="J21" s="128">
        <f t="shared" si="3"/>
        <v>1</v>
      </c>
      <c r="K21" s="17"/>
      <c r="L21" s="8"/>
    </row>
    <row r="22" spans="1:12" x14ac:dyDescent="0.25">
      <c r="A22" s="20" t="s">
        <v>38</v>
      </c>
      <c r="B22" s="15">
        <v>3</v>
      </c>
      <c r="C22" s="15">
        <v>4</v>
      </c>
      <c r="D22" s="15">
        <v>4</v>
      </c>
      <c r="E22" s="15">
        <v>3</v>
      </c>
      <c r="F22" s="15">
        <v>3</v>
      </c>
      <c r="G22" s="326">
        <f t="shared" si="0"/>
        <v>1.3333333333333333</v>
      </c>
      <c r="H22" s="128">
        <f t="shared" si="1"/>
        <v>0.75</v>
      </c>
      <c r="I22" s="128">
        <f t="shared" si="2"/>
        <v>1</v>
      </c>
      <c r="J22" s="128">
        <f t="shared" si="3"/>
        <v>1</v>
      </c>
      <c r="K22" s="17"/>
      <c r="L22" s="8"/>
    </row>
    <row r="23" spans="1:12" x14ac:dyDescent="0.25">
      <c r="A23" s="20" t="s">
        <v>39</v>
      </c>
      <c r="B23" s="15"/>
      <c r="C23" s="15"/>
      <c r="D23" s="15"/>
      <c r="E23" s="15"/>
      <c r="F23" s="15"/>
      <c r="G23" s="326">
        <f t="shared" ref="G23:G31" si="4">IFERROR(C23/B23,0)</f>
        <v>0</v>
      </c>
      <c r="H23" s="128">
        <f t="shared" ref="H23:H31" si="5">IFERROR(E23/D23,0)</f>
        <v>0</v>
      </c>
      <c r="I23" s="128">
        <f t="shared" ref="I23:I31" si="6">IFERROR(F23/E23,0)</f>
        <v>0</v>
      </c>
      <c r="J23" s="128">
        <f t="shared" ref="J23:J31" si="7">IFERROR(F23/B23,0)</f>
        <v>0</v>
      </c>
      <c r="K23" s="17"/>
      <c r="L23" s="8"/>
    </row>
    <row r="24" spans="1:12" x14ac:dyDescent="0.25">
      <c r="A24" s="20" t="s">
        <v>40</v>
      </c>
      <c r="B24" s="15"/>
      <c r="C24" s="15"/>
      <c r="D24" s="15"/>
      <c r="E24" s="15"/>
      <c r="F24" s="15"/>
      <c r="G24" s="326">
        <f t="shared" si="4"/>
        <v>0</v>
      </c>
      <c r="H24" s="128">
        <f t="shared" si="5"/>
        <v>0</v>
      </c>
      <c r="I24" s="128">
        <f t="shared" si="6"/>
        <v>0</v>
      </c>
      <c r="J24" s="128">
        <f t="shared" si="7"/>
        <v>0</v>
      </c>
      <c r="K24" s="17"/>
      <c r="L24" s="8"/>
    </row>
    <row r="25" spans="1:12" x14ac:dyDescent="0.25">
      <c r="A25" s="20" t="s">
        <v>41</v>
      </c>
      <c r="B25" s="15"/>
      <c r="C25" s="15"/>
      <c r="D25" s="15"/>
      <c r="E25" s="15"/>
      <c r="F25" s="15"/>
      <c r="G25" s="326">
        <f t="shared" si="4"/>
        <v>0</v>
      </c>
      <c r="H25" s="128">
        <f t="shared" si="5"/>
        <v>0</v>
      </c>
      <c r="I25" s="128">
        <f t="shared" si="6"/>
        <v>0</v>
      </c>
      <c r="J25" s="128">
        <f t="shared" si="7"/>
        <v>0</v>
      </c>
      <c r="K25" s="17"/>
      <c r="L25" s="8"/>
    </row>
    <row r="26" spans="1:12" x14ac:dyDescent="0.25">
      <c r="A26" s="20" t="s">
        <v>42</v>
      </c>
      <c r="B26" s="15"/>
      <c r="C26" s="15"/>
      <c r="D26" s="15"/>
      <c r="E26" s="15"/>
      <c r="F26" s="15"/>
      <c r="G26" s="326">
        <f t="shared" si="4"/>
        <v>0</v>
      </c>
      <c r="H26" s="128">
        <f t="shared" si="5"/>
        <v>0</v>
      </c>
      <c r="I26" s="128">
        <f t="shared" si="6"/>
        <v>0</v>
      </c>
      <c r="J26" s="128">
        <f t="shared" si="7"/>
        <v>0</v>
      </c>
      <c r="K26" s="17"/>
      <c r="L26" s="8"/>
    </row>
    <row r="27" spans="1:12" x14ac:dyDescent="0.25">
      <c r="A27" s="20" t="s">
        <v>43</v>
      </c>
      <c r="B27" s="15"/>
      <c r="C27" s="15"/>
      <c r="D27" s="15"/>
      <c r="E27" s="15"/>
      <c r="F27" s="15"/>
      <c r="G27" s="326">
        <f t="shared" si="4"/>
        <v>0</v>
      </c>
      <c r="H27" s="128">
        <f t="shared" si="5"/>
        <v>0</v>
      </c>
      <c r="I27" s="128">
        <f t="shared" si="6"/>
        <v>0</v>
      </c>
      <c r="J27" s="128">
        <f t="shared" si="7"/>
        <v>0</v>
      </c>
      <c r="K27" s="17"/>
      <c r="L27" s="8"/>
    </row>
    <row r="28" spans="1:12" x14ac:dyDescent="0.25">
      <c r="A28" s="20" t="s">
        <v>44</v>
      </c>
      <c r="B28" s="15"/>
      <c r="C28" s="15"/>
      <c r="D28" s="15"/>
      <c r="E28" s="15"/>
      <c r="F28" s="15"/>
      <c r="G28" s="326">
        <f t="shared" si="4"/>
        <v>0</v>
      </c>
      <c r="H28" s="128">
        <f t="shared" si="5"/>
        <v>0</v>
      </c>
      <c r="I28" s="128">
        <f t="shared" si="6"/>
        <v>0</v>
      </c>
      <c r="J28" s="128">
        <f t="shared" si="7"/>
        <v>0</v>
      </c>
      <c r="K28" s="17"/>
      <c r="L28" s="8"/>
    </row>
    <row r="29" spans="1:12" x14ac:dyDescent="0.25">
      <c r="A29" s="20" t="s">
        <v>45</v>
      </c>
      <c r="B29" s="15">
        <v>30</v>
      </c>
      <c r="C29" s="15">
        <v>8</v>
      </c>
      <c r="D29" s="15">
        <v>7</v>
      </c>
      <c r="E29" s="15">
        <v>7</v>
      </c>
      <c r="F29" s="15">
        <v>4</v>
      </c>
      <c r="G29" s="326">
        <f t="shared" si="4"/>
        <v>0.26666666666666666</v>
      </c>
      <c r="H29" s="128">
        <f t="shared" si="5"/>
        <v>1</v>
      </c>
      <c r="I29" s="128">
        <f t="shared" si="6"/>
        <v>0.5714285714285714</v>
      </c>
      <c r="J29" s="128">
        <f t="shared" si="7"/>
        <v>0.13333333333333333</v>
      </c>
      <c r="K29" s="17"/>
      <c r="L29" s="8"/>
    </row>
    <row r="30" spans="1:12" ht="31.5" x14ac:dyDescent="0.25">
      <c r="A30" s="32" t="s">
        <v>46</v>
      </c>
      <c r="B30" s="15">
        <v>10</v>
      </c>
      <c r="C30" s="15">
        <v>8</v>
      </c>
      <c r="D30" s="15">
        <v>8</v>
      </c>
      <c r="E30" s="15">
        <v>6</v>
      </c>
      <c r="F30" s="15">
        <v>4</v>
      </c>
      <c r="G30" s="326">
        <f t="shared" si="4"/>
        <v>0.8</v>
      </c>
      <c r="H30" s="128">
        <f t="shared" si="5"/>
        <v>0.75</v>
      </c>
      <c r="I30" s="128">
        <f t="shared" si="6"/>
        <v>0.66666666666666663</v>
      </c>
      <c r="J30" s="128">
        <f t="shared" si="7"/>
        <v>0.4</v>
      </c>
      <c r="K30" s="17"/>
      <c r="L30" s="8"/>
    </row>
    <row r="31" spans="1:12" x14ac:dyDescent="0.25">
      <c r="A31" s="125" t="s">
        <v>56</v>
      </c>
      <c r="B31" s="135">
        <f>SUM(B4:B30)</f>
        <v>337</v>
      </c>
      <c r="C31" s="135">
        <f>SUM(C4:C30)</f>
        <v>166</v>
      </c>
      <c r="D31" s="135">
        <f>SUM(D4:D30)</f>
        <v>152</v>
      </c>
      <c r="E31" s="135">
        <f>SUM(E4:E30)</f>
        <v>108</v>
      </c>
      <c r="F31" s="135">
        <f>SUM(F4:F30)</f>
        <v>95</v>
      </c>
      <c r="G31" s="326">
        <f t="shared" si="4"/>
        <v>0.49258160237388726</v>
      </c>
      <c r="H31" s="128">
        <f t="shared" si="5"/>
        <v>0.71052631578947367</v>
      </c>
      <c r="I31" s="128">
        <f t="shared" si="6"/>
        <v>0.87962962962962965</v>
      </c>
      <c r="J31" s="128">
        <f t="shared" si="7"/>
        <v>0.28189910979228489</v>
      </c>
      <c r="K31" s="17"/>
      <c r="L31" s="8"/>
    </row>
    <row r="32" spans="1:12" x14ac:dyDescent="0.25">
      <c r="A32" s="12"/>
      <c r="B32" s="17"/>
      <c r="C32" s="17"/>
      <c r="D32" s="17"/>
      <c r="E32" s="17"/>
      <c r="F32" s="17"/>
      <c r="G32" s="17"/>
      <c r="H32" s="8"/>
      <c r="I32" s="8"/>
      <c r="J32" s="8"/>
      <c r="K32" s="17"/>
      <c r="L32" s="8"/>
    </row>
    <row r="33" spans="1:12" ht="16.5" thickBot="1" x14ac:dyDescent="0.3">
      <c r="A33" s="568" t="s">
        <v>55</v>
      </c>
      <c r="B33" s="568"/>
      <c r="C33" s="568"/>
      <c r="D33" s="568"/>
      <c r="E33" s="568"/>
      <c r="F33" s="568"/>
      <c r="G33" s="568"/>
      <c r="H33" s="568"/>
      <c r="I33" s="568"/>
      <c r="J33" s="568"/>
      <c r="K33" s="17"/>
      <c r="L33" s="8"/>
    </row>
    <row r="34" spans="1:12" ht="32.25" thickBot="1" x14ac:dyDescent="0.3">
      <c r="A34" s="76" t="s">
        <v>68</v>
      </c>
      <c r="B34" s="322" t="s">
        <v>59</v>
      </c>
      <c r="C34" s="322" t="s">
        <v>60</v>
      </c>
      <c r="D34" s="323" t="s">
        <v>61</v>
      </c>
      <c r="E34" s="323" t="s">
        <v>62</v>
      </c>
      <c r="F34" s="323" t="s">
        <v>63</v>
      </c>
      <c r="G34" s="324" t="s">
        <v>64</v>
      </c>
      <c r="H34" s="93" t="s">
        <v>65</v>
      </c>
      <c r="I34" s="93" t="s">
        <v>66</v>
      </c>
      <c r="J34" s="94" t="s">
        <v>67</v>
      </c>
      <c r="K34" s="17"/>
      <c r="L34" s="8"/>
    </row>
    <row r="35" spans="1:12" ht="31.5" x14ac:dyDescent="0.25">
      <c r="A35" s="74" t="s">
        <v>20</v>
      </c>
      <c r="B35" s="99"/>
      <c r="C35" s="99"/>
      <c r="D35" s="99"/>
      <c r="E35" s="99"/>
      <c r="F35" s="99"/>
      <c r="G35" s="325">
        <f>IFERROR(C35/B35,0)</f>
        <v>0</v>
      </c>
      <c r="H35" s="127">
        <f>IFERROR(E35/D35,0)</f>
        <v>0</v>
      </c>
      <c r="I35" s="127">
        <f>IFERROR(F35/E35,0)</f>
        <v>0</v>
      </c>
      <c r="J35" s="127">
        <f>IFERROR(F35/B35,0)</f>
        <v>0</v>
      </c>
      <c r="K35" s="17"/>
      <c r="L35" s="8"/>
    </row>
    <row r="36" spans="1:12" ht="20.25" customHeight="1" x14ac:dyDescent="0.25">
      <c r="A36" s="20" t="s">
        <v>21</v>
      </c>
      <c r="B36" s="15">
        <v>6</v>
      </c>
      <c r="C36" s="15">
        <v>12</v>
      </c>
      <c r="D36" s="15">
        <v>11</v>
      </c>
      <c r="E36" s="15">
        <v>7</v>
      </c>
      <c r="F36" s="15">
        <v>4</v>
      </c>
      <c r="G36" s="326">
        <f t="shared" ref="G36:G46" si="8">IFERROR(C36/B36,0)</f>
        <v>2</v>
      </c>
      <c r="H36" s="128">
        <f t="shared" ref="H36:H46" si="9">IFERROR(E36/D36,0)</f>
        <v>0.63636363636363635</v>
      </c>
      <c r="I36" s="128">
        <f t="shared" ref="I36:I46" si="10">IFERROR(F36/E36,0)</f>
        <v>0.5714285714285714</v>
      </c>
      <c r="J36" s="128">
        <f t="shared" ref="J36:J46" si="11">IFERROR(F36/B36,0)</f>
        <v>0.66666666666666663</v>
      </c>
      <c r="K36" s="17"/>
      <c r="L36" s="8"/>
    </row>
    <row r="37" spans="1:12" x14ac:dyDescent="0.25">
      <c r="A37" s="20" t="s">
        <v>22</v>
      </c>
      <c r="B37" s="15"/>
      <c r="C37" s="15"/>
      <c r="D37" s="15"/>
      <c r="E37" s="15"/>
      <c r="F37" s="15"/>
      <c r="G37" s="326">
        <f t="shared" si="8"/>
        <v>0</v>
      </c>
      <c r="H37" s="128">
        <f t="shared" si="9"/>
        <v>0</v>
      </c>
      <c r="I37" s="128">
        <f t="shared" si="10"/>
        <v>0</v>
      </c>
      <c r="J37" s="128">
        <f t="shared" si="11"/>
        <v>0</v>
      </c>
      <c r="K37" s="17"/>
      <c r="L37" s="8"/>
    </row>
    <row r="38" spans="1:12" ht="31.5" x14ac:dyDescent="0.25">
      <c r="A38" s="20" t="s">
        <v>23</v>
      </c>
      <c r="B38" s="15">
        <v>103</v>
      </c>
      <c r="C38" s="15">
        <v>20</v>
      </c>
      <c r="D38" s="15">
        <v>17</v>
      </c>
      <c r="E38" s="15">
        <v>8</v>
      </c>
      <c r="F38" s="15">
        <v>7</v>
      </c>
      <c r="G38" s="326">
        <f t="shared" si="8"/>
        <v>0.1941747572815534</v>
      </c>
      <c r="H38" s="128">
        <f t="shared" si="9"/>
        <v>0.47058823529411764</v>
      </c>
      <c r="I38" s="128">
        <f t="shared" si="10"/>
        <v>0.875</v>
      </c>
      <c r="J38" s="128">
        <f t="shared" si="11"/>
        <v>6.7961165048543687E-2</v>
      </c>
      <c r="K38" s="13"/>
    </row>
    <row r="39" spans="1:12" ht="19.5" customHeight="1" x14ac:dyDescent="0.25">
      <c r="A39" s="20" t="s">
        <v>24</v>
      </c>
      <c r="B39" s="15"/>
      <c r="C39" s="15"/>
      <c r="D39" s="15"/>
      <c r="E39" s="15"/>
      <c r="F39" s="15"/>
      <c r="G39" s="326">
        <f t="shared" si="8"/>
        <v>0</v>
      </c>
      <c r="H39" s="128">
        <f t="shared" si="9"/>
        <v>0</v>
      </c>
      <c r="I39" s="128">
        <f t="shared" si="10"/>
        <v>0</v>
      </c>
      <c r="J39" s="128">
        <f t="shared" si="11"/>
        <v>0</v>
      </c>
      <c r="K39" s="13"/>
    </row>
    <row r="40" spans="1:12" ht="20.25" customHeight="1" x14ac:dyDescent="0.25">
      <c r="A40" s="20" t="s">
        <v>25</v>
      </c>
      <c r="B40" s="15"/>
      <c r="C40" s="15"/>
      <c r="D40" s="15"/>
      <c r="E40" s="15"/>
      <c r="F40" s="15"/>
      <c r="G40" s="326">
        <f t="shared" si="8"/>
        <v>0</v>
      </c>
      <c r="H40" s="128">
        <f t="shared" si="9"/>
        <v>0</v>
      </c>
      <c r="I40" s="128">
        <f t="shared" si="10"/>
        <v>0</v>
      </c>
      <c r="J40" s="128">
        <f t="shared" si="11"/>
        <v>0</v>
      </c>
      <c r="K40" s="13"/>
    </row>
    <row r="41" spans="1:12" ht="19.5" customHeight="1" x14ac:dyDescent="0.25">
      <c r="A41" s="20" t="s">
        <v>26</v>
      </c>
      <c r="B41" s="15">
        <v>6</v>
      </c>
      <c r="C41" s="15">
        <v>7</v>
      </c>
      <c r="D41" s="15">
        <v>6</v>
      </c>
      <c r="E41" s="15">
        <v>1</v>
      </c>
      <c r="F41" s="15">
        <v>1</v>
      </c>
      <c r="G41" s="326">
        <f t="shared" si="8"/>
        <v>1.1666666666666667</v>
      </c>
      <c r="H41" s="128">
        <f t="shared" si="9"/>
        <v>0.16666666666666666</v>
      </c>
      <c r="I41" s="128">
        <f t="shared" si="10"/>
        <v>1</v>
      </c>
      <c r="J41" s="128">
        <f t="shared" si="11"/>
        <v>0.16666666666666666</v>
      </c>
      <c r="K41" s="13"/>
    </row>
    <row r="42" spans="1:12" ht="18.75" customHeight="1" x14ac:dyDescent="0.25">
      <c r="A42" s="20" t="s">
        <v>27</v>
      </c>
      <c r="B42" s="15"/>
      <c r="C42" s="15"/>
      <c r="D42" s="15"/>
      <c r="E42" s="15"/>
      <c r="F42" s="15"/>
      <c r="G42" s="326">
        <f t="shared" si="8"/>
        <v>0</v>
      </c>
      <c r="H42" s="128">
        <f t="shared" si="9"/>
        <v>0</v>
      </c>
      <c r="I42" s="128">
        <f t="shared" si="10"/>
        <v>0</v>
      </c>
      <c r="J42" s="128">
        <f t="shared" si="11"/>
        <v>0</v>
      </c>
      <c r="K42" s="13"/>
    </row>
    <row r="43" spans="1:12" ht="21.75" customHeight="1" x14ac:dyDescent="0.25">
      <c r="A43" s="20" t="s">
        <v>28</v>
      </c>
      <c r="B43" s="15"/>
      <c r="C43" s="15"/>
      <c r="D43" s="15"/>
      <c r="E43" s="15"/>
      <c r="F43" s="15"/>
      <c r="G43" s="326">
        <f t="shared" si="8"/>
        <v>0</v>
      </c>
      <c r="H43" s="128">
        <f t="shared" si="9"/>
        <v>0</v>
      </c>
      <c r="I43" s="128">
        <f t="shared" si="10"/>
        <v>0</v>
      </c>
      <c r="J43" s="128">
        <f t="shared" si="11"/>
        <v>0</v>
      </c>
      <c r="K43" s="13"/>
    </row>
    <row r="44" spans="1:12" ht="31.5" x14ac:dyDescent="0.25">
      <c r="A44" s="20" t="s">
        <v>29</v>
      </c>
      <c r="B44" s="183"/>
      <c r="C44" s="183"/>
      <c r="D44" s="15"/>
      <c r="E44" s="15"/>
      <c r="F44" s="15"/>
      <c r="G44" s="326">
        <f t="shared" si="8"/>
        <v>0</v>
      </c>
      <c r="H44" s="128">
        <f t="shared" si="9"/>
        <v>0</v>
      </c>
      <c r="I44" s="128">
        <f t="shared" si="10"/>
        <v>0</v>
      </c>
      <c r="J44" s="128">
        <f t="shared" si="11"/>
        <v>0</v>
      </c>
      <c r="K44" s="13"/>
    </row>
    <row r="45" spans="1:12" x14ac:dyDescent="0.25">
      <c r="A45" s="20" t="s">
        <v>30</v>
      </c>
      <c r="B45" s="15"/>
      <c r="C45" s="15"/>
      <c r="D45" s="15"/>
      <c r="E45" s="15"/>
      <c r="F45" s="15"/>
      <c r="G45" s="326">
        <f t="shared" si="8"/>
        <v>0</v>
      </c>
      <c r="H45" s="128">
        <f t="shared" si="9"/>
        <v>0</v>
      </c>
      <c r="I45" s="128">
        <f t="shared" si="10"/>
        <v>0</v>
      </c>
      <c r="J45" s="128">
        <f t="shared" si="11"/>
        <v>0</v>
      </c>
      <c r="K45" s="13"/>
    </row>
    <row r="46" spans="1:12" ht="47.25" x14ac:dyDescent="0.25">
      <c r="A46" s="20" t="s">
        <v>31</v>
      </c>
      <c r="B46" s="15"/>
      <c r="C46" s="15"/>
      <c r="D46" s="15"/>
      <c r="E46" s="15"/>
      <c r="F46" s="15"/>
      <c r="G46" s="326">
        <f t="shared" si="8"/>
        <v>0</v>
      </c>
      <c r="H46" s="128">
        <f t="shared" si="9"/>
        <v>0</v>
      </c>
      <c r="I46" s="128">
        <f t="shared" si="10"/>
        <v>0</v>
      </c>
      <c r="J46" s="128">
        <f t="shared" si="11"/>
        <v>0</v>
      </c>
      <c r="K46" s="13"/>
    </row>
    <row r="47" spans="1:12" x14ac:dyDescent="0.25">
      <c r="A47" s="20" t="s">
        <v>32</v>
      </c>
      <c r="B47" s="15"/>
      <c r="C47" s="15"/>
      <c r="D47" s="15"/>
      <c r="E47" s="15"/>
      <c r="F47" s="15"/>
      <c r="G47" s="326">
        <f t="shared" ref="G47:G62" si="12">IFERROR(C47/B47,0)</f>
        <v>0</v>
      </c>
      <c r="H47" s="128">
        <f t="shared" ref="H47:H62" si="13">IFERROR(E47/D47,0)</f>
        <v>0</v>
      </c>
      <c r="I47" s="128">
        <f t="shared" ref="I47:I62" si="14">IFERROR(F47/E47,0)</f>
        <v>0</v>
      </c>
      <c r="J47" s="128">
        <f t="shared" ref="J47:J62" si="15">IFERROR(F47/B47,0)</f>
        <v>0</v>
      </c>
      <c r="K47" s="13"/>
    </row>
    <row r="48" spans="1:12" x14ac:dyDescent="0.25">
      <c r="A48" s="20" t="s">
        <v>33</v>
      </c>
      <c r="B48" s="15"/>
      <c r="C48" s="15"/>
      <c r="D48" s="15"/>
      <c r="E48" s="15"/>
      <c r="F48" s="15"/>
      <c r="G48" s="326">
        <f t="shared" si="12"/>
        <v>0</v>
      </c>
      <c r="H48" s="128">
        <f t="shared" si="13"/>
        <v>0</v>
      </c>
      <c r="I48" s="128">
        <f t="shared" si="14"/>
        <v>0</v>
      </c>
      <c r="J48" s="128">
        <f t="shared" si="15"/>
        <v>0</v>
      </c>
      <c r="K48" s="13"/>
    </row>
    <row r="49" spans="1:11" x14ac:dyDescent="0.25">
      <c r="A49" s="20" t="s">
        <v>34</v>
      </c>
      <c r="B49" s="15"/>
      <c r="C49" s="15"/>
      <c r="D49" s="15"/>
      <c r="E49" s="15"/>
      <c r="F49" s="15"/>
      <c r="G49" s="326">
        <f t="shared" si="12"/>
        <v>0</v>
      </c>
      <c r="H49" s="128">
        <f t="shared" si="13"/>
        <v>0</v>
      </c>
      <c r="I49" s="128">
        <f t="shared" si="14"/>
        <v>0</v>
      </c>
      <c r="J49" s="128">
        <f t="shared" si="15"/>
        <v>0</v>
      </c>
      <c r="K49" s="13"/>
    </row>
    <row r="50" spans="1:11" x14ac:dyDescent="0.25">
      <c r="A50" s="20" t="s">
        <v>35</v>
      </c>
      <c r="B50" s="15"/>
      <c r="C50" s="15"/>
      <c r="D50" s="15"/>
      <c r="E50" s="15"/>
      <c r="F50" s="15"/>
      <c r="G50" s="326">
        <f t="shared" si="12"/>
        <v>0</v>
      </c>
      <c r="H50" s="128">
        <f t="shared" si="13"/>
        <v>0</v>
      </c>
      <c r="I50" s="128">
        <f t="shared" si="14"/>
        <v>0</v>
      </c>
      <c r="J50" s="128">
        <f t="shared" si="15"/>
        <v>0</v>
      </c>
      <c r="K50" s="13"/>
    </row>
    <row r="51" spans="1:11" x14ac:dyDescent="0.25">
      <c r="A51" s="20" t="s">
        <v>36</v>
      </c>
      <c r="B51" s="15">
        <v>17</v>
      </c>
      <c r="C51" s="15">
        <v>14</v>
      </c>
      <c r="D51" s="15">
        <v>14</v>
      </c>
      <c r="E51" s="15">
        <v>14</v>
      </c>
      <c r="F51" s="15">
        <v>14</v>
      </c>
      <c r="G51" s="326">
        <f t="shared" si="12"/>
        <v>0.82352941176470584</v>
      </c>
      <c r="H51" s="128">
        <f t="shared" si="13"/>
        <v>1</v>
      </c>
      <c r="I51" s="128">
        <f t="shared" si="14"/>
        <v>1</v>
      </c>
      <c r="J51" s="128">
        <f t="shared" si="15"/>
        <v>0.82352941176470584</v>
      </c>
      <c r="K51" s="13"/>
    </row>
    <row r="52" spans="1:11" x14ac:dyDescent="0.25">
      <c r="A52" s="20" t="s">
        <v>37</v>
      </c>
      <c r="B52" s="15">
        <v>1</v>
      </c>
      <c r="C52" s="15">
        <v>1</v>
      </c>
      <c r="D52" s="15">
        <v>1</v>
      </c>
      <c r="E52" s="15">
        <v>1</v>
      </c>
      <c r="F52" s="15">
        <v>1</v>
      </c>
      <c r="G52" s="326">
        <f t="shared" si="12"/>
        <v>1</v>
      </c>
      <c r="H52" s="128">
        <f t="shared" si="13"/>
        <v>1</v>
      </c>
      <c r="I52" s="128">
        <f t="shared" si="14"/>
        <v>1</v>
      </c>
      <c r="J52" s="128">
        <f t="shared" si="15"/>
        <v>1</v>
      </c>
      <c r="K52" s="13"/>
    </row>
    <row r="53" spans="1:11" x14ac:dyDescent="0.25">
      <c r="A53" s="20" t="s">
        <v>38</v>
      </c>
      <c r="B53" s="15"/>
      <c r="C53" s="15"/>
      <c r="D53" s="15"/>
      <c r="E53" s="15"/>
      <c r="F53" s="15"/>
      <c r="G53" s="326">
        <f t="shared" si="12"/>
        <v>0</v>
      </c>
      <c r="H53" s="128">
        <f t="shared" si="13"/>
        <v>0</v>
      </c>
      <c r="I53" s="128">
        <f t="shared" si="14"/>
        <v>0</v>
      </c>
      <c r="J53" s="128">
        <f t="shared" si="15"/>
        <v>0</v>
      </c>
      <c r="K53" s="13"/>
    </row>
    <row r="54" spans="1:11" ht="20.25" customHeight="1" x14ac:dyDescent="0.25">
      <c r="A54" s="20" t="s">
        <v>39</v>
      </c>
      <c r="B54" s="15"/>
      <c r="C54" s="15"/>
      <c r="D54" s="15"/>
      <c r="E54" s="15"/>
      <c r="F54" s="15"/>
      <c r="G54" s="326">
        <f t="shared" si="12"/>
        <v>0</v>
      </c>
      <c r="H54" s="128">
        <f t="shared" si="13"/>
        <v>0</v>
      </c>
      <c r="I54" s="128">
        <f t="shared" si="14"/>
        <v>0</v>
      </c>
      <c r="J54" s="128">
        <f t="shared" si="15"/>
        <v>0</v>
      </c>
      <c r="K54" s="13"/>
    </row>
    <row r="55" spans="1:11" x14ac:dyDescent="0.25">
      <c r="A55" s="20" t="s">
        <v>40</v>
      </c>
      <c r="B55" s="15"/>
      <c r="C55" s="15"/>
      <c r="D55" s="15"/>
      <c r="E55" s="15"/>
      <c r="F55" s="15"/>
      <c r="G55" s="326">
        <f t="shared" si="12"/>
        <v>0</v>
      </c>
      <c r="H55" s="128">
        <f t="shared" si="13"/>
        <v>0</v>
      </c>
      <c r="I55" s="128">
        <f t="shared" si="14"/>
        <v>0</v>
      </c>
      <c r="J55" s="128">
        <f t="shared" si="15"/>
        <v>0</v>
      </c>
      <c r="K55" s="13"/>
    </row>
    <row r="56" spans="1:11" ht="20.25" customHeight="1" x14ac:dyDescent="0.25">
      <c r="A56" s="20" t="s">
        <v>41</v>
      </c>
      <c r="B56" s="15"/>
      <c r="C56" s="15"/>
      <c r="D56" s="15"/>
      <c r="E56" s="15"/>
      <c r="F56" s="15"/>
      <c r="G56" s="326">
        <f t="shared" si="12"/>
        <v>0</v>
      </c>
      <c r="H56" s="128">
        <f t="shared" si="13"/>
        <v>0</v>
      </c>
      <c r="I56" s="128">
        <f t="shared" si="14"/>
        <v>0</v>
      </c>
      <c r="J56" s="128">
        <f t="shared" si="15"/>
        <v>0</v>
      </c>
      <c r="K56" s="13"/>
    </row>
    <row r="57" spans="1:11" ht="18" customHeight="1" x14ac:dyDescent="0.25">
      <c r="A57" s="20" t="s">
        <v>42</v>
      </c>
      <c r="B57" s="15"/>
      <c r="C57" s="15"/>
      <c r="D57" s="15"/>
      <c r="E57" s="15"/>
      <c r="F57" s="15"/>
      <c r="G57" s="326">
        <f t="shared" si="12"/>
        <v>0</v>
      </c>
      <c r="H57" s="128">
        <f t="shared" si="13"/>
        <v>0</v>
      </c>
      <c r="I57" s="128">
        <f t="shared" si="14"/>
        <v>0</v>
      </c>
      <c r="J57" s="128">
        <f t="shared" si="15"/>
        <v>0</v>
      </c>
      <c r="K57" s="13"/>
    </row>
    <row r="58" spans="1:11" ht="17.25" customHeight="1" x14ac:dyDescent="0.25">
      <c r="A58" s="20" t="s">
        <v>43</v>
      </c>
      <c r="B58" s="15"/>
      <c r="C58" s="15"/>
      <c r="D58" s="15"/>
      <c r="E58" s="15"/>
      <c r="F58" s="15"/>
      <c r="G58" s="326">
        <f t="shared" si="12"/>
        <v>0</v>
      </c>
      <c r="H58" s="128">
        <f t="shared" si="13"/>
        <v>0</v>
      </c>
      <c r="I58" s="128">
        <f t="shared" si="14"/>
        <v>0</v>
      </c>
      <c r="J58" s="128">
        <f t="shared" si="15"/>
        <v>0</v>
      </c>
      <c r="K58" s="13"/>
    </row>
    <row r="59" spans="1:11" ht="18" customHeight="1" x14ac:dyDescent="0.25">
      <c r="A59" s="20" t="s">
        <v>44</v>
      </c>
      <c r="B59" s="15"/>
      <c r="C59" s="15"/>
      <c r="D59" s="15"/>
      <c r="E59" s="15"/>
      <c r="F59" s="15"/>
      <c r="G59" s="326">
        <f t="shared" si="12"/>
        <v>0</v>
      </c>
      <c r="H59" s="128">
        <f t="shared" si="13"/>
        <v>0</v>
      </c>
      <c r="I59" s="128">
        <f t="shared" si="14"/>
        <v>0</v>
      </c>
      <c r="J59" s="128">
        <f t="shared" si="15"/>
        <v>0</v>
      </c>
      <c r="K59" s="13"/>
    </row>
    <row r="60" spans="1:11" ht="18" customHeight="1" x14ac:dyDescent="0.25">
      <c r="A60" s="20" t="s">
        <v>45</v>
      </c>
      <c r="B60" s="15">
        <v>10</v>
      </c>
      <c r="C60" s="15">
        <v>1</v>
      </c>
      <c r="D60" s="15">
        <v>1</v>
      </c>
      <c r="E60" s="15">
        <v>1</v>
      </c>
      <c r="F60" s="15">
        <v>0</v>
      </c>
      <c r="G60" s="326">
        <f t="shared" si="12"/>
        <v>0.1</v>
      </c>
      <c r="H60" s="128">
        <f t="shared" si="13"/>
        <v>1</v>
      </c>
      <c r="I60" s="128">
        <f t="shared" si="14"/>
        <v>0</v>
      </c>
      <c r="J60" s="128">
        <f t="shared" si="15"/>
        <v>0</v>
      </c>
      <c r="K60" s="13"/>
    </row>
    <row r="61" spans="1:11" ht="31.5" x14ac:dyDescent="0.25">
      <c r="A61" s="32" t="s">
        <v>46</v>
      </c>
      <c r="B61" s="15">
        <v>10</v>
      </c>
      <c r="C61" s="15">
        <v>1</v>
      </c>
      <c r="D61" s="15">
        <v>0</v>
      </c>
      <c r="E61" s="15">
        <v>0</v>
      </c>
      <c r="F61" s="15">
        <v>0</v>
      </c>
      <c r="G61" s="326">
        <f t="shared" si="12"/>
        <v>0.1</v>
      </c>
      <c r="H61" s="128">
        <f t="shared" si="13"/>
        <v>0</v>
      </c>
      <c r="I61" s="128">
        <f t="shared" si="14"/>
        <v>0</v>
      </c>
      <c r="J61" s="128">
        <f t="shared" si="15"/>
        <v>0</v>
      </c>
      <c r="K61" s="13"/>
    </row>
    <row r="62" spans="1:11" x14ac:dyDescent="0.25">
      <c r="A62" s="125" t="s">
        <v>56</v>
      </c>
      <c r="B62" s="135">
        <f>SUM(B35:B61)</f>
        <v>153</v>
      </c>
      <c r="C62" s="135">
        <f>SUM(C35:C61)</f>
        <v>56</v>
      </c>
      <c r="D62" s="135">
        <f>SUM(D35:D61)</f>
        <v>50</v>
      </c>
      <c r="E62" s="135">
        <f>SUM(E35:E61)</f>
        <v>32</v>
      </c>
      <c r="F62" s="135">
        <f>SUM(F35:F61)</f>
        <v>27</v>
      </c>
      <c r="G62" s="326">
        <f t="shared" si="12"/>
        <v>0.36601307189542481</v>
      </c>
      <c r="H62" s="128">
        <f t="shared" si="13"/>
        <v>0.64</v>
      </c>
      <c r="I62" s="128">
        <f t="shared" si="14"/>
        <v>0.84375</v>
      </c>
      <c r="J62" s="128">
        <f t="shared" si="15"/>
        <v>0.17647058823529413</v>
      </c>
      <c r="K62" s="13"/>
    </row>
    <row r="63" spans="1:11" x14ac:dyDescent="0.25">
      <c r="K63" s="13"/>
    </row>
    <row r="64" spans="1:11" ht="16.5" thickBot="1" x14ac:dyDescent="0.3">
      <c r="A64" s="571" t="s">
        <v>125</v>
      </c>
      <c r="B64" s="572"/>
      <c r="C64" s="572"/>
      <c r="D64" s="572"/>
      <c r="E64" s="573"/>
      <c r="K64" s="13"/>
    </row>
    <row r="65" spans="1:11" ht="63.75" thickBot="1" x14ac:dyDescent="0.3">
      <c r="A65" s="88" t="s">
        <v>68</v>
      </c>
      <c r="B65" s="327" t="s">
        <v>60</v>
      </c>
      <c r="C65" s="328" t="s">
        <v>61</v>
      </c>
      <c r="D65" s="328" t="s">
        <v>62</v>
      </c>
      <c r="E65" s="328" t="s">
        <v>63</v>
      </c>
      <c r="F65" s="329" t="s">
        <v>144</v>
      </c>
      <c r="G65" s="329" t="s">
        <v>145</v>
      </c>
      <c r="H65" s="91" t="s">
        <v>146</v>
      </c>
      <c r="I65" s="92" t="s">
        <v>147</v>
      </c>
      <c r="K65" s="13"/>
    </row>
    <row r="66" spans="1:11" ht="31.5" x14ac:dyDescent="0.25">
      <c r="A66" s="74" t="s">
        <v>20</v>
      </c>
      <c r="B66" s="99"/>
      <c r="C66" s="99"/>
      <c r="D66" s="99"/>
      <c r="E66" s="99"/>
      <c r="F66" s="330">
        <f>+IFERROR(B66/(C4+C35),0)*100</f>
        <v>0</v>
      </c>
      <c r="G66" s="330">
        <f>+IFERROR(C66/(D4+D35),0)*100</f>
        <v>0</v>
      </c>
      <c r="H66" s="129">
        <f>+IFERROR(D66/(E4+E35),0)*100</f>
        <v>0</v>
      </c>
      <c r="I66" s="129">
        <f>+IFERROR(E66/(F4+F35),0)*100</f>
        <v>0</v>
      </c>
      <c r="K66" s="13"/>
    </row>
    <row r="67" spans="1:11" x14ac:dyDescent="0.25">
      <c r="A67" s="20" t="s">
        <v>21</v>
      </c>
      <c r="B67" s="15">
        <v>23</v>
      </c>
      <c r="C67" s="15">
        <v>23</v>
      </c>
      <c r="D67" s="15">
        <v>13</v>
      </c>
      <c r="E67" s="15">
        <v>10</v>
      </c>
      <c r="F67" s="137">
        <f t="shared" ref="F67:F77" si="16">+IFERROR(B67/(C5+C36),0)*100</f>
        <v>79.310344827586206</v>
      </c>
      <c r="G67" s="137">
        <f t="shared" ref="G67:G77" si="17">+IFERROR(C67/(D5+D36),0)*100</f>
        <v>82.142857142857139</v>
      </c>
      <c r="H67" s="130">
        <f t="shared" ref="H67:H78" si="18">+IFERROR(D67/(E5+E36),0)*100</f>
        <v>86.666666666666671</v>
      </c>
      <c r="I67" s="130">
        <f t="shared" ref="I67:I78" si="19">+IFERROR(E67/(F5+F36),0)*100</f>
        <v>83.333333333333343</v>
      </c>
      <c r="K67" s="13"/>
    </row>
    <row r="68" spans="1:11" x14ac:dyDescent="0.25">
      <c r="A68" s="20" t="s">
        <v>22</v>
      </c>
      <c r="B68" s="15"/>
      <c r="C68" s="15"/>
      <c r="D68" s="15"/>
      <c r="E68" s="15"/>
      <c r="F68" s="137">
        <f t="shared" si="16"/>
        <v>0</v>
      </c>
      <c r="G68" s="137">
        <f t="shared" si="17"/>
        <v>0</v>
      </c>
      <c r="H68" s="130">
        <f t="shared" si="18"/>
        <v>0</v>
      </c>
      <c r="I68" s="130">
        <f t="shared" si="19"/>
        <v>0</v>
      </c>
      <c r="K68" s="13"/>
    </row>
    <row r="69" spans="1:11" ht="31.5" x14ac:dyDescent="0.25">
      <c r="A69" s="20" t="s">
        <v>23</v>
      </c>
      <c r="B69" s="15">
        <v>16</v>
      </c>
      <c r="C69" s="15">
        <v>14</v>
      </c>
      <c r="D69" s="15">
        <v>11</v>
      </c>
      <c r="E69" s="15">
        <v>11</v>
      </c>
      <c r="F69" s="137">
        <f t="shared" si="16"/>
        <v>38.095238095238095</v>
      </c>
      <c r="G69" s="137">
        <f t="shared" si="17"/>
        <v>40</v>
      </c>
      <c r="H69" s="130">
        <f t="shared" si="18"/>
        <v>57.894736842105267</v>
      </c>
      <c r="I69" s="130">
        <f t="shared" si="19"/>
        <v>61.111111111111114</v>
      </c>
      <c r="K69" s="13"/>
    </row>
    <row r="70" spans="1:11" x14ac:dyDescent="0.25">
      <c r="A70" s="20" t="s">
        <v>24</v>
      </c>
      <c r="B70" s="15"/>
      <c r="C70" s="15"/>
      <c r="D70" s="15"/>
      <c r="E70" s="15"/>
      <c r="F70" s="137">
        <f t="shared" si="16"/>
        <v>0</v>
      </c>
      <c r="G70" s="137">
        <f t="shared" si="17"/>
        <v>0</v>
      </c>
      <c r="H70" s="130">
        <f t="shared" si="18"/>
        <v>0</v>
      </c>
      <c r="I70" s="130">
        <f t="shared" si="19"/>
        <v>0</v>
      </c>
      <c r="K70" s="13"/>
    </row>
    <row r="71" spans="1:11" x14ac:dyDescent="0.25">
      <c r="A71" s="20" t="s">
        <v>25</v>
      </c>
      <c r="B71" s="15"/>
      <c r="C71" s="15"/>
      <c r="D71" s="15"/>
      <c r="E71" s="15"/>
      <c r="F71" s="137">
        <f t="shared" si="16"/>
        <v>0</v>
      </c>
      <c r="G71" s="137">
        <f t="shared" si="17"/>
        <v>0</v>
      </c>
      <c r="H71" s="130">
        <f t="shared" si="18"/>
        <v>0</v>
      </c>
      <c r="I71" s="130">
        <f t="shared" si="19"/>
        <v>0</v>
      </c>
      <c r="K71" s="13"/>
    </row>
    <row r="72" spans="1:11" x14ac:dyDescent="0.25">
      <c r="A72" s="20" t="s">
        <v>26</v>
      </c>
      <c r="B72" s="15">
        <v>28</v>
      </c>
      <c r="C72" s="15">
        <v>25</v>
      </c>
      <c r="D72" s="15">
        <v>8</v>
      </c>
      <c r="E72" s="15">
        <v>8</v>
      </c>
      <c r="F72" s="137">
        <f t="shared" si="16"/>
        <v>84.848484848484844</v>
      </c>
      <c r="G72" s="137">
        <f t="shared" si="17"/>
        <v>86.206896551724128</v>
      </c>
      <c r="H72" s="130">
        <f t="shared" si="18"/>
        <v>88.888888888888886</v>
      </c>
      <c r="I72" s="130">
        <f t="shared" si="19"/>
        <v>88.888888888888886</v>
      </c>
      <c r="K72" s="13"/>
    </row>
    <row r="73" spans="1:11" x14ac:dyDescent="0.25">
      <c r="A73" s="20" t="s">
        <v>27</v>
      </c>
      <c r="B73" s="15">
        <v>28</v>
      </c>
      <c r="C73" s="15">
        <v>28</v>
      </c>
      <c r="D73" s="15">
        <v>24</v>
      </c>
      <c r="E73" s="15">
        <v>21</v>
      </c>
      <c r="F73" s="137">
        <f t="shared" si="16"/>
        <v>75.675675675675677</v>
      </c>
      <c r="G73" s="137">
        <f t="shared" si="17"/>
        <v>75.675675675675677</v>
      </c>
      <c r="H73" s="130">
        <f t="shared" si="18"/>
        <v>75</v>
      </c>
      <c r="I73" s="130">
        <f t="shared" si="19"/>
        <v>80.769230769230774</v>
      </c>
      <c r="K73" s="13"/>
    </row>
    <row r="74" spans="1:11" x14ac:dyDescent="0.25">
      <c r="A74" s="20" t="s">
        <v>28</v>
      </c>
      <c r="B74" s="183">
        <v>11</v>
      </c>
      <c r="C74" s="15">
        <v>11</v>
      </c>
      <c r="D74" s="15">
        <v>9</v>
      </c>
      <c r="E74" s="15">
        <v>8</v>
      </c>
      <c r="F74" s="137">
        <f t="shared" si="16"/>
        <v>68.75</v>
      </c>
      <c r="G74" s="137">
        <f t="shared" si="17"/>
        <v>73.333333333333329</v>
      </c>
      <c r="H74" s="130">
        <f t="shared" si="18"/>
        <v>90</v>
      </c>
      <c r="I74" s="130">
        <f t="shared" si="19"/>
        <v>88.888888888888886</v>
      </c>
      <c r="K74" s="13"/>
    </row>
    <row r="75" spans="1:11" ht="31.5" x14ac:dyDescent="0.25">
      <c r="A75" s="20" t="s">
        <v>29</v>
      </c>
      <c r="B75" s="15">
        <v>3</v>
      </c>
      <c r="C75" s="15">
        <v>1</v>
      </c>
      <c r="D75" s="15">
        <v>1</v>
      </c>
      <c r="E75" s="15">
        <v>1</v>
      </c>
      <c r="F75" s="137">
        <f t="shared" si="16"/>
        <v>100</v>
      </c>
      <c r="G75" s="137">
        <f t="shared" si="17"/>
        <v>100</v>
      </c>
      <c r="H75" s="130">
        <f t="shared" si="18"/>
        <v>100</v>
      </c>
      <c r="I75" s="130">
        <f t="shared" si="19"/>
        <v>100</v>
      </c>
      <c r="K75" s="13"/>
    </row>
    <row r="76" spans="1:11" x14ac:dyDescent="0.25">
      <c r="A76" s="20" t="s">
        <v>30</v>
      </c>
      <c r="B76" s="15"/>
      <c r="C76" s="15"/>
      <c r="D76" s="15"/>
      <c r="E76" s="15"/>
      <c r="F76" s="137">
        <f t="shared" si="16"/>
        <v>0</v>
      </c>
      <c r="G76" s="137">
        <f t="shared" si="17"/>
        <v>0</v>
      </c>
      <c r="H76" s="130">
        <f t="shared" si="18"/>
        <v>0</v>
      </c>
      <c r="I76" s="130">
        <f t="shared" si="19"/>
        <v>0</v>
      </c>
      <c r="K76" s="13"/>
    </row>
    <row r="77" spans="1:11" ht="47.25" x14ac:dyDescent="0.25">
      <c r="A77" s="20" t="s">
        <v>31</v>
      </c>
      <c r="B77" s="15"/>
      <c r="C77" s="15"/>
      <c r="D77" s="15"/>
      <c r="E77" s="15"/>
      <c r="F77" s="137">
        <f t="shared" si="16"/>
        <v>0</v>
      </c>
      <c r="G77" s="137">
        <f t="shared" si="17"/>
        <v>0</v>
      </c>
      <c r="H77" s="130">
        <f t="shared" si="18"/>
        <v>0</v>
      </c>
      <c r="I77" s="130">
        <f t="shared" si="19"/>
        <v>0</v>
      </c>
      <c r="K77" s="13"/>
    </row>
    <row r="78" spans="1:11" x14ac:dyDescent="0.25">
      <c r="A78" s="20" t="s">
        <v>32</v>
      </c>
      <c r="B78" s="15"/>
      <c r="C78" s="15"/>
      <c r="D78" s="15"/>
      <c r="E78" s="15"/>
      <c r="F78" s="137">
        <f t="shared" ref="F78:G89" si="20">+IFERROR(B78/(C16+C47),0)*100</f>
        <v>0</v>
      </c>
      <c r="G78" s="137">
        <f t="shared" si="20"/>
        <v>0</v>
      </c>
      <c r="H78" s="130">
        <f t="shared" si="18"/>
        <v>0</v>
      </c>
      <c r="I78" s="130">
        <f t="shared" si="19"/>
        <v>0</v>
      </c>
      <c r="K78" s="13"/>
    </row>
    <row r="79" spans="1:11" x14ac:dyDescent="0.25">
      <c r="A79" s="20" t="s">
        <v>33</v>
      </c>
      <c r="B79" s="15"/>
      <c r="C79" s="15"/>
      <c r="D79" s="15"/>
      <c r="E79" s="15"/>
      <c r="F79" s="137">
        <f t="shared" si="20"/>
        <v>0</v>
      </c>
      <c r="G79" s="137">
        <f t="shared" si="20"/>
        <v>0</v>
      </c>
      <c r="H79" s="130">
        <f t="shared" ref="H79:H93" si="21">+IFERROR(D79/(E17+E48),0)*100</f>
        <v>0</v>
      </c>
      <c r="I79" s="130">
        <f t="shared" ref="I79:I93" si="22">+IFERROR(E79/(F17+F48),0)*100</f>
        <v>0</v>
      </c>
      <c r="K79" s="13"/>
    </row>
    <row r="80" spans="1:11" x14ac:dyDescent="0.25">
      <c r="A80" s="20" t="s">
        <v>34</v>
      </c>
      <c r="B80" s="15"/>
      <c r="C80" s="15"/>
      <c r="D80" s="15"/>
      <c r="E80" s="15"/>
      <c r="F80" s="137">
        <f t="shared" si="20"/>
        <v>0</v>
      </c>
      <c r="G80" s="137">
        <f t="shared" si="20"/>
        <v>0</v>
      </c>
      <c r="H80" s="130">
        <f t="shared" si="21"/>
        <v>0</v>
      </c>
      <c r="I80" s="130">
        <f t="shared" si="22"/>
        <v>0</v>
      </c>
      <c r="K80" s="13"/>
    </row>
    <row r="81" spans="1:11" x14ac:dyDescent="0.25">
      <c r="A81" s="20" t="s">
        <v>35</v>
      </c>
      <c r="B81" s="15"/>
      <c r="C81" s="15"/>
      <c r="D81" s="15"/>
      <c r="E81" s="15"/>
      <c r="F81" s="137">
        <f t="shared" si="20"/>
        <v>0</v>
      </c>
      <c r="G81" s="137">
        <f t="shared" si="20"/>
        <v>0</v>
      </c>
      <c r="H81" s="130">
        <f t="shared" si="21"/>
        <v>0</v>
      </c>
      <c r="I81" s="130">
        <f t="shared" si="22"/>
        <v>0</v>
      </c>
      <c r="K81" s="13"/>
    </row>
    <row r="82" spans="1:11" x14ac:dyDescent="0.25">
      <c r="A82" s="20" t="s">
        <v>36</v>
      </c>
      <c r="B82" s="15">
        <v>25</v>
      </c>
      <c r="C82" s="15">
        <v>23</v>
      </c>
      <c r="D82" s="15">
        <v>23</v>
      </c>
      <c r="E82" s="15">
        <v>22</v>
      </c>
      <c r="F82" s="137">
        <f t="shared" si="20"/>
        <v>67.567567567567565</v>
      </c>
      <c r="G82" s="137">
        <f t="shared" si="20"/>
        <v>67.64705882352942</v>
      </c>
      <c r="H82" s="130">
        <f t="shared" si="21"/>
        <v>67.64705882352942</v>
      </c>
      <c r="I82" s="130">
        <f t="shared" si="22"/>
        <v>66.666666666666657</v>
      </c>
      <c r="K82" s="13"/>
    </row>
    <row r="83" spans="1:11" x14ac:dyDescent="0.25">
      <c r="A83" s="20" t="s">
        <v>37</v>
      </c>
      <c r="B83" s="15">
        <v>3</v>
      </c>
      <c r="C83" s="15">
        <v>3</v>
      </c>
      <c r="D83" s="15">
        <v>3</v>
      </c>
      <c r="E83" s="15">
        <v>3</v>
      </c>
      <c r="F83" s="137">
        <f t="shared" si="20"/>
        <v>100</v>
      </c>
      <c r="G83" s="137">
        <f t="shared" si="20"/>
        <v>100</v>
      </c>
      <c r="H83" s="130">
        <f t="shared" si="21"/>
        <v>100</v>
      </c>
      <c r="I83" s="130">
        <f t="shared" si="22"/>
        <v>100</v>
      </c>
      <c r="K83" s="13"/>
    </row>
    <row r="84" spans="1:11" x14ac:dyDescent="0.25">
      <c r="A84" s="20" t="s">
        <v>38</v>
      </c>
      <c r="B84" s="15">
        <v>1</v>
      </c>
      <c r="C84" s="15">
        <v>1</v>
      </c>
      <c r="D84" s="15">
        <v>1</v>
      </c>
      <c r="E84" s="15">
        <v>1</v>
      </c>
      <c r="F84" s="137">
        <f t="shared" si="20"/>
        <v>25</v>
      </c>
      <c r="G84" s="137">
        <f t="shared" si="20"/>
        <v>25</v>
      </c>
      <c r="H84" s="130">
        <f t="shared" si="21"/>
        <v>33.333333333333329</v>
      </c>
      <c r="I84" s="130">
        <f t="shared" si="22"/>
        <v>33.333333333333329</v>
      </c>
      <c r="K84" s="13"/>
    </row>
    <row r="85" spans="1:11" x14ac:dyDescent="0.25">
      <c r="A85" s="20" t="s">
        <v>39</v>
      </c>
      <c r="B85" s="15"/>
      <c r="C85" s="15"/>
      <c r="D85" s="15"/>
      <c r="E85" s="15"/>
      <c r="F85" s="137">
        <f t="shared" si="20"/>
        <v>0</v>
      </c>
      <c r="G85" s="137">
        <f t="shared" si="20"/>
        <v>0</v>
      </c>
      <c r="H85" s="130">
        <f t="shared" si="21"/>
        <v>0</v>
      </c>
      <c r="I85" s="130">
        <f t="shared" si="22"/>
        <v>0</v>
      </c>
      <c r="K85" s="13"/>
    </row>
    <row r="86" spans="1:11" x14ac:dyDescent="0.25">
      <c r="A86" s="20" t="s">
        <v>40</v>
      </c>
      <c r="B86" s="15"/>
      <c r="C86" s="15"/>
      <c r="D86" s="15"/>
      <c r="E86" s="15"/>
      <c r="F86" s="137">
        <f t="shared" si="20"/>
        <v>0</v>
      </c>
      <c r="G86" s="137">
        <f t="shared" si="20"/>
        <v>0</v>
      </c>
      <c r="H86" s="130">
        <f t="shared" si="21"/>
        <v>0</v>
      </c>
      <c r="I86" s="130">
        <f t="shared" si="22"/>
        <v>0</v>
      </c>
      <c r="K86" s="13"/>
    </row>
    <row r="87" spans="1:11" x14ac:dyDescent="0.25">
      <c r="A87" s="20" t="s">
        <v>41</v>
      </c>
      <c r="B87" s="15"/>
      <c r="C87" s="15"/>
      <c r="D87" s="15"/>
      <c r="E87" s="15"/>
      <c r="F87" s="137">
        <f t="shared" si="20"/>
        <v>0</v>
      </c>
      <c r="G87" s="137">
        <f t="shared" si="20"/>
        <v>0</v>
      </c>
      <c r="H87" s="130">
        <f t="shared" si="21"/>
        <v>0</v>
      </c>
      <c r="I87" s="130">
        <f t="shared" si="22"/>
        <v>0</v>
      </c>
      <c r="K87" s="13"/>
    </row>
    <row r="88" spans="1:11" x14ac:dyDescent="0.25">
      <c r="A88" s="20" t="s">
        <v>42</v>
      </c>
      <c r="B88" s="15"/>
      <c r="C88" s="15"/>
      <c r="D88" s="15"/>
      <c r="E88" s="15"/>
      <c r="F88" s="137">
        <f t="shared" si="20"/>
        <v>0</v>
      </c>
      <c r="G88" s="137">
        <f t="shared" si="20"/>
        <v>0</v>
      </c>
      <c r="H88" s="130">
        <f t="shared" si="21"/>
        <v>0</v>
      </c>
      <c r="I88" s="130">
        <f t="shared" si="22"/>
        <v>0</v>
      </c>
      <c r="K88" s="13"/>
    </row>
    <row r="89" spans="1:11" x14ac:dyDescent="0.25">
      <c r="A89" s="20" t="s">
        <v>43</v>
      </c>
      <c r="B89" s="15"/>
      <c r="C89" s="15"/>
      <c r="D89" s="15"/>
      <c r="E89" s="15"/>
      <c r="F89" s="137">
        <f t="shared" si="20"/>
        <v>0</v>
      </c>
      <c r="G89" s="137">
        <f t="shared" si="20"/>
        <v>0</v>
      </c>
      <c r="H89" s="130">
        <f t="shared" si="21"/>
        <v>0</v>
      </c>
      <c r="I89" s="130">
        <f t="shared" si="22"/>
        <v>0</v>
      </c>
      <c r="K89" s="13"/>
    </row>
    <row r="90" spans="1:11" x14ac:dyDescent="0.25">
      <c r="A90" s="20" t="s">
        <v>44</v>
      </c>
      <c r="B90" s="15"/>
      <c r="C90" s="15"/>
      <c r="D90" s="15"/>
      <c r="E90" s="15"/>
      <c r="F90" s="137">
        <f t="shared" ref="F90:G93" si="23">+IFERROR(B90/(C28+C59),0)*100</f>
        <v>0</v>
      </c>
      <c r="G90" s="137">
        <f t="shared" si="23"/>
        <v>0</v>
      </c>
      <c r="H90" s="130">
        <f t="shared" si="21"/>
        <v>0</v>
      </c>
      <c r="I90" s="130">
        <f t="shared" si="22"/>
        <v>0</v>
      </c>
      <c r="K90" s="13"/>
    </row>
    <row r="91" spans="1:11" x14ac:dyDescent="0.25">
      <c r="A91" s="20" t="s">
        <v>45</v>
      </c>
      <c r="B91" s="15">
        <v>8</v>
      </c>
      <c r="C91" s="15">
        <v>8</v>
      </c>
      <c r="D91" s="15">
        <v>8</v>
      </c>
      <c r="E91" s="15">
        <v>4</v>
      </c>
      <c r="F91" s="137">
        <f t="shared" si="23"/>
        <v>88.888888888888886</v>
      </c>
      <c r="G91" s="137">
        <f t="shared" si="23"/>
        <v>100</v>
      </c>
      <c r="H91" s="130">
        <f t="shared" si="21"/>
        <v>100</v>
      </c>
      <c r="I91" s="130">
        <f t="shared" si="22"/>
        <v>100</v>
      </c>
      <c r="K91" s="13"/>
    </row>
    <row r="92" spans="1:11" ht="31.5" x14ac:dyDescent="0.25">
      <c r="A92" s="32" t="s">
        <v>46</v>
      </c>
      <c r="B92" s="15">
        <v>7</v>
      </c>
      <c r="C92" s="15">
        <v>7</v>
      </c>
      <c r="D92" s="15">
        <v>5</v>
      </c>
      <c r="E92" s="15">
        <v>3</v>
      </c>
      <c r="F92" s="137">
        <f>+IFERROR(B92/(C30+C61),0)*100</f>
        <v>77.777777777777786</v>
      </c>
      <c r="G92" s="137">
        <f t="shared" si="23"/>
        <v>87.5</v>
      </c>
      <c r="H92" s="130">
        <f t="shared" si="21"/>
        <v>83.333333333333343</v>
      </c>
      <c r="I92" s="130">
        <f t="shared" si="22"/>
        <v>75</v>
      </c>
      <c r="K92" s="13"/>
    </row>
    <row r="93" spans="1:11" x14ac:dyDescent="0.25">
      <c r="A93" s="125" t="s">
        <v>56</v>
      </c>
      <c r="B93" s="135">
        <f>SUM(B66:B92)</f>
        <v>153</v>
      </c>
      <c r="C93" s="135">
        <f>SUM(C66:C92)</f>
        <v>144</v>
      </c>
      <c r="D93" s="135">
        <f>SUM(D66:D92)</f>
        <v>106</v>
      </c>
      <c r="E93" s="135">
        <f>SUM(E66:E92)</f>
        <v>92</v>
      </c>
      <c r="F93" s="137">
        <f t="shared" si="23"/>
        <v>68.918918918918919</v>
      </c>
      <c r="G93" s="137">
        <f t="shared" si="23"/>
        <v>71.287128712871279</v>
      </c>
      <c r="H93" s="130">
        <f t="shared" si="21"/>
        <v>75.714285714285708</v>
      </c>
      <c r="I93" s="130">
        <f t="shared" si="22"/>
        <v>75.409836065573771</v>
      </c>
      <c r="K93" s="13"/>
    </row>
    <row r="94" spans="1:11" x14ac:dyDescent="0.25">
      <c r="A94" s="8"/>
      <c r="B94" s="17"/>
      <c r="C94" s="17"/>
      <c r="E94" s="17"/>
      <c r="I94" s="39"/>
      <c r="K94" s="13"/>
    </row>
    <row r="95" spans="1:11" x14ac:dyDescent="0.25">
      <c r="A95" s="17"/>
      <c r="B95" s="17"/>
      <c r="C95" s="17"/>
      <c r="D95" s="17"/>
      <c r="E95" s="17"/>
      <c r="K95" s="13"/>
    </row>
    <row r="96" spans="1:11" ht="17.25" customHeight="1" thickBot="1" x14ac:dyDescent="0.3">
      <c r="A96" s="574" t="s">
        <v>126</v>
      </c>
      <c r="B96" s="574"/>
      <c r="C96" s="574"/>
      <c r="D96" s="574"/>
      <c r="E96" s="574"/>
      <c r="F96" s="17"/>
      <c r="G96" s="17"/>
      <c r="H96" s="8"/>
      <c r="I96" s="8"/>
      <c r="K96" s="13"/>
    </row>
    <row r="97" spans="1:11" ht="63.75" thickBot="1" x14ac:dyDescent="0.3">
      <c r="A97" s="88" t="s">
        <v>68</v>
      </c>
      <c r="B97" s="327" t="s">
        <v>60</v>
      </c>
      <c r="C97" s="328" t="s">
        <v>61</v>
      </c>
      <c r="D97" s="328" t="s">
        <v>62</v>
      </c>
      <c r="E97" s="328" t="s">
        <v>63</v>
      </c>
      <c r="F97" s="329" t="s">
        <v>144</v>
      </c>
      <c r="G97" s="329" t="s">
        <v>145</v>
      </c>
      <c r="H97" s="91" t="s">
        <v>146</v>
      </c>
      <c r="I97" s="92" t="s">
        <v>147</v>
      </c>
      <c r="K97" s="13"/>
    </row>
    <row r="98" spans="1:11" ht="31.5" x14ac:dyDescent="0.25">
      <c r="A98" s="74" t="s">
        <v>20</v>
      </c>
      <c r="B98" s="99"/>
      <c r="C98" s="99"/>
      <c r="D98" s="99"/>
      <c r="E98" s="99"/>
      <c r="F98" s="330">
        <f t="shared" ref="F98:F110" si="24">+IFERROR(B98/(C4+C35),0)*100</f>
        <v>0</v>
      </c>
      <c r="G98" s="330">
        <f t="shared" ref="G98:G110" si="25">+IFERROR(C98/(D4+D35),0)*100</f>
        <v>0</v>
      </c>
      <c r="H98" s="129">
        <f t="shared" ref="H98:H110" si="26">+IFERROR(D98/(E4+E35),0)*100</f>
        <v>0</v>
      </c>
      <c r="I98" s="129">
        <f t="shared" ref="I98:I110" si="27">+IFERROR(E98/(F4+F35),0)*100</f>
        <v>0</v>
      </c>
      <c r="K98" s="13"/>
    </row>
    <row r="99" spans="1:11" x14ac:dyDescent="0.25">
      <c r="A99" s="20" t="s">
        <v>21</v>
      </c>
      <c r="B99" s="15">
        <v>2</v>
      </c>
      <c r="C99" s="15">
        <v>2</v>
      </c>
      <c r="D99" s="15">
        <v>1</v>
      </c>
      <c r="E99" s="15">
        <v>1</v>
      </c>
      <c r="F99" s="137">
        <f t="shared" si="24"/>
        <v>6.8965517241379306</v>
      </c>
      <c r="G99" s="137">
        <f t="shared" si="25"/>
        <v>7.1428571428571423</v>
      </c>
      <c r="H99" s="130">
        <f t="shared" si="26"/>
        <v>6.666666666666667</v>
      </c>
      <c r="I99" s="130">
        <f t="shared" si="27"/>
        <v>8.3333333333333321</v>
      </c>
      <c r="K99" s="13"/>
    </row>
    <row r="100" spans="1:11" x14ac:dyDescent="0.25">
      <c r="A100" s="20" t="s">
        <v>22</v>
      </c>
      <c r="B100" s="15"/>
      <c r="C100" s="15"/>
      <c r="D100" s="15"/>
      <c r="E100" s="15"/>
      <c r="F100" s="137">
        <f t="shared" si="24"/>
        <v>0</v>
      </c>
      <c r="G100" s="137">
        <f t="shared" si="25"/>
        <v>0</v>
      </c>
      <c r="H100" s="130">
        <f t="shared" si="26"/>
        <v>0</v>
      </c>
      <c r="I100" s="130">
        <f t="shared" si="27"/>
        <v>0</v>
      </c>
      <c r="K100" s="13"/>
    </row>
    <row r="101" spans="1:11" ht="31.5" x14ac:dyDescent="0.25">
      <c r="A101" s="20" t="s">
        <v>23</v>
      </c>
      <c r="B101" s="15"/>
      <c r="C101" s="15"/>
      <c r="D101" s="15"/>
      <c r="E101" s="15"/>
      <c r="F101" s="137">
        <f t="shared" si="24"/>
        <v>0</v>
      </c>
      <c r="G101" s="137">
        <f t="shared" si="25"/>
        <v>0</v>
      </c>
      <c r="H101" s="130">
        <f t="shared" si="26"/>
        <v>0</v>
      </c>
      <c r="I101" s="130">
        <f t="shared" si="27"/>
        <v>0</v>
      </c>
      <c r="K101" s="13"/>
    </row>
    <row r="102" spans="1:11" x14ac:dyDescent="0.25">
      <c r="A102" s="20" t="s">
        <v>24</v>
      </c>
      <c r="B102" s="15"/>
      <c r="C102" s="15"/>
      <c r="D102" s="15"/>
      <c r="E102" s="15"/>
      <c r="F102" s="137">
        <f t="shared" si="24"/>
        <v>0</v>
      </c>
      <c r="G102" s="137">
        <f t="shared" si="25"/>
        <v>0</v>
      </c>
      <c r="H102" s="130">
        <f t="shared" si="26"/>
        <v>0</v>
      </c>
      <c r="I102" s="130">
        <f t="shared" si="27"/>
        <v>0</v>
      </c>
      <c r="K102" s="13"/>
    </row>
    <row r="103" spans="1:11" x14ac:dyDescent="0.25">
      <c r="A103" s="20" t="s">
        <v>25</v>
      </c>
      <c r="B103" s="15"/>
      <c r="C103" s="15"/>
      <c r="D103" s="15"/>
      <c r="E103" s="15"/>
      <c r="F103" s="137">
        <f t="shared" si="24"/>
        <v>0</v>
      </c>
      <c r="G103" s="137">
        <f t="shared" si="25"/>
        <v>0</v>
      </c>
      <c r="H103" s="130">
        <f t="shared" si="26"/>
        <v>0</v>
      </c>
      <c r="I103" s="130">
        <f t="shared" si="27"/>
        <v>0</v>
      </c>
      <c r="K103" s="13"/>
    </row>
    <row r="104" spans="1:11" x14ac:dyDescent="0.25">
      <c r="A104" s="20" t="s">
        <v>26</v>
      </c>
      <c r="B104" s="15"/>
      <c r="C104" s="15"/>
      <c r="D104" s="15"/>
      <c r="E104" s="15"/>
      <c r="F104" s="137">
        <f t="shared" si="24"/>
        <v>0</v>
      </c>
      <c r="G104" s="137">
        <f t="shared" si="25"/>
        <v>0</v>
      </c>
      <c r="H104" s="130">
        <f t="shared" si="26"/>
        <v>0</v>
      </c>
      <c r="I104" s="130">
        <f t="shared" si="27"/>
        <v>0</v>
      </c>
      <c r="K104" s="13"/>
    </row>
    <row r="105" spans="1:11" x14ac:dyDescent="0.25">
      <c r="A105" s="20" t="s">
        <v>27</v>
      </c>
      <c r="B105" s="15">
        <v>8</v>
      </c>
      <c r="C105" s="15">
        <v>8</v>
      </c>
      <c r="D105" s="15">
        <v>7</v>
      </c>
      <c r="E105" s="15">
        <v>5</v>
      </c>
      <c r="F105" s="137">
        <f t="shared" si="24"/>
        <v>21.621621621621621</v>
      </c>
      <c r="G105" s="137">
        <f t="shared" si="25"/>
        <v>21.621621621621621</v>
      </c>
      <c r="H105" s="130">
        <f t="shared" si="26"/>
        <v>21.875</v>
      </c>
      <c r="I105" s="130">
        <f t="shared" si="27"/>
        <v>19.230769230769234</v>
      </c>
      <c r="K105" s="13"/>
    </row>
    <row r="106" spans="1:11" x14ac:dyDescent="0.25">
      <c r="A106" s="20" t="s">
        <v>28</v>
      </c>
      <c r="B106" s="15">
        <v>2</v>
      </c>
      <c r="C106" s="15">
        <v>1</v>
      </c>
      <c r="D106" s="15">
        <v>0</v>
      </c>
      <c r="E106" s="15">
        <v>0</v>
      </c>
      <c r="F106" s="137">
        <f t="shared" si="24"/>
        <v>12.5</v>
      </c>
      <c r="G106" s="137">
        <f t="shared" si="25"/>
        <v>6.666666666666667</v>
      </c>
      <c r="H106" s="130">
        <f t="shared" si="26"/>
        <v>0</v>
      </c>
      <c r="I106" s="130">
        <f t="shared" si="27"/>
        <v>0</v>
      </c>
      <c r="K106" s="13"/>
    </row>
    <row r="107" spans="1:11" ht="31.5" x14ac:dyDescent="0.25">
      <c r="A107" s="20" t="s">
        <v>29</v>
      </c>
      <c r="B107" s="15"/>
      <c r="C107" s="15"/>
      <c r="D107" s="15"/>
      <c r="E107" s="15"/>
      <c r="F107" s="137">
        <f t="shared" si="24"/>
        <v>0</v>
      </c>
      <c r="G107" s="137">
        <f t="shared" si="25"/>
        <v>0</v>
      </c>
      <c r="H107" s="130">
        <f t="shared" si="26"/>
        <v>0</v>
      </c>
      <c r="I107" s="130">
        <f t="shared" si="27"/>
        <v>0</v>
      </c>
      <c r="K107" s="13"/>
    </row>
    <row r="108" spans="1:11" x14ac:dyDescent="0.25">
      <c r="A108" s="20" t="s">
        <v>30</v>
      </c>
      <c r="B108" s="15"/>
      <c r="C108" s="15"/>
      <c r="D108" s="15"/>
      <c r="E108" s="15"/>
      <c r="F108" s="137">
        <f t="shared" si="24"/>
        <v>0</v>
      </c>
      <c r="G108" s="137">
        <f t="shared" si="25"/>
        <v>0</v>
      </c>
      <c r="H108" s="130">
        <f t="shared" si="26"/>
        <v>0</v>
      </c>
      <c r="I108" s="130">
        <f t="shared" si="27"/>
        <v>0</v>
      </c>
      <c r="K108" s="13"/>
    </row>
    <row r="109" spans="1:11" ht="47.25" x14ac:dyDescent="0.25">
      <c r="A109" s="20" t="s">
        <v>31</v>
      </c>
      <c r="B109" s="15"/>
      <c r="C109" s="15"/>
      <c r="D109" s="15"/>
      <c r="E109" s="15"/>
      <c r="F109" s="137">
        <f t="shared" si="24"/>
        <v>0</v>
      </c>
      <c r="G109" s="137">
        <f t="shared" si="25"/>
        <v>0</v>
      </c>
      <c r="H109" s="130">
        <f t="shared" si="26"/>
        <v>0</v>
      </c>
      <c r="I109" s="130">
        <f t="shared" si="27"/>
        <v>0</v>
      </c>
      <c r="K109" s="13"/>
    </row>
    <row r="110" spans="1:11" x14ac:dyDescent="0.25">
      <c r="A110" s="20" t="s">
        <v>32</v>
      </c>
      <c r="B110" s="15"/>
      <c r="C110" s="15"/>
      <c r="D110" s="15"/>
      <c r="E110" s="15"/>
      <c r="F110" s="137">
        <f t="shared" si="24"/>
        <v>0</v>
      </c>
      <c r="G110" s="137">
        <f t="shared" si="25"/>
        <v>0</v>
      </c>
      <c r="H110" s="130">
        <f t="shared" si="26"/>
        <v>0</v>
      </c>
      <c r="I110" s="130">
        <f t="shared" si="27"/>
        <v>0</v>
      </c>
      <c r="K110" s="13"/>
    </row>
    <row r="111" spans="1:11" x14ac:dyDescent="0.25">
      <c r="A111" s="20" t="s">
        <v>33</v>
      </c>
      <c r="B111" s="15"/>
      <c r="C111" s="15"/>
      <c r="D111" s="15"/>
      <c r="E111" s="15"/>
      <c r="F111" s="137">
        <f t="shared" ref="F111:I123" si="28">+IFERROR(B111/(C17+C48),0)*100</f>
        <v>0</v>
      </c>
      <c r="G111" s="137">
        <f t="shared" si="28"/>
        <v>0</v>
      </c>
      <c r="H111" s="130">
        <f t="shared" si="28"/>
        <v>0</v>
      </c>
      <c r="I111" s="130">
        <f t="shared" si="28"/>
        <v>0</v>
      </c>
      <c r="K111" s="13"/>
    </row>
    <row r="112" spans="1:11" x14ac:dyDescent="0.25">
      <c r="A112" s="20" t="s">
        <v>34</v>
      </c>
      <c r="B112" s="15"/>
      <c r="C112" s="15"/>
      <c r="D112" s="15"/>
      <c r="E112" s="15"/>
      <c r="F112" s="137">
        <f t="shared" si="28"/>
        <v>0</v>
      </c>
      <c r="G112" s="137">
        <f t="shared" si="28"/>
        <v>0</v>
      </c>
      <c r="H112" s="130">
        <f t="shared" si="28"/>
        <v>0</v>
      </c>
      <c r="I112" s="130">
        <f t="shared" si="28"/>
        <v>0</v>
      </c>
      <c r="K112" s="13"/>
    </row>
    <row r="113" spans="1:11" x14ac:dyDescent="0.25">
      <c r="A113" s="20" t="s">
        <v>35</v>
      </c>
      <c r="B113" s="15"/>
      <c r="C113" s="15"/>
      <c r="D113" s="15"/>
      <c r="E113" s="15"/>
      <c r="F113" s="137">
        <f t="shared" si="28"/>
        <v>0</v>
      </c>
      <c r="G113" s="137">
        <f t="shared" si="28"/>
        <v>0</v>
      </c>
      <c r="H113" s="130">
        <f t="shared" si="28"/>
        <v>0</v>
      </c>
      <c r="I113" s="130">
        <f t="shared" si="28"/>
        <v>0</v>
      </c>
      <c r="K113" s="13"/>
    </row>
    <row r="114" spans="1:11" x14ac:dyDescent="0.25">
      <c r="A114" s="20" t="s">
        <v>36</v>
      </c>
      <c r="B114" s="15"/>
      <c r="C114" s="15"/>
      <c r="D114" s="15"/>
      <c r="E114" s="15"/>
      <c r="F114" s="137">
        <f t="shared" si="28"/>
        <v>0</v>
      </c>
      <c r="G114" s="137">
        <f t="shared" si="28"/>
        <v>0</v>
      </c>
      <c r="H114" s="130">
        <f t="shared" si="28"/>
        <v>0</v>
      </c>
      <c r="I114" s="130">
        <f t="shared" si="28"/>
        <v>0</v>
      </c>
      <c r="K114" s="13"/>
    </row>
    <row r="115" spans="1:11" x14ac:dyDescent="0.25">
      <c r="A115" s="20" t="s">
        <v>37</v>
      </c>
      <c r="B115" s="15"/>
      <c r="C115" s="15"/>
      <c r="D115" s="15"/>
      <c r="E115" s="15"/>
      <c r="F115" s="137">
        <f t="shared" si="28"/>
        <v>0</v>
      </c>
      <c r="G115" s="137">
        <f t="shared" si="28"/>
        <v>0</v>
      </c>
      <c r="H115" s="130">
        <f t="shared" si="28"/>
        <v>0</v>
      </c>
      <c r="I115" s="130">
        <f t="shared" si="28"/>
        <v>0</v>
      </c>
      <c r="K115" s="13"/>
    </row>
    <row r="116" spans="1:11" x14ac:dyDescent="0.25">
      <c r="A116" s="20" t="s">
        <v>38</v>
      </c>
      <c r="B116" s="15"/>
      <c r="C116" s="15"/>
      <c r="D116" s="15"/>
      <c r="E116" s="15"/>
      <c r="F116" s="137">
        <f t="shared" si="28"/>
        <v>0</v>
      </c>
      <c r="G116" s="137">
        <f t="shared" si="28"/>
        <v>0</v>
      </c>
      <c r="H116" s="130">
        <f t="shared" si="28"/>
        <v>0</v>
      </c>
      <c r="I116" s="130">
        <f t="shared" si="28"/>
        <v>0</v>
      </c>
      <c r="K116" s="13"/>
    </row>
    <row r="117" spans="1:11" x14ac:dyDescent="0.25">
      <c r="A117" s="20" t="s">
        <v>39</v>
      </c>
      <c r="B117" s="15"/>
      <c r="C117" s="15"/>
      <c r="D117" s="15"/>
      <c r="E117" s="15"/>
      <c r="F117" s="137">
        <f t="shared" si="28"/>
        <v>0</v>
      </c>
      <c r="G117" s="137">
        <f t="shared" si="28"/>
        <v>0</v>
      </c>
      <c r="H117" s="130">
        <f t="shared" si="28"/>
        <v>0</v>
      </c>
      <c r="I117" s="130">
        <f t="shared" si="28"/>
        <v>0</v>
      </c>
      <c r="K117" s="13"/>
    </row>
    <row r="118" spans="1:11" x14ac:dyDescent="0.25">
      <c r="A118" s="20" t="s">
        <v>40</v>
      </c>
      <c r="B118" s="15"/>
      <c r="C118" s="15"/>
      <c r="D118" s="15"/>
      <c r="E118" s="15"/>
      <c r="F118" s="137">
        <f t="shared" si="28"/>
        <v>0</v>
      </c>
      <c r="G118" s="137">
        <f t="shared" si="28"/>
        <v>0</v>
      </c>
      <c r="H118" s="130">
        <f t="shared" si="28"/>
        <v>0</v>
      </c>
      <c r="I118" s="130">
        <f t="shared" si="28"/>
        <v>0</v>
      </c>
      <c r="K118" s="13"/>
    </row>
    <row r="119" spans="1:11" x14ac:dyDescent="0.25">
      <c r="A119" s="20" t="s">
        <v>41</v>
      </c>
      <c r="B119" s="15"/>
      <c r="C119" s="15"/>
      <c r="D119" s="15"/>
      <c r="E119" s="15"/>
      <c r="F119" s="137">
        <f t="shared" si="28"/>
        <v>0</v>
      </c>
      <c r="G119" s="137">
        <f t="shared" si="28"/>
        <v>0</v>
      </c>
      <c r="H119" s="130">
        <f t="shared" si="28"/>
        <v>0</v>
      </c>
      <c r="I119" s="130">
        <f t="shared" si="28"/>
        <v>0</v>
      </c>
      <c r="K119" s="13"/>
    </row>
    <row r="120" spans="1:11" x14ac:dyDescent="0.25">
      <c r="A120" s="20" t="s">
        <v>42</v>
      </c>
      <c r="B120" s="15"/>
      <c r="C120" s="15"/>
      <c r="D120" s="15"/>
      <c r="E120" s="15"/>
      <c r="F120" s="137">
        <f t="shared" si="28"/>
        <v>0</v>
      </c>
      <c r="G120" s="137">
        <f t="shared" si="28"/>
        <v>0</v>
      </c>
      <c r="H120" s="130">
        <f t="shared" si="28"/>
        <v>0</v>
      </c>
      <c r="I120" s="130">
        <f t="shared" si="28"/>
        <v>0</v>
      </c>
      <c r="K120" s="13"/>
    </row>
    <row r="121" spans="1:11" x14ac:dyDescent="0.25">
      <c r="A121" s="20" t="s">
        <v>43</v>
      </c>
      <c r="B121" s="15"/>
      <c r="C121" s="15"/>
      <c r="D121" s="15"/>
      <c r="E121" s="15"/>
      <c r="F121" s="137">
        <f t="shared" si="28"/>
        <v>0</v>
      </c>
      <c r="G121" s="137">
        <f t="shared" si="28"/>
        <v>0</v>
      </c>
      <c r="H121" s="130">
        <f t="shared" si="28"/>
        <v>0</v>
      </c>
      <c r="I121" s="130">
        <f t="shared" si="28"/>
        <v>0</v>
      </c>
      <c r="K121" s="13"/>
    </row>
    <row r="122" spans="1:11" x14ac:dyDescent="0.25">
      <c r="A122" s="20" t="s">
        <v>44</v>
      </c>
      <c r="B122" s="15"/>
      <c r="C122" s="15"/>
      <c r="D122" s="15"/>
      <c r="E122" s="15"/>
      <c r="F122" s="137">
        <f t="shared" si="28"/>
        <v>0</v>
      </c>
      <c r="G122" s="137">
        <f t="shared" si="28"/>
        <v>0</v>
      </c>
      <c r="H122" s="130">
        <f t="shared" si="28"/>
        <v>0</v>
      </c>
      <c r="I122" s="130">
        <f t="shared" si="28"/>
        <v>0</v>
      </c>
      <c r="K122" s="13"/>
    </row>
    <row r="123" spans="1:11" x14ac:dyDescent="0.25">
      <c r="A123" s="20" t="s">
        <v>45</v>
      </c>
      <c r="B123" s="15"/>
      <c r="C123" s="15"/>
      <c r="D123" s="15"/>
      <c r="E123" s="15"/>
      <c r="F123" s="137">
        <f t="shared" si="28"/>
        <v>0</v>
      </c>
      <c r="G123" s="137">
        <f t="shared" si="28"/>
        <v>0</v>
      </c>
      <c r="H123" s="130">
        <f t="shared" si="28"/>
        <v>0</v>
      </c>
      <c r="I123" s="130">
        <f t="shared" si="28"/>
        <v>0</v>
      </c>
      <c r="K123" s="13"/>
    </row>
    <row r="124" spans="1:11" ht="31.5" x14ac:dyDescent="0.25">
      <c r="A124" s="32" t="s">
        <v>46</v>
      </c>
      <c r="B124" s="15"/>
      <c r="C124" s="15"/>
      <c r="D124" s="15"/>
      <c r="E124" s="15"/>
      <c r="F124" s="137">
        <f t="shared" ref="F124:I125" si="29">+IFERROR(B124/(C30+C61),0)*100</f>
        <v>0</v>
      </c>
      <c r="G124" s="137">
        <f t="shared" si="29"/>
        <v>0</v>
      </c>
      <c r="H124" s="130">
        <f t="shared" si="29"/>
        <v>0</v>
      </c>
      <c r="I124" s="130">
        <f t="shared" si="29"/>
        <v>0</v>
      </c>
      <c r="K124" s="13"/>
    </row>
    <row r="125" spans="1:11" x14ac:dyDescent="0.25">
      <c r="A125" s="125" t="s">
        <v>56</v>
      </c>
      <c r="B125" s="135">
        <f>SUM(B98:B124)</f>
        <v>12</v>
      </c>
      <c r="C125" s="135">
        <f>SUM(C98:C124)</f>
        <v>11</v>
      </c>
      <c r="D125" s="135">
        <f>SUM(D98:D124)</f>
        <v>8</v>
      </c>
      <c r="E125" s="135">
        <f>SUM(E98:E124)</f>
        <v>6</v>
      </c>
      <c r="F125" s="137">
        <f t="shared" si="29"/>
        <v>5.4054054054054053</v>
      </c>
      <c r="G125" s="137">
        <f t="shared" si="29"/>
        <v>5.4455445544554459</v>
      </c>
      <c r="H125" s="130">
        <f t="shared" si="29"/>
        <v>5.7142857142857144</v>
      </c>
      <c r="I125" s="130">
        <f t="shared" si="29"/>
        <v>4.918032786885246</v>
      </c>
      <c r="K125" s="13"/>
    </row>
    <row r="126" spans="1:11" x14ac:dyDescent="0.25">
      <c r="A126" s="13"/>
      <c r="H126" s="13"/>
      <c r="I126" s="13"/>
      <c r="J126" s="13"/>
      <c r="K126" s="13"/>
    </row>
    <row r="127" spans="1:11" x14ac:dyDescent="0.25">
      <c r="A127" s="13"/>
      <c r="H127" s="13"/>
      <c r="I127" s="13"/>
      <c r="J127" s="13"/>
      <c r="K127" s="13"/>
    </row>
    <row r="128" spans="1:11" x14ac:dyDescent="0.25">
      <c r="A128" s="13"/>
      <c r="H128" s="13"/>
      <c r="I128" s="13"/>
      <c r="J128" s="13"/>
      <c r="K128" s="13"/>
    </row>
    <row r="129" spans="1:11" x14ac:dyDescent="0.25">
      <c r="A129" s="13"/>
      <c r="H129" s="13"/>
      <c r="I129" s="13"/>
      <c r="J129" s="13"/>
      <c r="K129" s="13"/>
    </row>
    <row r="130" spans="1:11" x14ac:dyDescent="0.25">
      <c r="A130" s="13"/>
      <c r="H130" s="13"/>
      <c r="I130" s="13"/>
      <c r="J130" s="13"/>
      <c r="K130" s="13"/>
    </row>
    <row r="131" spans="1:11" x14ac:dyDescent="0.25">
      <c r="A131" s="13"/>
      <c r="H131" s="13"/>
      <c r="I131" s="13"/>
      <c r="J131" s="13"/>
      <c r="K131" s="13"/>
    </row>
    <row r="132" spans="1:11" x14ac:dyDescent="0.25">
      <c r="A132" s="13"/>
      <c r="H132" s="13"/>
      <c r="I132" s="13"/>
      <c r="J132" s="13"/>
      <c r="K132" s="13"/>
    </row>
    <row r="133" spans="1:11" x14ac:dyDescent="0.25">
      <c r="A133" s="13"/>
      <c r="H133" s="13"/>
      <c r="I133" s="13"/>
      <c r="J133" s="13"/>
      <c r="K133" s="13"/>
    </row>
    <row r="134" spans="1:11" x14ac:dyDescent="0.25">
      <c r="A134" s="13"/>
      <c r="H134" s="13"/>
      <c r="I134" s="13"/>
      <c r="J134" s="13"/>
      <c r="K134" s="13"/>
    </row>
    <row r="135" spans="1:11" x14ac:dyDescent="0.25">
      <c r="A135" s="13"/>
      <c r="H135" s="13"/>
      <c r="I135" s="13"/>
      <c r="J135" s="13"/>
      <c r="K135" s="13"/>
    </row>
    <row r="136" spans="1:11" x14ac:dyDescent="0.25">
      <c r="A136" s="13"/>
      <c r="H136" s="13"/>
      <c r="I136" s="13"/>
      <c r="J136" s="13"/>
      <c r="K136" s="13"/>
    </row>
    <row r="137" spans="1:11" x14ac:dyDescent="0.25">
      <c r="A137" s="13"/>
      <c r="H137" s="13"/>
      <c r="I137" s="13"/>
      <c r="J137" s="13"/>
      <c r="K137" s="13"/>
    </row>
    <row r="138" spans="1:11" x14ac:dyDescent="0.25">
      <c r="A138" s="13"/>
      <c r="H138" s="13"/>
      <c r="I138" s="13"/>
      <c r="J138" s="13"/>
      <c r="K138" s="13"/>
    </row>
    <row r="139" spans="1:11" x14ac:dyDescent="0.25">
      <c r="A139" s="13"/>
      <c r="H139" s="13"/>
      <c r="I139" s="13"/>
      <c r="J139" s="13"/>
      <c r="K139" s="13"/>
    </row>
    <row r="140" spans="1:11" x14ac:dyDescent="0.25">
      <c r="A140" s="13"/>
      <c r="H140" s="13"/>
      <c r="I140" s="13"/>
      <c r="J140" s="13"/>
      <c r="K140" s="13"/>
    </row>
    <row r="141" spans="1:11" x14ac:dyDescent="0.25">
      <c r="A141" s="13"/>
      <c r="H141" s="13"/>
      <c r="I141" s="13"/>
      <c r="J141" s="13"/>
      <c r="K141" s="13"/>
    </row>
    <row r="142" spans="1:11" x14ac:dyDescent="0.25">
      <c r="A142" s="13"/>
      <c r="H142" s="13"/>
      <c r="I142" s="13"/>
      <c r="J142" s="13"/>
      <c r="K142" s="13"/>
    </row>
    <row r="143" spans="1:11" x14ac:dyDescent="0.25">
      <c r="A143" s="13"/>
      <c r="H143" s="13"/>
      <c r="I143" s="13"/>
      <c r="J143" s="13"/>
      <c r="K143" s="13"/>
    </row>
    <row r="144" spans="1:11" x14ac:dyDescent="0.25">
      <c r="A144" s="13"/>
      <c r="H144" s="13"/>
      <c r="I144" s="13"/>
      <c r="J144" s="13"/>
      <c r="K144" s="13"/>
    </row>
    <row r="145" spans="1:11" x14ac:dyDescent="0.25">
      <c r="A145" s="13"/>
      <c r="H145" s="13"/>
      <c r="I145" s="13"/>
      <c r="J145" s="13"/>
      <c r="K145" s="13"/>
    </row>
    <row r="146" spans="1:11" x14ac:dyDescent="0.25">
      <c r="A146" s="13"/>
      <c r="H146" s="13"/>
      <c r="I146" s="13"/>
      <c r="J146" s="13"/>
      <c r="K146" s="13"/>
    </row>
    <row r="147" spans="1:11" x14ac:dyDescent="0.25">
      <c r="A147" s="13"/>
      <c r="H147" s="13"/>
      <c r="I147" s="13"/>
      <c r="J147" s="13"/>
      <c r="K147" s="13"/>
    </row>
    <row r="148" spans="1:11" x14ac:dyDescent="0.25">
      <c r="A148" s="13"/>
      <c r="H148" s="13"/>
      <c r="I148" s="13"/>
      <c r="J148" s="13"/>
      <c r="K148" s="13"/>
    </row>
    <row r="149" spans="1:11" x14ac:dyDescent="0.25">
      <c r="A149" s="13"/>
      <c r="H149" s="13"/>
      <c r="I149" s="13"/>
      <c r="J149" s="13"/>
      <c r="K149" s="13"/>
    </row>
    <row r="150" spans="1:11" x14ac:dyDescent="0.25">
      <c r="A150" s="13"/>
      <c r="H150" s="13"/>
      <c r="I150" s="13"/>
      <c r="J150" s="13"/>
      <c r="K150" s="13"/>
    </row>
    <row r="151" spans="1:11" x14ac:dyDescent="0.25">
      <c r="A151" s="13"/>
      <c r="H151" s="13"/>
      <c r="I151" s="13"/>
      <c r="J151" s="13"/>
      <c r="K151" s="13"/>
    </row>
    <row r="152" spans="1:11" x14ac:dyDescent="0.25">
      <c r="A152" s="13"/>
      <c r="H152" s="13"/>
      <c r="I152" s="13"/>
      <c r="J152" s="13"/>
      <c r="K152" s="13"/>
    </row>
    <row r="153" spans="1:11" x14ac:dyDescent="0.25">
      <c r="A153" s="13"/>
      <c r="H153" s="13"/>
      <c r="I153" s="13"/>
      <c r="J153" s="13"/>
      <c r="K153" s="13"/>
    </row>
    <row r="154" spans="1:11" x14ac:dyDescent="0.25">
      <c r="A154" s="13"/>
      <c r="H154" s="13"/>
      <c r="I154" s="13"/>
      <c r="J154" s="13"/>
      <c r="K154" s="13"/>
    </row>
    <row r="155" spans="1:11" x14ac:dyDescent="0.25">
      <c r="A155" s="13"/>
      <c r="H155" s="13"/>
      <c r="I155" s="13"/>
      <c r="J155" s="13"/>
      <c r="K155" s="13"/>
    </row>
    <row r="156" spans="1:11" x14ac:dyDescent="0.25">
      <c r="A156" s="13"/>
      <c r="H156" s="13"/>
      <c r="I156" s="13"/>
      <c r="J156" s="13"/>
      <c r="K156" s="13"/>
    </row>
    <row r="157" spans="1:11" x14ac:dyDescent="0.25">
      <c r="A157" s="13"/>
      <c r="H157" s="13"/>
      <c r="I157" s="13"/>
      <c r="J157" s="13"/>
      <c r="K157" s="13"/>
    </row>
    <row r="158" spans="1:11" x14ac:dyDescent="0.25">
      <c r="A158" s="13"/>
      <c r="H158" s="13"/>
      <c r="I158" s="13"/>
      <c r="J158" s="13"/>
      <c r="K158" s="13"/>
    </row>
    <row r="159" spans="1:11" x14ac:dyDescent="0.25">
      <c r="A159" s="13"/>
      <c r="H159" s="13"/>
      <c r="I159" s="13"/>
      <c r="J159" s="13"/>
      <c r="K159" s="13"/>
    </row>
    <row r="160" spans="1:11" x14ac:dyDescent="0.25">
      <c r="A160" s="13"/>
      <c r="H160" s="13"/>
      <c r="I160" s="13"/>
      <c r="J160" s="13"/>
      <c r="K160" s="13"/>
    </row>
    <row r="161" spans="1:11" x14ac:dyDescent="0.25">
      <c r="A161" s="13"/>
      <c r="H161" s="13"/>
      <c r="I161" s="13"/>
      <c r="J161" s="13"/>
      <c r="K161" s="13"/>
    </row>
    <row r="162" spans="1:11" x14ac:dyDescent="0.25">
      <c r="A162" s="13"/>
      <c r="H162" s="13"/>
      <c r="I162" s="13"/>
      <c r="J162" s="13"/>
      <c r="K162" s="13"/>
    </row>
    <row r="163" spans="1:11" x14ac:dyDescent="0.25">
      <c r="A163" s="13"/>
      <c r="H163" s="13"/>
      <c r="I163" s="13"/>
      <c r="J163" s="13"/>
      <c r="K163" s="13"/>
    </row>
    <row r="164" spans="1:11" x14ac:dyDescent="0.25">
      <c r="A164" s="13"/>
      <c r="H164" s="13"/>
      <c r="I164" s="13"/>
      <c r="J164" s="13"/>
      <c r="K164" s="13"/>
    </row>
    <row r="165" spans="1:11" x14ac:dyDescent="0.25">
      <c r="A165" s="13"/>
      <c r="H165" s="13"/>
      <c r="I165" s="13"/>
      <c r="J165" s="13"/>
      <c r="K165" s="13"/>
    </row>
    <row r="166" spans="1:11" x14ac:dyDescent="0.25">
      <c r="A166" s="13"/>
      <c r="H166" s="13"/>
      <c r="I166" s="13"/>
      <c r="J166" s="13"/>
      <c r="K166" s="13"/>
    </row>
    <row r="167" spans="1:11" x14ac:dyDescent="0.25">
      <c r="A167" s="13"/>
      <c r="H167" s="13"/>
      <c r="I167" s="13"/>
      <c r="J167" s="13"/>
      <c r="K167" s="13"/>
    </row>
    <row r="168" spans="1:11" x14ac:dyDescent="0.25">
      <c r="A168" s="13"/>
      <c r="H168" s="13"/>
      <c r="I168" s="13"/>
      <c r="J168" s="13"/>
      <c r="K168" s="13"/>
    </row>
    <row r="169" spans="1:11" x14ac:dyDescent="0.25">
      <c r="A169" s="13"/>
      <c r="H169" s="13"/>
      <c r="I169" s="13"/>
      <c r="J169" s="13"/>
      <c r="K169" s="13"/>
    </row>
    <row r="170" spans="1:11" x14ac:dyDescent="0.25">
      <c r="A170" s="13"/>
      <c r="H170" s="13"/>
      <c r="I170" s="13"/>
      <c r="J170" s="13"/>
      <c r="K170" s="13"/>
    </row>
    <row r="171" spans="1:11" x14ac:dyDescent="0.25">
      <c r="A171" s="13"/>
      <c r="H171" s="13"/>
      <c r="I171" s="13"/>
      <c r="J171" s="13"/>
      <c r="K171" s="13"/>
    </row>
    <row r="172" spans="1:11" x14ac:dyDescent="0.25">
      <c r="A172" s="13"/>
      <c r="H172" s="13"/>
      <c r="I172" s="13"/>
      <c r="J172" s="13"/>
      <c r="K172" s="13"/>
    </row>
    <row r="173" spans="1:11" x14ac:dyDescent="0.25">
      <c r="A173" s="13"/>
      <c r="H173" s="13"/>
      <c r="I173" s="13"/>
      <c r="J173" s="13"/>
      <c r="K173" s="13"/>
    </row>
    <row r="174" spans="1:11" x14ac:dyDescent="0.25">
      <c r="A174" s="13"/>
      <c r="H174" s="13"/>
      <c r="I174" s="13"/>
      <c r="J174" s="13"/>
      <c r="K174" s="13"/>
    </row>
    <row r="175" spans="1:11" x14ac:dyDescent="0.25">
      <c r="A175" s="13"/>
      <c r="H175" s="13"/>
      <c r="I175" s="13"/>
      <c r="J175" s="13"/>
      <c r="K175" s="13"/>
    </row>
    <row r="176" spans="1:11" x14ac:dyDescent="0.25">
      <c r="A176" s="13"/>
      <c r="H176" s="13"/>
      <c r="I176" s="13"/>
      <c r="J176" s="13"/>
      <c r="K176" s="13"/>
    </row>
    <row r="177" spans="1:11" x14ac:dyDescent="0.25">
      <c r="A177" s="13"/>
      <c r="H177" s="13"/>
      <c r="I177" s="13"/>
      <c r="J177" s="13"/>
      <c r="K177" s="13"/>
    </row>
    <row r="178" spans="1:11" x14ac:dyDescent="0.25">
      <c r="A178" s="13"/>
      <c r="H178" s="13"/>
      <c r="I178" s="13"/>
      <c r="J178" s="13"/>
      <c r="K178" s="13"/>
    </row>
    <row r="179" spans="1:11" x14ac:dyDescent="0.25">
      <c r="A179" s="13"/>
      <c r="H179" s="13"/>
      <c r="I179" s="13"/>
      <c r="J179" s="13"/>
      <c r="K179" s="13"/>
    </row>
    <row r="180" spans="1:11" x14ac:dyDescent="0.25">
      <c r="A180" s="13"/>
      <c r="H180" s="13"/>
      <c r="I180" s="13"/>
      <c r="J180" s="13"/>
      <c r="K180" s="13"/>
    </row>
    <row r="181" spans="1:11" x14ac:dyDescent="0.25">
      <c r="A181" s="13"/>
      <c r="H181" s="13"/>
      <c r="I181" s="13"/>
      <c r="J181" s="13"/>
      <c r="K181" s="13"/>
    </row>
    <row r="182" spans="1:11" x14ac:dyDescent="0.25">
      <c r="A182" s="13"/>
      <c r="H182" s="13"/>
      <c r="I182" s="13"/>
      <c r="J182" s="13"/>
      <c r="K182" s="13"/>
    </row>
    <row r="183" spans="1:11" x14ac:dyDescent="0.25">
      <c r="A183" s="13"/>
      <c r="H183" s="13"/>
      <c r="I183" s="13"/>
      <c r="J183" s="13"/>
      <c r="K183" s="13"/>
    </row>
    <row r="184" spans="1:11" x14ac:dyDescent="0.25">
      <c r="A184" s="13"/>
      <c r="H184" s="13"/>
      <c r="I184" s="13"/>
      <c r="J184" s="13"/>
      <c r="K184" s="13"/>
    </row>
    <row r="185" spans="1:11" x14ac:dyDescent="0.25">
      <c r="A185" s="13"/>
      <c r="H185" s="13"/>
      <c r="I185" s="13"/>
      <c r="J185" s="13"/>
      <c r="K185" s="13"/>
    </row>
    <row r="186" spans="1:11" x14ac:dyDescent="0.25">
      <c r="A186" s="13"/>
      <c r="H186" s="13"/>
      <c r="I186" s="13"/>
      <c r="J186" s="13"/>
      <c r="K186" s="13"/>
    </row>
    <row r="187" spans="1:11" x14ac:dyDescent="0.25">
      <c r="A187" s="13"/>
      <c r="H187" s="13"/>
      <c r="I187" s="13"/>
      <c r="J187" s="13"/>
      <c r="K187" s="13"/>
    </row>
    <row r="188" spans="1:11" x14ac:dyDescent="0.25">
      <c r="A188" s="13"/>
      <c r="H188" s="13"/>
      <c r="I188" s="13"/>
      <c r="J188" s="13"/>
      <c r="K188" s="13"/>
    </row>
    <row r="189" spans="1:11" x14ac:dyDescent="0.25">
      <c r="A189" s="13"/>
      <c r="H189" s="13"/>
      <c r="I189" s="13"/>
      <c r="J189" s="13"/>
      <c r="K189" s="13"/>
    </row>
    <row r="190" spans="1:11" x14ac:dyDescent="0.25">
      <c r="A190" s="13"/>
      <c r="H190" s="13"/>
      <c r="I190" s="13"/>
      <c r="J190" s="13"/>
      <c r="K190" s="13"/>
    </row>
    <row r="191" spans="1:11" x14ac:dyDescent="0.25">
      <c r="A191" s="13"/>
      <c r="H191" s="13"/>
      <c r="I191" s="13"/>
      <c r="J191" s="13"/>
      <c r="K191" s="13"/>
    </row>
    <row r="192" spans="1:11" x14ac:dyDescent="0.25">
      <c r="A192" s="13"/>
      <c r="H192" s="13"/>
      <c r="I192" s="13"/>
      <c r="J192" s="13"/>
      <c r="K192" s="13"/>
    </row>
    <row r="193" spans="1:11" x14ac:dyDescent="0.25">
      <c r="A193" s="13"/>
      <c r="H193" s="13"/>
      <c r="I193" s="13"/>
      <c r="J193" s="13"/>
      <c r="K193" s="13"/>
    </row>
    <row r="194" spans="1:11" x14ac:dyDescent="0.25">
      <c r="A194" s="13"/>
      <c r="H194" s="13"/>
      <c r="I194" s="13"/>
      <c r="J194" s="13"/>
      <c r="K194" s="13"/>
    </row>
    <row r="195" spans="1:11" x14ac:dyDescent="0.25">
      <c r="A195" s="13"/>
      <c r="H195" s="13"/>
      <c r="I195" s="13"/>
      <c r="J195" s="13"/>
      <c r="K195" s="13"/>
    </row>
    <row r="196" spans="1:11" x14ac:dyDescent="0.25">
      <c r="A196" s="13"/>
      <c r="H196" s="13"/>
      <c r="I196" s="13"/>
      <c r="J196" s="13"/>
      <c r="K196" s="13"/>
    </row>
    <row r="197" spans="1:11" x14ac:dyDescent="0.25">
      <c r="A197" s="13"/>
      <c r="H197" s="13"/>
      <c r="I197" s="13"/>
      <c r="J197" s="13"/>
      <c r="K197" s="13"/>
    </row>
    <row r="198" spans="1:11" x14ac:dyDescent="0.25">
      <c r="A198" s="13"/>
      <c r="H198" s="13"/>
      <c r="I198" s="13"/>
      <c r="J198" s="13"/>
      <c r="K198" s="13"/>
    </row>
    <row r="199" spans="1:11" x14ac:dyDescent="0.25">
      <c r="A199" s="13"/>
      <c r="H199" s="13"/>
      <c r="I199" s="13"/>
      <c r="J199" s="13"/>
      <c r="K199" s="13"/>
    </row>
    <row r="200" spans="1:11" x14ac:dyDescent="0.25">
      <c r="A200" s="13"/>
      <c r="H200" s="13"/>
      <c r="I200" s="13"/>
      <c r="J200" s="13"/>
      <c r="K200" s="13"/>
    </row>
    <row r="201" spans="1:11" x14ac:dyDescent="0.25">
      <c r="A201" s="13"/>
      <c r="H201" s="13"/>
      <c r="I201" s="13"/>
      <c r="J201" s="13"/>
      <c r="K201" s="13"/>
    </row>
    <row r="202" spans="1:11" x14ac:dyDescent="0.25">
      <c r="A202" s="13"/>
      <c r="H202" s="13"/>
      <c r="I202" s="13"/>
      <c r="J202" s="13"/>
      <c r="K202" s="13"/>
    </row>
    <row r="203" spans="1:11" x14ac:dyDescent="0.25">
      <c r="A203" s="13"/>
      <c r="H203" s="13"/>
      <c r="I203" s="13"/>
      <c r="J203" s="13"/>
      <c r="K203" s="13"/>
    </row>
    <row r="204" spans="1:11" x14ac:dyDescent="0.25">
      <c r="A204" s="13"/>
      <c r="H204" s="13"/>
      <c r="I204" s="13"/>
      <c r="J204" s="13"/>
      <c r="K204" s="13"/>
    </row>
    <row r="205" spans="1:11" x14ac:dyDescent="0.25">
      <c r="A205" s="13"/>
      <c r="H205" s="13"/>
      <c r="I205" s="13"/>
      <c r="J205" s="13"/>
      <c r="K205" s="13"/>
    </row>
    <row r="206" spans="1:11" x14ac:dyDescent="0.25">
      <c r="A206" s="13"/>
      <c r="H206" s="13"/>
      <c r="I206" s="13"/>
      <c r="J206" s="13"/>
      <c r="K206" s="13"/>
    </row>
    <row r="207" spans="1:11" x14ac:dyDescent="0.25">
      <c r="A207" s="13"/>
      <c r="H207" s="13"/>
      <c r="I207" s="13"/>
      <c r="J207" s="13"/>
      <c r="K207" s="13"/>
    </row>
    <row r="208" spans="1:11" x14ac:dyDescent="0.25">
      <c r="A208" s="13"/>
      <c r="H208" s="13"/>
      <c r="I208" s="13"/>
      <c r="J208" s="13"/>
      <c r="K208" s="13"/>
    </row>
    <row r="209" spans="1:11" x14ac:dyDescent="0.25">
      <c r="A209" s="13"/>
      <c r="H209" s="13"/>
      <c r="I209" s="13"/>
      <c r="J209" s="13"/>
      <c r="K209" s="13"/>
    </row>
    <row r="210" spans="1:11" x14ac:dyDescent="0.25">
      <c r="A210" s="13"/>
      <c r="H210" s="13"/>
      <c r="I210" s="13"/>
      <c r="J210" s="13"/>
      <c r="K210" s="13"/>
    </row>
    <row r="211" spans="1:11" x14ac:dyDescent="0.25">
      <c r="A211" s="13"/>
      <c r="H211" s="13"/>
      <c r="I211" s="13"/>
      <c r="J211" s="13"/>
      <c r="K211" s="13"/>
    </row>
    <row r="212" spans="1:11" x14ac:dyDescent="0.25">
      <c r="A212" s="13"/>
      <c r="H212" s="13"/>
      <c r="I212" s="13"/>
      <c r="J212" s="13"/>
      <c r="K212" s="13"/>
    </row>
    <row r="213" spans="1:11" x14ac:dyDescent="0.25">
      <c r="A213" s="13"/>
      <c r="H213" s="13"/>
      <c r="I213" s="13"/>
      <c r="J213" s="13"/>
      <c r="K213" s="13"/>
    </row>
    <row r="214" spans="1:11" x14ac:dyDescent="0.25">
      <c r="A214" s="13"/>
      <c r="H214" s="13"/>
      <c r="I214" s="13"/>
      <c r="J214" s="13"/>
      <c r="K214" s="13"/>
    </row>
    <row r="215" spans="1:11" x14ac:dyDescent="0.25">
      <c r="A215" s="13"/>
      <c r="H215" s="13"/>
      <c r="I215" s="13"/>
      <c r="J215" s="13"/>
      <c r="K215" s="13"/>
    </row>
    <row r="216" spans="1:11" x14ac:dyDescent="0.25">
      <c r="A216" s="13"/>
      <c r="H216" s="13"/>
      <c r="I216" s="13"/>
      <c r="J216" s="13"/>
      <c r="K216" s="13"/>
    </row>
    <row r="217" spans="1:11" x14ac:dyDescent="0.25">
      <c r="A217" s="13"/>
      <c r="H217" s="13"/>
      <c r="I217" s="13"/>
      <c r="J217" s="13"/>
      <c r="K217" s="13"/>
    </row>
  </sheetData>
  <mergeCells count="5">
    <mergeCell ref="A33:J33"/>
    <mergeCell ref="A64:E64"/>
    <mergeCell ref="A2:J2"/>
    <mergeCell ref="A96:E96"/>
    <mergeCell ref="A1:J1"/>
  </mergeCells>
  <phoneticPr fontId="3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topLeftCell="A4" zoomScaleNormal="100" zoomScaleSheetLayoutView="100" workbookViewId="0">
      <selection activeCell="J14" sqref="J14"/>
    </sheetView>
  </sheetViews>
  <sheetFormatPr defaultRowHeight="15.75" x14ac:dyDescent="0.25"/>
  <cols>
    <col min="1" max="1" width="15.875" bestFit="1" customWidth="1"/>
    <col min="2" max="2" width="9.125" customWidth="1"/>
    <col min="3" max="3" width="14.375" customWidth="1"/>
    <col min="4" max="4" width="12.625" customWidth="1"/>
    <col min="5" max="5" width="17.375" customWidth="1"/>
    <col min="6" max="6" width="9.5" customWidth="1"/>
    <col min="7" max="7" width="12.625" customWidth="1"/>
    <col min="8" max="8" width="10.875" customWidth="1"/>
    <col min="9" max="9" width="11.875" customWidth="1"/>
    <col min="10" max="10" width="14.125" customWidth="1"/>
  </cols>
  <sheetData>
    <row r="1" spans="1:10" ht="20.25" customHeight="1" thickBot="1" x14ac:dyDescent="0.35">
      <c r="A1" s="570" t="s">
        <v>249</v>
      </c>
      <c r="B1" s="581"/>
      <c r="C1" s="581"/>
      <c r="D1" s="581"/>
      <c r="E1" s="581"/>
      <c r="F1" s="581"/>
      <c r="G1" s="581"/>
      <c r="H1" s="581"/>
      <c r="I1" s="581"/>
      <c r="J1" s="581"/>
    </row>
    <row r="2" spans="1:10" ht="15.75" customHeight="1" x14ac:dyDescent="0.25">
      <c r="A2" s="578" t="s">
        <v>69</v>
      </c>
      <c r="B2" s="576" t="s">
        <v>70</v>
      </c>
      <c r="C2" s="577"/>
      <c r="D2" s="50"/>
      <c r="E2" s="95"/>
      <c r="F2" s="95"/>
      <c r="G2" s="576" t="s">
        <v>71</v>
      </c>
      <c r="H2" s="582"/>
      <c r="I2" s="583" t="s">
        <v>72</v>
      </c>
      <c r="J2" s="586" t="s">
        <v>73</v>
      </c>
    </row>
    <row r="3" spans="1:10" ht="15.75" customHeight="1" x14ac:dyDescent="0.25">
      <c r="A3" s="579"/>
      <c r="B3" s="57"/>
      <c r="C3" s="58"/>
      <c r="D3" s="42" t="s">
        <v>127</v>
      </c>
      <c r="E3" s="42"/>
      <c r="F3" s="42"/>
      <c r="G3" s="57"/>
      <c r="H3" s="60"/>
      <c r="I3" s="584"/>
      <c r="J3" s="587"/>
    </row>
    <row r="4" spans="1:10" s="5" customFormat="1" ht="94.5" x14ac:dyDescent="0.25">
      <c r="A4" s="580"/>
      <c r="B4" s="144" t="s">
        <v>2</v>
      </c>
      <c r="C4" s="144" t="s">
        <v>250</v>
      </c>
      <c r="D4" s="144" t="s">
        <v>123</v>
      </c>
      <c r="E4" s="144" t="s">
        <v>124</v>
      </c>
      <c r="F4" s="144" t="s">
        <v>120</v>
      </c>
      <c r="G4" s="144" t="s">
        <v>118</v>
      </c>
      <c r="H4" s="144" t="s">
        <v>119</v>
      </c>
      <c r="I4" s="585"/>
      <c r="J4" s="588"/>
    </row>
    <row r="5" spans="1:10" x14ac:dyDescent="0.25">
      <c r="A5" s="145" t="s">
        <v>54</v>
      </c>
      <c r="B5" s="56">
        <v>1</v>
      </c>
      <c r="C5" s="3">
        <v>343</v>
      </c>
      <c r="D5" s="3">
        <v>0</v>
      </c>
      <c r="E5" s="3">
        <v>343</v>
      </c>
      <c r="F5" s="3">
        <v>0</v>
      </c>
      <c r="G5" s="3">
        <v>17</v>
      </c>
      <c r="H5" s="3">
        <v>59</v>
      </c>
      <c r="I5" s="3">
        <v>65</v>
      </c>
      <c r="J5" s="3">
        <v>25</v>
      </c>
    </row>
    <row r="6" spans="1:10" x14ac:dyDescent="0.25">
      <c r="A6" s="143"/>
      <c r="B6" s="56">
        <v>2</v>
      </c>
      <c r="C6" s="3">
        <v>89</v>
      </c>
      <c r="D6" s="3">
        <v>0</v>
      </c>
      <c r="E6" s="3">
        <v>89</v>
      </c>
      <c r="F6" s="3">
        <v>0</v>
      </c>
      <c r="G6" s="3">
        <v>5</v>
      </c>
      <c r="H6" s="3">
        <v>31</v>
      </c>
      <c r="I6" s="3">
        <v>32</v>
      </c>
      <c r="J6" s="3">
        <v>7</v>
      </c>
    </row>
    <row r="7" spans="1:10" x14ac:dyDescent="0.25">
      <c r="A7" s="143"/>
      <c r="B7" s="56" t="s">
        <v>3</v>
      </c>
      <c r="C7" s="3">
        <v>949</v>
      </c>
      <c r="D7" s="3">
        <v>0</v>
      </c>
      <c r="E7" s="3">
        <v>63</v>
      </c>
      <c r="F7" s="3">
        <v>886</v>
      </c>
      <c r="G7" s="3">
        <v>8</v>
      </c>
      <c r="H7" s="3">
        <v>12</v>
      </c>
      <c r="I7" s="3">
        <v>21</v>
      </c>
      <c r="J7" s="3">
        <v>10</v>
      </c>
    </row>
    <row r="8" spans="1:10" x14ac:dyDescent="0.25">
      <c r="A8" s="143"/>
      <c r="B8" s="56">
        <v>3</v>
      </c>
      <c r="C8" s="3">
        <v>11</v>
      </c>
      <c r="D8" s="3">
        <v>0</v>
      </c>
      <c r="E8" s="3">
        <v>8</v>
      </c>
      <c r="F8" s="3">
        <v>3</v>
      </c>
      <c r="G8" s="3">
        <v>3</v>
      </c>
      <c r="H8" s="3">
        <v>1</v>
      </c>
      <c r="I8" s="3">
        <v>1</v>
      </c>
      <c r="J8" s="3">
        <v>3</v>
      </c>
    </row>
    <row r="9" spans="1:10" x14ac:dyDescent="0.25">
      <c r="A9" s="72" t="s">
        <v>162</v>
      </c>
      <c r="B9" s="125"/>
      <c r="C9" s="54">
        <f>+SUM(C5:C8)</f>
        <v>1392</v>
      </c>
      <c r="D9" s="54">
        <f t="shared" ref="D9:J9" si="0">+SUM(D5:D8)</f>
        <v>0</v>
      </c>
      <c r="E9" s="54">
        <f t="shared" si="0"/>
        <v>503</v>
      </c>
      <c r="F9" s="54">
        <f t="shared" si="0"/>
        <v>889</v>
      </c>
      <c r="G9" s="54">
        <f t="shared" si="0"/>
        <v>33</v>
      </c>
      <c r="H9" s="54">
        <f t="shared" si="0"/>
        <v>103</v>
      </c>
      <c r="I9" s="54">
        <f t="shared" si="0"/>
        <v>119</v>
      </c>
      <c r="J9" s="54">
        <f t="shared" si="0"/>
        <v>45</v>
      </c>
    </row>
    <row r="10" spans="1:10" x14ac:dyDescent="0.25">
      <c r="A10" s="143" t="s">
        <v>55</v>
      </c>
      <c r="B10" s="56">
        <v>1</v>
      </c>
      <c r="C10" s="3">
        <v>404</v>
      </c>
      <c r="D10" s="3">
        <v>375</v>
      </c>
      <c r="E10" s="3">
        <v>29</v>
      </c>
      <c r="F10" s="3">
        <v>0</v>
      </c>
      <c r="G10" s="3">
        <v>8</v>
      </c>
      <c r="H10" s="3">
        <v>54</v>
      </c>
      <c r="I10" s="3">
        <v>57</v>
      </c>
      <c r="J10" s="3">
        <v>10</v>
      </c>
    </row>
    <row r="11" spans="1:10" x14ac:dyDescent="0.25">
      <c r="A11" s="143"/>
      <c r="B11" s="56">
        <v>2</v>
      </c>
      <c r="C11" s="3">
        <v>236</v>
      </c>
      <c r="D11" s="3">
        <v>224</v>
      </c>
      <c r="E11" s="3">
        <v>12</v>
      </c>
      <c r="F11" s="3">
        <v>0</v>
      </c>
      <c r="G11" s="3">
        <v>4</v>
      </c>
      <c r="H11" s="3">
        <v>12</v>
      </c>
      <c r="I11" s="3">
        <v>10</v>
      </c>
      <c r="J11" s="3">
        <v>7</v>
      </c>
    </row>
    <row r="12" spans="1:10" x14ac:dyDescent="0.25">
      <c r="A12" s="143"/>
      <c r="B12" s="56" t="s">
        <v>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x14ac:dyDescent="0.25">
      <c r="A13" s="143"/>
      <c r="B13" s="56">
        <v>3</v>
      </c>
      <c r="C13" s="3">
        <v>108</v>
      </c>
      <c r="D13" s="3">
        <v>105</v>
      </c>
      <c r="E13" s="3">
        <v>3</v>
      </c>
      <c r="F13" s="3">
        <v>0</v>
      </c>
      <c r="G13" s="3">
        <v>9</v>
      </c>
      <c r="H13" s="3">
        <v>0</v>
      </c>
      <c r="I13" s="3">
        <v>1</v>
      </c>
      <c r="J13" s="3">
        <v>10</v>
      </c>
    </row>
    <row r="14" spans="1:10" x14ac:dyDescent="0.25">
      <c r="A14" s="131" t="s">
        <v>163</v>
      </c>
      <c r="B14" s="132"/>
      <c r="C14" s="133">
        <f t="shared" ref="C14:J14" si="1">+SUM(C10:C13)</f>
        <v>748</v>
      </c>
      <c r="D14" s="133">
        <f t="shared" si="1"/>
        <v>704</v>
      </c>
      <c r="E14" s="133">
        <f t="shared" si="1"/>
        <v>44</v>
      </c>
      <c r="F14" s="133">
        <f t="shared" si="1"/>
        <v>0</v>
      </c>
      <c r="G14" s="133">
        <f t="shared" si="1"/>
        <v>21</v>
      </c>
      <c r="H14" s="133">
        <f t="shared" si="1"/>
        <v>66</v>
      </c>
      <c r="I14" s="133">
        <f t="shared" si="1"/>
        <v>68</v>
      </c>
      <c r="J14" s="133">
        <f t="shared" si="1"/>
        <v>27</v>
      </c>
    </row>
    <row r="15" spans="1:10" x14ac:dyDescent="0.25">
      <c r="A15" s="139" t="s">
        <v>164</v>
      </c>
      <c r="B15" s="125">
        <v>1</v>
      </c>
      <c r="C15" s="54">
        <f>+C5+C10</f>
        <v>747</v>
      </c>
      <c r="D15" s="54">
        <f t="shared" ref="D15:J15" si="2">+D5+D10</f>
        <v>375</v>
      </c>
      <c r="E15" s="54">
        <f t="shared" si="2"/>
        <v>372</v>
      </c>
      <c r="F15" s="54">
        <f t="shared" si="2"/>
        <v>0</v>
      </c>
      <c r="G15" s="54">
        <f t="shared" si="2"/>
        <v>25</v>
      </c>
      <c r="H15" s="54">
        <f t="shared" si="2"/>
        <v>113</v>
      </c>
      <c r="I15" s="54">
        <f t="shared" si="2"/>
        <v>122</v>
      </c>
      <c r="J15" s="54">
        <f t="shared" si="2"/>
        <v>35</v>
      </c>
    </row>
    <row r="16" spans="1:10" x14ac:dyDescent="0.25">
      <c r="A16" s="140"/>
      <c r="B16" s="125">
        <v>2</v>
      </c>
      <c r="C16" s="54">
        <f t="shared" ref="C16:J16" si="3">+C6+C11</f>
        <v>325</v>
      </c>
      <c r="D16" s="54">
        <f t="shared" si="3"/>
        <v>224</v>
      </c>
      <c r="E16" s="54">
        <f t="shared" si="3"/>
        <v>101</v>
      </c>
      <c r="F16" s="54">
        <f t="shared" si="3"/>
        <v>0</v>
      </c>
      <c r="G16" s="54">
        <f t="shared" si="3"/>
        <v>9</v>
      </c>
      <c r="H16" s="54">
        <f t="shared" si="3"/>
        <v>43</v>
      </c>
      <c r="I16" s="54">
        <f t="shared" si="3"/>
        <v>42</v>
      </c>
      <c r="J16" s="54">
        <f t="shared" si="3"/>
        <v>14</v>
      </c>
    </row>
    <row r="17" spans="1:10" x14ac:dyDescent="0.25">
      <c r="A17" s="140"/>
      <c r="B17" s="125" t="s">
        <v>3</v>
      </c>
      <c r="C17" s="54">
        <f t="shared" ref="C17:J17" si="4">+C7+C12</f>
        <v>949</v>
      </c>
      <c r="D17" s="54">
        <f t="shared" si="4"/>
        <v>0</v>
      </c>
      <c r="E17" s="54">
        <f t="shared" si="4"/>
        <v>63</v>
      </c>
      <c r="F17" s="54">
        <f t="shared" si="4"/>
        <v>886</v>
      </c>
      <c r="G17" s="54">
        <f t="shared" si="4"/>
        <v>8</v>
      </c>
      <c r="H17" s="54">
        <f t="shared" si="4"/>
        <v>12</v>
      </c>
      <c r="I17" s="54">
        <f t="shared" si="4"/>
        <v>21</v>
      </c>
      <c r="J17" s="54">
        <f t="shared" si="4"/>
        <v>10</v>
      </c>
    </row>
    <row r="18" spans="1:10" x14ac:dyDescent="0.25">
      <c r="A18" s="141"/>
      <c r="B18" s="125">
        <v>3</v>
      </c>
      <c r="C18" s="54">
        <f t="shared" ref="C18:J18" si="5">+C8+C13</f>
        <v>119</v>
      </c>
      <c r="D18" s="54">
        <f t="shared" si="5"/>
        <v>105</v>
      </c>
      <c r="E18" s="54">
        <f t="shared" si="5"/>
        <v>11</v>
      </c>
      <c r="F18" s="54">
        <f t="shared" si="5"/>
        <v>3</v>
      </c>
      <c r="G18" s="54">
        <f t="shared" si="5"/>
        <v>12</v>
      </c>
      <c r="H18" s="54">
        <f t="shared" si="5"/>
        <v>1</v>
      </c>
      <c r="I18" s="54">
        <f t="shared" si="5"/>
        <v>2</v>
      </c>
      <c r="J18" s="54">
        <f t="shared" si="5"/>
        <v>13</v>
      </c>
    </row>
    <row r="19" spans="1:10" x14ac:dyDescent="0.25">
      <c r="A19" s="134" t="s">
        <v>56</v>
      </c>
      <c r="B19" s="125"/>
      <c r="C19" s="54">
        <f>+SUM(C15:C18)</f>
        <v>2140</v>
      </c>
      <c r="D19" s="54">
        <f t="shared" ref="D19:J19" si="6">+SUM(D15:D18)</f>
        <v>704</v>
      </c>
      <c r="E19" s="54">
        <f t="shared" si="6"/>
        <v>547</v>
      </c>
      <c r="F19" s="54">
        <f t="shared" si="6"/>
        <v>889</v>
      </c>
      <c r="G19" s="54">
        <f t="shared" si="6"/>
        <v>54</v>
      </c>
      <c r="H19" s="54">
        <f t="shared" si="6"/>
        <v>169</v>
      </c>
      <c r="I19" s="54">
        <f t="shared" si="6"/>
        <v>187</v>
      </c>
      <c r="J19" s="54">
        <f t="shared" si="6"/>
        <v>72</v>
      </c>
    </row>
    <row r="20" spans="1:10" x14ac:dyDescent="0.25">
      <c r="A20" s="8"/>
      <c r="B20" s="41"/>
      <c r="C20" s="8"/>
      <c r="D20" s="8"/>
      <c r="E20" s="8"/>
      <c r="F20" s="8"/>
      <c r="G20" s="8"/>
      <c r="H20" s="8"/>
      <c r="I20" s="8"/>
      <c r="J20" s="8"/>
    </row>
    <row r="21" spans="1:10" x14ac:dyDescent="0.25">
      <c r="A21" s="8"/>
      <c r="B21" s="12"/>
      <c r="C21" s="8"/>
      <c r="D21" s="8"/>
      <c r="E21" s="8"/>
      <c r="F21" s="8"/>
      <c r="G21" s="8"/>
      <c r="H21" s="8"/>
    </row>
    <row r="22" spans="1:10" x14ac:dyDescent="0.25">
      <c r="A22" s="8"/>
      <c r="B22" s="12"/>
      <c r="C22" s="8"/>
      <c r="D22" s="8"/>
      <c r="E22" s="8"/>
      <c r="F22" s="8"/>
      <c r="G22" s="8"/>
      <c r="H22" s="8"/>
    </row>
  </sheetData>
  <mergeCells count="6">
    <mergeCell ref="B2:C2"/>
    <mergeCell ref="A2:A4"/>
    <mergeCell ref="A1:J1"/>
    <mergeCell ref="G2:H2"/>
    <mergeCell ref="I2:I4"/>
    <mergeCell ref="J2:J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adriana.sabolova</cp:lastModifiedBy>
  <cp:lastPrinted>2016-04-11T07:34:16Z</cp:lastPrinted>
  <dcterms:created xsi:type="dcterms:W3CDTF">2010-01-11T10:19:31Z</dcterms:created>
  <dcterms:modified xsi:type="dcterms:W3CDTF">2016-04-25T08:01:51Z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