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7" activeTab="0"/>
  </bookViews>
  <sheets>
    <sheet name="T1 - výskumné z verejnej správy" sheetId="1" r:id="rId1"/>
    <sheet name="T2 - výsk. nie z verej. správy" sheetId="2" r:id="rId2"/>
    <sheet name="T3 - výsk. zahr. grant. schémy" sheetId="3" r:id="rId3"/>
    <sheet name="T4 - nevýskumné zahraničné" sheetId="4" r:id="rId4"/>
    <sheet name="Kurzy" sheetId="5" r:id="rId5"/>
  </sheets>
  <externalReferences>
    <externalReference r:id="rId8"/>
  </externalReferences>
  <definedNames>
    <definedName name="_xlnm.Print_Titles" localSheetId="0">'T1 - výskumné z verejnej správy'!$2:$2</definedName>
  </definedNames>
  <calcPr fullCalcOnLoad="1"/>
</workbook>
</file>

<file path=xl/comments1.xml><?xml version="1.0" encoding="utf-8"?>
<comments xmlns="http://schemas.openxmlformats.org/spreadsheetml/2006/main">
  <authors>
    <author>J?n Kysuck?</author>
  </authors>
  <commentList>
    <comment ref="M2" authorId="0">
      <text>
        <r>
          <rPr>
            <sz val="9"/>
            <rFont val="Tahoma"/>
            <family val="2"/>
          </rPr>
          <t>Bez uvedenia sumy prijatej v danom roku grant nie je akceptovaný</t>
        </r>
      </text>
    </comment>
  </commentList>
</comments>
</file>

<file path=xl/comments2.xml><?xml version="1.0" encoding="utf-8"?>
<comments xmlns="http://schemas.openxmlformats.org/spreadsheetml/2006/main">
  <authors>
    <author>J?n Kysuck?</author>
  </authors>
  <commentList>
    <comment ref="M2" authorId="0">
      <text>
        <r>
          <rPr>
            <sz val="9"/>
            <rFont val="Tahoma"/>
            <family val="2"/>
          </rPr>
          <t>Bez uvedenia sumy prijatej v danom roku grant nie je akceptovaný</t>
        </r>
      </text>
    </comment>
    <comment ref="O2" authorId="0">
      <text>
        <r>
          <rPr>
            <sz val="9"/>
            <rFont val="Tahoma"/>
            <family val="2"/>
          </rPr>
          <t>Nevypĺňať, prepočíta sa automaticky</t>
        </r>
      </text>
    </comment>
  </commentList>
</comments>
</file>

<file path=xl/comments3.xml><?xml version="1.0" encoding="utf-8"?>
<comments xmlns="http://schemas.openxmlformats.org/spreadsheetml/2006/main">
  <authors>
    <author>J?n Kysuck?</author>
  </authors>
  <commentList>
    <comment ref="O2" authorId="0">
      <text>
        <r>
          <rPr>
            <sz val="9"/>
            <rFont val="Tahoma"/>
            <family val="2"/>
          </rPr>
          <t>Nevypĺňať, prepočíta sa automaticky</t>
        </r>
      </text>
    </comment>
    <comment ref="M2" authorId="0">
      <text>
        <r>
          <rPr>
            <sz val="9"/>
            <rFont val="Tahoma"/>
            <family val="2"/>
          </rPr>
          <t>Bez uvedenia sumy prijatej v danom roku grant nie je akceptovaný</t>
        </r>
      </text>
    </comment>
  </commentList>
</comments>
</file>

<file path=xl/comments4.xml><?xml version="1.0" encoding="utf-8"?>
<comments xmlns="http://schemas.openxmlformats.org/spreadsheetml/2006/main">
  <authors>
    <author>J?n Kysuck?</author>
  </authors>
  <commentList>
    <comment ref="M2" authorId="0">
      <text>
        <r>
          <rPr>
            <sz val="9"/>
            <rFont val="Tahoma"/>
            <family val="2"/>
          </rPr>
          <t>Bez uvedenia sumy prijatej v danom roku grant nie je akceptovaný</t>
        </r>
      </text>
    </comment>
    <comment ref="O2" authorId="0">
      <text>
        <r>
          <rPr>
            <sz val="9"/>
            <rFont val="Tahoma"/>
            <family val="2"/>
          </rPr>
          <t>Nevypĺňať, prepočíta sa automaticky</t>
        </r>
      </text>
    </comment>
  </commentList>
</comments>
</file>

<file path=xl/sharedStrings.xml><?xml version="1.0" encoding="utf-8"?>
<sst xmlns="http://schemas.openxmlformats.org/spreadsheetml/2006/main" count="183" uniqueCount="85">
  <si>
    <t xml:space="preserve">Doplňujúce informácie
</t>
  </si>
  <si>
    <t>Názov inštitúcie, ktorá podporu poskytla</t>
  </si>
  <si>
    <t>UPJŠ Košice</t>
  </si>
  <si>
    <t>Identifikačné číslo projektu podľa zmluvy</t>
  </si>
  <si>
    <t>Vysoká škola</t>
  </si>
  <si>
    <t>Názov projektu</t>
  </si>
  <si>
    <t>Lekárska fakulta UPJŠ</t>
  </si>
  <si>
    <t>Rok začiatku riešenia projektu</t>
  </si>
  <si>
    <t>Rok skončenia riešenia projektu</t>
  </si>
  <si>
    <t>Názov programu, v rámci ktorého získal projekt podporu</t>
  </si>
  <si>
    <t>IČO</t>
  </si>
  <si>
    <t>Priezvisko, meno a tituly zodpovedného riešiteľa</t>
  </si>
  <si>
    <t>Názov fakulty</t>
  </si>
  <si>
    <t>Názov programu, v rámci ktorého bola poskytnutá podpora</t>
  </si>
  <si>
    <t>Spôsob zverejnenia grantovej výzvy na podávanie súťažných návrhov
(napr. uviesť link)</t>
  </si>
  <si>
    <t>Dátum podpisu zmluvy o poskytnutí podpory</t>
  </si>
  <si>
    <t>Doplňujúce informácie</t>
  </si>
  <si>
    <t>EUR</t>
  </si>
  <si>
    <r>
      <rPr>
        <b/>
        <sz val="10"/>
        <rFont val="Arial"/>
        <family val="2"/>
      </rPr>
      <t xml:space="preserve">Poznámka: </t>
    </r>
    <r>
      <rPr>
        <sz val="10"/>
        <rFont val="Arial"/>
        <family val="2"/>
      </rPr>
      <t>Nie všetky požadované údaje musia byť využité pri rozpise dotácií VVŠ.</t>
    </r>
  </si>
  <si>
    <t>CAD</t>
  </si>
  <si>
    <t>CZK</t>
  </si>
  <si>
    <t>GBP</t>
  </si>
  <si>
    <t>HUF</t>
  </si>
  <si>
    <t>JPY</t>
  </si>
  <si>
    <t>NOK</t>
  </si>
  <si>
    <t>PLN</t>
  </si>
  <si>
    <t>USD</t>
  </si>
  <si>
    <t>mena</t>
  </si>
  <si>
    <t>Názov výskumnej aktivity/projektu</t>
  </si>
  <si>
    <t>Podnet na výskumnú spoluprácu (výzva, kontrakt, objednávka a pod.)</t>
  </si>
  <si>
    <t>Podnet na podávanie súťažných návrhov
(napr. uviesť link na verejnú výzvu)</t>
  </si>
  <si>
    <r>
      <rPr>
        <b/>
        <sz val="10"/>
        <rFont val="Arial"/>
        <family val="2"/>
      </rPr>
      <t xml:space="preserve">Poznámka: 
</t>
    </r>
    <r>
      <rPr>
        <sz val="10"/>
        <rFont val="Arial"/>
        <family val="2"/>
      </rPr>
      <t xml:space="preserve">Nie všetky požadované údaje musia byť využité pri rozpise dotácií VVŠ.
V tabuľke prosím neuvádzať dotácie, ktoré boli poskytnuté na zabezpečenie riešenia projektov VEGA, KEGA a APVV (MŠVVaŠ SR použije údaje z vlastných zdrojov). </t>
    </r>
  </si>
  <si>
    <t>V prípade výzvy uviesť spôsob jej zverejnenia 
(napr. link)</t>
  </si>
  <si>
    <t>V prípade, ak z uvedených základných údajov nie je zrejmý výskumný charakter (pri umeleckom projekte tvorivé zameranie), je potrebné ho zdôvodniť</t>
  </si>
  <si>
    <t>IČO/
identifikačné číslo poskytovateľa</t>
  </si>
  <si>
    <t>Mena, v ktorej finančné prostriedky boli poskytnuté
(EUR, CZK, USD, GBP...)</t>
  </si>
  <si>
    <t>Mena, v ktorej sú finančné prostriedky poskytnuté
  (EUR, CZK, USD, GBP...)</t>
  </si>
  <si>
    <t>Priezvisko, meno a tituly 
zodpovedného riešiteľa</t>
  </si>
  <si>
    <t>Identifikačné číslo inštitúcie/
poskytovateľa</t>
  </si>
  <si>
    <t>V prípade, ak z uvedených základných údajov nie je zrejmý výskumný charakter, je potrebné ho zdôvodniť</t>
  </si>
  <si>
    <t>Tabuľka č. 1: Výskumné aktivity od subjektov verejnej správy v období od 1. 1. do 31. 12. 2016</t>
  </si>
  <si>
    <t>Tabuľka č. 2: Výskumné aktivity od iných subjektov, ako sú subjekty verejnej správy, a od subjektov zo zahraničia (mimo grantových schém) v období od 1. 1. do 31. 12. 2016</t>
  </si>
  <si>
    <t>Tabuľka č. 3: Výskumné aktivity v rámci zahraničných grantových schém v období od 1. 1. do 31. 12. 2016</t>
  </si>
  <si>
    <t>Tabuľka č. 4: Edukačné a ostatné nevýskumné projekty zo zahraničia v období od 1. 1. do 31. 12. 2016</t>
  </si>
  <si>
    <t>kurz ECB (k 30.12.2016)</t>
  </si>
  <si>
    <r>
      <t xml:space="preserve">Výška finančných prostriedkov v kategórii </t>
    </r>
    <r>
      <rPr>
        <b/>
        <sz val="12"/>
        <color indexed="60"/>
        <rFont val="Arial"/>
        <family val="2"/>
      </rPr>
      <t xml:space="preserve">BV </t>
    </r>
    <r>
      <rPr>
        <b/>
        <sz val="10"/>
        <rFont val="Arial"/>
        <family val="2"/>
      </rPr>
      <t xml:space="preserve">prijatých vysokou školou na jej účet v období </t>
    </r>
    <r>
      <rPr>
        <b/>
        <sz val="10"/>
        <color indexed="60"/>
        <rFont val="Arial"/>
        <family val="2"/>
      </rPr>
      <t>od 1.1. do 31.12.2016</t>
    </r>
    <r>
      <rPr>
        <b/>
        <sz val="10"/>
        <rFont val="Arial"/>
        <family val="2"/>
      </rPr>
      <t xml:space="preserve">
(uviesť v eurách v celých jednotkách)</t>
    </r>
  </si>
  <si>
    <r>
      <t xml:space="preserve">Výška finančných prostriedkov v kategórii </t>
    </r>
    <r>
      <rPr>
        <b/>
        <sz val="12"/>
        <color indexed="60"/>
        <rFont val="Arial"/>
        <family val="2"/>
      </rPr>
      <t>BV</t>
    </r>
    <r>
      <rPr>
        <b/>
        <sz val="10"/>
        <rFont val="Arial"/>
        <family val="2"/>
      </rPr>
      <t xml:space="preserve"> prijatých vysokou školou na jej účet v období </t>
    </r>
    <r>
      <rPr>
        <b/>
        <sz val="10"/>
        <color indexed="60"/>
        <rFont val="Arial"/>
        <family val="2"/>
      </rPr>
      <t xml:space="preserve">od 1.1. do 31.12.2016 </t>
    </r>
    <r>
      <rPr>
        <b/>
        <sz val="10"/>
        <rFont val="Arial"/>
        <family val="2"/>
      </rPr>
      <t xml:space="preserve">
(uviesť v celých jednotkách)</t>
    </r>
  </si>
  <si>
    <t>V prípade finačných prostriedkov prijatých zo zahraničia prepočet 
na EUR
(od 1.1. do 31.12.2016)</t>
  </si>
  <si>
    <r>
      <t xml:space="preserve">Výška finančných prostriedkov prijatých vysokou školou na jej účet v období </t>
    </r>
    <r>
      <rPr>
        <b/>
        <sz val="10"/>
        <color indexed="60"/>
        <rFont val="Arial"/>
        <family val="2"/>
      </rPr>
      <t xml:space="preserve">od 1.1. do 31.12.2016 </t>
    </r>
    <r>
      <rPr>
        <b/>
        <sz val="10"/>
        <rFont val="Arial"/>
        <family val="2"/>
      </rPr>
      <t xml:space="preserve">
(uviesť v celých jednotkách príslušnej meny)</t>
    </r>
  </si>
  <si>
    <t>Prepočet 
na EUR
(od 1.1. do 31.12.2016)</t>
  </si>
  <si>
    <t>CHF</t>
  </si>
  <si>
    <t>SAAIC</t>
  </si>
  <si>
    <t>Prognostický význam nových biomarkerov v etiopatogenéze ischemického a neischemického srdcového zlyhávania hodnoteného pomocou multidetektorovej komputerovej tomografie – vlastný projekt.</t>
  </si>
  <si>
    <t>Huňavý, Mikuláš, MUDr.</t>
  </si>
  <si>
    <t>VVS/1-900/90</t>
  </si>
  <si>
    <t>Dohoda o spolupráci vo výskumnom programe „Mládež a zdravie“ UPJŠ v Košiciach a UMCG</t>
  </si>
  <si>
    <t>prof. Mgr. Andrea Madarasová Gecková, PhD.  </t>
  </si>
  <si>
    <t xml:space="preserve"> 2 08614-LF</t>
  </si>
  <si>
    <t>SOPHIE – evaluating the impact of structural policies on health inequalities and their social determinants and fostering changes, 7RP (GA-278173), Consortium Agreement (75/2012-UPJŠ)</t>
  </si>
  <si>
    <t>75/2012 (GA-278173)</t>
  </si>
  <si>
    <t>"Dohoda o spolupráci vo výskume „Chronického ochorenia“ UPJŠ v Košiciach  a UMCG"</t>
  </si>
  <si>
    <t>prof. Mgr. Andrea Madarasová Gecková, PhD.</t>
  </si>
  <si>
    <t xml:space="preserve">1071/2015 </t>
  </si>
  <si>
    <t>Perceived Health Status in Patients with Chronic Kidney Failure in the framework of the Research Program on Chronic Disease of the Graduate School KISH</t>
  </si>
  <si>
    <t>Mgr. Iveta Rajničová Nagyová, PhD.</t>
  </si>
  <si>
    <t xml:space="preserve">GR090708 </t>
  </si>
  <si>
    <t>Biomedical, psychosocial factors related to functional status and well-being among patients with Parkinson´s Disease - 2nd wave in the framework of the Research Program of Graduate School KISH</t>
  </si>
  <si>
    <t xml:space="preserve">GR090724A </t>
  </si>
  <si>
    <t>Development in functional status and quality of life among Children with Renal Disease in the framework of the Research Program of Graduate School KISH</t>
  </si>
  <si>
    <t xml:space="preserve">GR090724B </t>
  </si>
  <si>
    <t>Biomedical, psychosocial factors related to functional status and well-being among patients with Multiple Sclerosis - 2nd wave in the framework of the Research Program of Graduate School KISH</t>
  </si>
  <si>
    <t xml:space="preserve">GR090724C </t>
  </si>
  <si>
    <t>Functional status and quality of life in Rheumatoid Arthritis patients´in the framework of the Research Program of Graduate School KISH</t>
  </si>
  <si>
    <t>GR090724D</t>
  </si>
  <si>
    <t>Social class and its impact on patients"functional status and recovery process - 2009" in the framework of the Research Program of Graduate school KISH</t>
  </si>
  <si>
    <t xml:space="preserve">275/2009-LF </t>
  </si>
  <si>
    <t>Innovating care for people with multiple chronic conditions in Europe</t>
  </si>
  <si>
    <t>Zvyšovanie schopností klinického uvažovania s využitím simulácií a algoritmov, akronym projektu je: CROESUS</t>
  </si>
  <si>
    <t>Majerník, Jaroslav, Ing.,PhD.</t>
  </si>
  <si>
    <t xml:space="preserve">Erasmus +                    2014-1-CZ01-KA203-002002 </t>
  </si>
  <si>
    <t>A/N</t>
  </si>
  <si>
    <t>Komentár MŠVVaŠ SR</t>
  </si>
  <si>
    <t>N</t>
  </si>
  <si>
    <t>A</t>
  </si>
  <si>
    <t>Neuvedená suma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</si>
</sst>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5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3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top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Sheet1" xfId="44"/>
    <cellStyle name="Normálna 3" xfId="45"/>
    <cellStyle name="normálne 2 2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.kysucky\Documents\Dotacie_2016\projekty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Kurzy"/>
      <sheetName val="V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00390625" style="1" customWidth="1"/>
    <col min="2" max="2" width="24.140625" style="1" customWidth="1"/>
    <col min="3" max="3" width="46.00390625" style="1" customWidth="1"/>
    <col min="4" max="4" width="36.421875" style="1" customWidth="1"/>
    <col min="5" max="5" width="16.7109375" style="1" customWidth="1"/>
    <col min="6" max="6" width="38.421875" style="1" customWidth="1"/>
    <col min="7" max="7" width="18.140625" style="1" customWidth="1"/>
    <col min="8" max="8" width="23.28125" style="1" customWidth="1"/>
    <col min="9" max="9" width="14.57421875" style="1" customWidth="1"/>
    <col min="10" max="10" width="22.28125" style="1" customWidth="1"/>
    <col min="11" max="11" width="11.57421875" style="1" customWidth="1"/>
    <col min="12" max="12" width="10.7109375" style="1" customWidth="1"/>
    <col min="13" max="13" width="19.28125" style="1" customWidth="1"/>
    <col min="14" max="15" width="25.421875" style="1" customWidth="1"/>
    <col min="16" max="16" width="4.140625" style="1" bestFit="1" customWidth="1"/>
    <col min="17" max="17" width="27.140625" style="1" customWidth="1"/>
    <col min="18" max="16384" width="9.140625" style="1" customWidth="1"/>
  </cols>
  <sheetData>
    <row r="1" spans="1:2" ht="31.5" customHeight="1">
      <c r="A1" s="33" t="s">
        <v>40</v>
      </c>
      <c r="B1" s="33"/>
    </row>
    <row r="2" spans="1:17" s="2" customFormat="1" ht="137.25" customHeight="1">
      <c r="A2" s="8" t="s">
        <v>4</v>
      </c>
      <c r="B2" s="3" t="s">
        <v>12</v>
      </c>
      <c r="C2" s="3" t="s">
        <v>28</v>
      </c>
      <c r="D2" s="3" t="s">
        <v>11</v>
      </c>
      <c r="E2" s="3" t="s">
        <v>3</v>
      </c>
      <c r="F2" s="3" t="s">
        <v>30</v>
      </c>
      <c r="G2" s="3" t="s">
        <v>13</v>
      </c>
      <c r="H2" s="3" t="s">
        <v>1</v>
      </c>
      <c r="I2" s="12" t="s">
        <v>10</v>
      </c>
      <c r="J2" s="12" t="s">
        <v>15</v>
      </c>
      <c r="K2" s="3" t="s">
        <v>7</v>
      </c>
      <c r="L2" s="3" t="s">
        <v>8</v>
      </c>
      <c r="M2" s="6" t="s">
        <v>45</v>
      </c>
      <c r="N2" s="3" t="s">
        <v>0</v>
      </c>
      <c r="O2" s="12" t="s">
        <v>33</v>
      </c>
      <c r="P2" s="3" t="s">
        <v>80</v>
      </c>
      <c r="Q2" s="3" t="s">
        <v>81</v>
      </c>
    </row>
    <row r="3" spans="1:17" ht="15.75">
      <c r="A3" s="7"/>
      <c r="B3" s="4"/>
      <c r="C3" s="4"/>
      <c r="D3" s="4"/>
      <c r="E3" s="4"/>
      <c r="F3" s="4"/>
      <c r="G3" s="4"/>
      <c r="H3" s="4"/>
      <c r="I3" s="10"/>
      <c r="J3" s="40"/>
      <c r="K3" s="10"/>
      <c r="L3" s="10"/>
      <c r="M3" s="5"/>
      <c r="N3" s="4"/>
      <c r="O3" s="4"/>
      <c r="P3" s="4"/>
      <c r="Q3" s="4"/>
    </row>
    <row r="4" ht="35.25" customHeight="1"/>
    <row r="5" spans="1:17" ht="69.75" customHeight="1">
      <c r="A5" s="42" t="s">
        <v>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2" ht="87" customHeight="1">
      <c r="A6" s="11"/>
      <c r="B6" s="11"/>
    </row>
    <row r="8" s="9" customFormat="1" ht="12.75" customHeight="1"/>
    <row r="9" s="9" customFormat="1" ht="12.75" customHeight="1"/>
    <row r="10" s="9" customFormat="1" ht="25.5" customHeight="1"/>
    <row r="11" s="9" customFormat="1" ht="12.75" customHeight="1"/>
    <row r="12" s="9" customFormat="1" ht="25.5" customHeight="1"/>
    <row r="13" s="9" customFormat="1" ht="25.5" customHeight="1"/>
    <row r="14" s="9" customFormat="1" ht="25.5" customHeight="1"/>
    <row r="15" s="9" customFormat="1" ht="25.5" customHeight="1"/>
    <row r="16" s="9" customFormat="1" ht="12.75" customHeight="1"/>
    <row r="17" s="9" customFormat="1" ht="25.5" customHeight="1"/>
    <row r="18" s="9" customFormat="1" ht="12.75" customHeight="1"/>
    <row r="19" s="9" customFormat="1" ht="12.75" customHeight="1"/>
    <row r="20" s="9" customFormat="1" ht="12.75" customHeight="1"/>
    <row r="21" s="9" customFormat="1" ht="12.75" customHeight="1"/>
    <row r="22" s="9" customFormat="1" ht="38.25" customHeight="1"/>
    <row r="23" s="9" customFormat="1" ht="38.25" customHeight="1"/>
    <row r="24" s="9" customFormat="1" ht="25.5" customHeight="1"/>
    <row r="25" s="9" customFormat="1" ht="12.75" customHeight="1"/>
    <row r="26" s="9" customFormat="1" ht="12.75" customHeight="1"/>
    <row r="27" s="9" customFormat="1" ht="12.75" customHeight="1"/>
    <row r="28" s="9" customFormat="1" ht="25.5" customHeight="1"/>
    <row r="29" s="9" customFormat="1" ht="25.5" customHeight="1"/>
    <row r="30" s="9" customFormat="1" ht="12.75" customHeight="1"/>
    <row r="31" s="9" customFormat="1" ht="12.75" customHeight="1"/>
    <row r="32" s="9" customFormat="1" ht="12.75" customHeight="1"/>
    <row r="33" s="9" customFormat="1" ht="12.75" customHeight="1"/>
    <row r="34" s="9" customFormat="1" ht="25.5" customHeight="1"/>
    <row r="35" s="9" customFormat="1" ht="12.75" customHeight="1"/>
    <row r="36" s="9" customFormat="1" ht="25.5" customHeight="1"/>
    <row r="37" s="9" customFormat="1" ht="25.5" customHeight="1"/>
    <row r="38" s="9" customFormat="1" ht="25.5" customHeight="1"/>
    <row r="39" s="9" customFormat="1" ht="12.75" customHeight="1"/>
    <row r="40" s="9" customFormat="1" ht="25.5" customHeight="1"/>
    <row r="41" s="9" customFormat="1" ht="25.5" customHeight="1"/>
    <row r="42" s="9" customFormat="1" ht="12.75" customHeight="1"/>
    <row r="43" s="9" customFormat="1" ht="25.5" customHeight="1"/>
    <row r="44" s="9" customFormat="1" ht="25.5" customHeight="1"/>
    <row r="45" s="9" customFormat="1" ht="12.75" customHeight="1"/>
    <row r="46" s="9" customFormat="1" ht="12.75" customHeight="1"/>
    <row r="47" s="9" customFormat="1" ht="12.75" customHeight="1"/>
    <row r="48" s="9" customFormat="1" ht="12.75" customHeight="1"/>
    <row r="49" s="9" customFormat="1" ht="38.25" customHeight="1"/>
    <row r="50" s="9" customFormat="1" ht="25.5" customHeight="1"/>
    <row r="51" s="9" customFormat="1" ht="12.75" customHeight="1"/>
    <row r="52" s="9" customFormat="1" ht="12.75" customHeight="1"/>
    <row r="53" s="9" customFormat="1" ht="12.75" customHeight="1"/>
    <row r="54" s="9" customFormat="1" ht="12.75" customHeight="1"/>
    <row r="55" s="9" customFormat="1" ht="25.5" customHeight="1"/>
    <row r="56" s="9" customFormat="1" ht="12.75" customHeight="1"/>
    <row r="57" s="9" customFormat="1" ht="12.75" customHeight="1"/>
    <row r="58" s="9" customFormat="1" ht="12.75" customHeight="1"/>
    <row r="59" s="9" customFormat="1" ht="25.5" customHeight="1"/>
    <row r="60" s="9" customFormat="1" ht="12.75" customHeight="1"/>
    <row r="61" s="9" customFormat="1" ht="25.5" customHeight="1"/>
    <row r="62" s="9" customFormat="1" ht="38.25" customHeight="1"/>
    <row r="63" s="9" customFormat="1" ht="38.25" customHeight="1"/>
    <row r="64" s="9" customFormat="1" ht="25.5" customHeight="1"/>
    <row r="65" s="9" customFormat="1" ht="12.75" customHeight="1"/>
    <row r="66" s="9" customFormat="1" ht="12.75" customHeight="1"/>
    <row r="67" s="9" customFormat="1" ht="12.75" customHeight="1"/>
    <row r="68" s="9" customFormat="1" ht="12.75" customHeight="1"/>
    <row r="69" s="9" customFormat="1" ht="38.25" customHeight="1"/>
    <row r="70" s="9" customFormat="1" ht="25.5" customHeight="1"/>
    <row r="71" s="9" customFormat="1" ht="12.75" customHeight="1"/>
    <row r="72" s="9" customFormat="1" ht="25.5" customHeight="1"/>
    <row r="73" s="9" customFormat="1" ht="12.75" customHeight="1"/>
    <row r="74" s="9" customFormat="1" ht="12.75" customHeight="1"/>
    <row r="75" s="9" customFormat="1" ht="12.75" customHeight="1"/>
    <row r="76" s="9" customFormat="1" ht="12.75" customHeight="1"/>
    <row r="77" s="9" customFormat="1" ht="12.75" customHeight="1"/>
    <row r="78" s="9" customFormat="1" ht="38.25" customHeight="1"/>
    <row r="79" s="9" customFormat="1" ht="25.5" customHeight="1"/>
    <row r="80" s="9" customFormat="1" ht="25.5" customHeight="1"/>
    <row r="81" s="9" customFormat="1" ht="25.5" customHeight="1"/>
    <row r="82" s="9" customFormat="1" ht="12.75" customHeight="1"/>
    <row r="83" s="9" customFormat="1" ht="12.75" customHeight="1"/>
    <row r="84" s="9" customFormat="1" ht="38.25" customHeight="1"/>
    <row r="85" s="9" customFormat="1" ht="25.5" customHeight="1"/>
    <row r="86" s="9" customFormat="1" ht="25.5" customHeight="1"/>
    <row r="87" s="9" customFormat="1" ht="38.25" customHeight="1"/>
    <row r="88" s="9" customFormat="1" ht="38.25" customHeight="1"/>
    <row r="89" s="9" customFormat="1" ht="25.5" customHeight="1"/>
    <row r="90" s="9" customFormat="1" ht="25.5" customHeight="1"/>
    <row r="91" s="9" customFormat="1" ht="25.5" customHeight="1"/>
    <row r="92" s="9" customFormat="1" ht="25.5" customHeight="1"/>
    <row r="93" s="9" customFormat="1" ht="25.5" customHeight="1"/>
    <row r="94" s="9" customFormat="1" ht="25.5" customHeight="1"/>
    <row r="95" s="9" customFormat="1" ht="25.5" customHeight="1"/>
    <row r="96" s="9" customFormat="1" ht="12.75" customHeight="1"/>
    <row r="97" s="9" customFormat="1" ht="25.5" customHeight="1"/>
    <row r="98" s="9" customFormat="1" ht="25.5" customHeight="1"/>
    <row r="99" s="9" customFormat="1" ht="25.5" customHeight="1"/>
    <row r="100" s="9" customFormat="1" ht="25.5" customHeight="1"/>
    <row r="101" s="9" customFormat="1" ht="25.5" customHeight="1"/>
    <row r="102" s="9" customFormat="1" ht="25.5" customHeight="1"/>
    <row r="103" s="9" customFormat="1" ht="25.5" customHeight="1"/>
    <row r="104" s="9" customFormat="1" ht="38.25" customHeight="1"/>
    <row r="105" s="9" customFormat="1" ht="12.75" customHeight="1"/>
    <row r="106" s="9" customFormat="1" ht="12.75" customHeight="1"/>
    <row r="107" s="9" customFormat="1" ht="12.75" customHeight="1"/>
    <row r="108" s="9" customFormat="1" ht="25.5" customHeight="1"/>
    <row r="109" s="9" customFormat="1" ht="25.5" customHeight="1"/>
    <row r="110" s="9" customFormat="1" ht="12.75" customHeight="1"/>
    <row r="111" s="9" customFormat="1" ht="25.5" customHeight="1"/>
    <row r="112" s="9" customFormat="1" ht="25.5" customHeight="1"/>
    <row r="113" s="9" customFormat="1" ht="12.75" customHeight="1"/>
    <row r="114" s="9" customFormat="1" ht="25.5" customHeight="1"/>
    <row r="115" s="9" customFormat="1" ht="25.5" customHeight="1"/>
    <row r="116" s="9" customFormat="1" ht="25.5" customHeight="1"/>
    <row r="117" s="9" customFormat="1" ht="25.5" customHeight="1"/>
    <row r="118" s="9" customFormat="1" ht="25.5" customHeight="1"/>
    <row r="119" s="9" customFormat="1" ht="25.5" customHeight="1"/>
    <row r="120" s="9" customFormat="1" ht="12.75" customHeight="1"/>
    <row r="121" s="9" customFormat="1" ht="12.75" customHeight="1"/>
    <row r="122" s="9" customFormat="1" ht="12.75" customHeight="1"/>
    <row r="123" s="9" customFormat="1" ht="25.5" customHeight="1"/>
    <row r="124" s="9" customFormat="1" ht="12.75" customHeight="1"/>
    <row r="125" s="9" customFormat="1" ht="25.5" customHeight="1"/>
    <row r="126" s="9" customFormat="1" ht="12.75" customHeight="1"/>
    <row r="127" s="9" customFormat="1" ht="25.5" customHeight="1"/>
    <row r="128" s="9" customFormat="1" ht="38.25" customHeight="1"/>
    <row r="129" s="9" customFormat="1" ht="25.5" customHeight="1"/>
    <row r="130" s="9" customFormat="1" ht="12.75" customHeight="1"/>
    <row r="131" s="9" customFormat="1" ht="25.5" customHeight="1"/>
    <row r="132" s="9" customFormat="1" ht="12.75" customHeight="1"/>
    <row r="133" s="9" customFormat="1" ht="38.25" customHeight="1"/>
    <row r="134" s="9" customFormat="1" ht="25.5" customHeight="1"/>
    <row r="135" s="9" customFormat="1" ht="38.25" customHeight="1"/>
    <row r="136" s="9" customFormat="1" ht="25.5" customHeight="1"/>
    <row r="137" s="9" customFormat="1" ht="25.5" customHeight="1"/>
  </sheetData>
  <sheetProtection/>
  <mergeCells count="1">
    <mergeCell ref="A5:Q5"/>
  </mergeCells>
  <dataValidations count="1">
    <dataValidation type="list" allowBlank="1" showInputMessage="1" showErrorMessage="1" sqref="A3:B3">
      <formula1>'T1 - výskumné z verejnej správy'!#REF!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36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56"/>
  <sheetViews>
    <sheetView zoomScale="85" zoomScaleNormal="85" zoomScalePageLayoutView="0" workbookViewId="0" topLeftCell="A1">
      <pane ySplit="2" topLeftCell="A3" activePane="bottomLeft" state="frozen"/>
      <selection pane="topLeft" activeCell="N1538" sqref="N1538"/>
      <selection pane="bottomLeft" activeCell="C2" sqref="C2"/>
    </sheetView>
  </sheetViews>
  <sheetFormatPr defaultColWidth="9.140625" defaultRowHeight="12.75"/>
  <cols>
    <col min="1" max="1" width="17.8515625" style="28" customWidth="1"/>
    <col min="2" max="2" width="24.8515625" style="24" customWidth="1"/>
    <col min="3" max="3" width="40.421875" style="24" customWidth="1"/>
    <col min="4" max="4" width="36.421875" style="24" customWidth="1"/>
    <col min="5" max="5" width="17.28125" style="24" customWidth="1"/>
    <col min="6" max="6" width="37.00390625" style="24" customWidth="1"/>
    <col min="7" max="7" width="18.140625" style="24" customWidth="1"/>
    <col min="8" max="8" width="21.8515625" style="24" customWidth="1"/>
    <col min="9" max="9" width="14.7109375" style="24" customWidth="1"/>
    <col min="10" max="10" width="21.8515625" style="24" customWidth="1"/>
    <col min="11" max="11" width="12.28125" style="24" customWidth="1"/>
    <col min="12" max="12" width="12.00390625" style="29" customWidth="1"/>
    <col min="13" max="14" width="21.140625" style="24" customWidth="1"/>
    <col min="15" max="15" width="22.8515625" style="28" customWidth="1"/>
    <col min="16" max="16" width="38.7109375" style="24" customWidth="1"/>
    <col min="17" max="17" width="26.00390625" style="24" customWidth="1"/>
    <col min="18" max="18" width="4.140625" style="24" bestFit="1" customWidth="1"/>
    <col min="19" max="19" width="27.140625" style="24" customWidth="1"/>
    <col min="20" max="16384" width="9.140625" style="24" customWidth="1"/>
  </cols>
  <sheetData>
    <row r="1" spans="1:15" s="34" customFormat="1" ht="32.25" customHeight="1">
      <c r="A1" s="36" t="s">
        <v>41</v>
      </c>
      <c r="L1" s="35"/>
      <c r="O1" s="36"/>
    </row>
    <row r="2" spans="1:19" s="15" customFormat="1" ht="138" customHeight="1">
      <c r="A2" s="8" t="s">
        <v>4</v>
      </c>
      <c r="B2" s="12" t="s">
        <v>12</v>
      </c>
      <c r="C2" s="12" t="s">
        <v>28</v>
      </c>
      <c r="D2" s="12" t="s">
        <v>11</v>
      </c>
      <c r="E2" s="12" t="s">
        <v>3</v>
      </c>
      <c r="F2" s="12" t="s">
        <v>29</v>
      </c>
      <c r="G2" s="12" t="s">
        <v>13</v>
      </c>
      <c r="H2" s="12" t="s">
        <v>1</v>
      </c>
      <c r="I2" s="12" t="s">
        <v>34</v>
      </c>
      <c r="J2" s="12" t="s">
        <v>15</v>
      </c>
      <c r="K2" s="12" t="s">
        <v>7</v>
      </c>
      <c r="L2" s="13" t="s">
        <v>8</v>
      </c>
      <c r="M2" s="8" t="s">
        <v>46</v>
      </c>
      <c r="N2" s="8" t="s">
        <v>35</v>
      </c>
      <c r="O2" s="14" t="s">
        <v>47</v>
      </c>
      <c r="P2" s="12" t="s">
        <v>16</v>
      </c>
      <c r="Q2" s="12" t="s">
        <v>33</v>
      </c>
      <c r="R2" s="3" t="s">
        <v>80</v>
      </c>
      <c r="S2" s="3" t="s">
        <v>81</v>
      </c>
    </row>
    <row r="3" spans="1:19" ht="63.75">
      <c r="A3" s="7" t="s">
        <v>2</v>
      </c>
      <c r="B3" s="4" t="s">
        <v>6</v>
      </c>
      <c r="C3" s="16" t="s">
        <v>52</v>
      </c>
      <c r="D3" s="16" t="s">
        <v>53</v>
      </c>
      <c r="E3" s="17" t="s">
        <v>54</v>
      </c>
      <c r="F3" s="17"/>
      <c r="G3" s="17"/>
      <c r="H3" s="17"/>
      <c r="I3" s="17"/>
      <c r="J3" s="18"/>
      <c r="K3" s="19">
        <v>2014</v>
      </c>
      <c r="L3" s="19">
        <v>2017</v>
      </c>
      <c r="M3" s="21">
        <v>1699</v>
      </c>
      <c r="N3" s="20" t="s">
        <v>17</v>
      </c>
      <c r="O3" s="22">
        <f>M3*VLOOKUP(N3,Kurzy!$A$2:$B$11,2,FALSE)</f>
        <v>1699</v>
      </c>
      <c r="P3" s="17"/>
      <c r="Q3" s="23"/>
      <c r="R3" s="17" t="s">
        <v>83</v>
      </c>
      <c r="S3" s="17"/>
    </row>
    <row r="4" spans="1:17" ht="31.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7"/>
      <c r="M4" s="25"/>
      <c r="N4" s="25"/>
      <c r="O4" s="25"/>
      <c r="P4" s="25"/>
      <c r="Q4" s="25"/>
    </row>
    <row r="5" spans="1:17" s="1" customFormat="1" ht="66" customHeight="1">
      <c r="A5" s="38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="1" customFormat="1" ht="87" customHeight="1">
      <c r="A6" s="11"/>
    </row>
    <row r="7" s="1" customFormat="1" ht="87" customHeight="1"/>
    <row r="8" ht="15.75">
      <c r="O8" s="24"/>
    </row>
    <row r="9" ht="15.75">
      <c r="O9" s="24"/>
    </row>
    <row r="10" ht="15.75">
      <c r="O10" s="24"/>
    </row>
    <row r="11" ht="15.75">
      <c r="O11" s="24"/>
    </row>
    <row r="12" ht="15.75">
      <c r="O12" s="24"/>
    </row>
    <row r="13" ht="15.75">
      <c r="O13" s="24"/>
    </row>
    <row r="14" ht="15.75">
      <c r="O14" s="24"/>
    </row>
    <row r="15" ht="15.75">
      <c r="O15" s="24"/>
    </row>
    <row r="16" ht="15.75">
      <c r="O16" s="24"/>
    </row>
    <row r="17" ht="15.75">
      <c r="O17" s="24"/>
    </row>
    <row r="18" ht="15.75">
      <c r="O18" s="24"/>
    </row>
    <row r="19" ht="15.75">
      <c r="O19" s="24"/>
    </row>
    <row r="20" ht="15.75">
      <c r="O20" s="24"/>
    </row>
    <row r="21" ht="15.75">
      <c r="O21" s="24"/>
    </row>
    <row r="22" ht="15.75">
      <c r="O22" s="24"/>
    </row>
    <row r="23" ht="15.75">
      <c r="O23" s="24"/>
    </row>
    <row r="24" ht="15.75">
      <c r="O24" s="24"/>
    </row>
    <row r="25" ht="15.75">
      <c r="O25" s="24"/>
    </row>
    <row r="26" ht="15.75">
      <c r="O26" s="24"/>
    </row>
    <row r="27" ht="15.75">
      <c r="O27" s="24"/>
    </row>
    <row r="28" ht="15.75">
      <c r="O28" s="24"/>
    </row>
    <row r="29" ht="15.75">
      <c r="O29" s="24"/>
    </row>
    <row r="30" ht="15.75">
      <c r="O30" s="24"/>
    </row>
    <row r="31" ht="15.75">
      <c r="O31" s="24"/>
    </row>
    <row r="32" ht="15.75">
      <c r="O32" s="24"/>
    </row>
    <row r="33" ht="15.75">
      <c r="O33" s="24"/>
    </row>
    <row r="34" ht="15.75">
      <c r="O34" s="24"/>
    </row>
    <row r="35" ht="15.75">
      <c r="O35" s="24"/>
    </row>
    <row r="36" ht="15.75">
      <c r="O36" s="24"/>
    </row>
    <row r="37" ht="15.75">
      <c r="O37" s="24"/>
    </row>
    <row r="38" ht="15.75">
      <c r="O38" s="24"/>
    </row>
    <row r="39" ht="15.75">
      <c r="O39" s="24"/>
    </row>
    <row r="40" ht="15.75">
      <c r="O40" s="24"/>
    </row>
    <row r="41" ht="15.75">
      <c r="O41" s="24"/>
    </row>
    <row r="42" ht="15.75">
      <c r="O42" s="24"/>
    </row>
    <row r="43" ht="15.75">
      <c r="O43" s="24"/>
    </row>
    <row r="44" ht="15.75">
      <c r="O44" s="24"/>
    </row>
    <row r="45" ht="15.75">
      <c r="O45" s="24"/>
    </row>
    <row r="46" ht="15.75">
      <c r="O46" s="24"/>
    </row>
    <row r="47" ht="15.75">
      <c r="O47" s="24"/>
    </row>
    <row r="48" ht="15.75">
      <c r="O48" s="24"/>
    </row>
    <row r="49" ht="15.75">
      <c r="O49" s="24"/>
    </row>
    <row r="50" ht="15.75">
      <c r="O50" s="24"/>
    </row>
    <row r="51" ht="15.75">
      <c r="O51" s="24"/>
    </row>
    <row r="52" ht="15.75">
      <c r="O52" s="24"/>
    </row>
    <row r="53" ht="15.75">
      <c r="O53" s="24"/>
    </row>
    <row r="54" ht="15.75">
      <c r="O54" s="24"/>
    </row>
    <row r="55" ht="15.75">
      <c r="O55" s="24"/>
    </row>
    <row r="56" ht="15.75">
      <c r="O56" s="24"/>
    </row>
    <row r="57" ht="15.75">
      <c r="O57" s="24"/>
    </row>
    <row r="58" ht="15.75">
      <c r="O58" s="24"/>
    </row>
    <row r="59" ht="15.75">
      <c r="O59" s="24"/>
    </row>
    <row r="60" ht="15.75">
      <c r="O60" s="24"/>
    </row>
    <row r="61" ht="15.75">
      <c r="O61" s="24"/>
    </row>
    <row r="62" ht="15.75">
      <c r="O62" s="24"/>
    </row>
    <row r="63" ht="15.75">
      <c r="O63" s="24"/>
    </row>
    <row r="64" ht="15.75">
      <c r="O64" s="24"/>
    </row>
    <row r="65" ht="15.75">
      <c r="O65" s="24"/>
    </row>
    <row r="66" ht="15.75">
      <c r="O66" s="24"/>
    </row>
    <row r="67" ht="15.75">
      <c r="O67" s="24"/>
    </row>
    <row r="68" ht="15.75">
      <c r="O68" s="24"/>
    </row>
    <row r="69" ht="15.75">
      <c r="O69" s="24"/>
    </row>
    <row r="70" ht="15.75">
      <c r="O70" s="24"/>
    </row>
    <row r="71" ht="15.75">
      <c r="O71" s="24"/>
    </row>
    <row r="72" ht="15.75">
      <c r="O72" s="24"/>
    </row>
    <row r="73" ht="15.75">
      <c r="O73" s="24"/>
    </row>
    <row r="74" ht="15.75">
      <c r="O74" s="24"/>
    </row>
    <row r="75" ht="15.75">
      <c r="O75" s="24"/>
    </row>
    <row r="76" ht="15.75">
      <c r="O76" s="24"/>
    </row>
    <row r="77" ht="15.75">
      <c r="O77" s="24"/>
    </row>
    <row r="78" ht="15.75">
      <c r="O78" s="24"/>
    </row>
    <row r="79" ht="15.75">
      <c r="O79" s="24"/>
    </row>
    <row r="80" ht="15.75">
      <c r="O80" s="24"/>
    </row>
    <row r="81" ht="15.75">
      <c r="O81" s="24"/>
    </row>
    <row r="82" ht="15.75">
      <c r="O82" s="24"/>
    </row>
    <row r="83" ht="15.75">
      <c r="O83" s="24"/>
    </row>
    <row r="84" ht="15.75">
      <c r="O84" s="24"/>
    </row>
    <row r="85" ht="15.75">
      <c r="O85" s="24"/>
    </row>
    <row r="86" ht="15.75">
      <c r="O86" s="24"/>
    </row>
    <row r="87" ht="15.75">
      <c r="O87" s="24"/>
    </row>
    <row r="88" ht="15.75">
      <c r="O88" s="24"/>
    </row>
    <row r="89" ht="15.75">
      <c r="O89" s="24"/>
    </row>
    <row r="90" ht="15.75">
      <c r="O90" s="24"/>
    </row>
    <row r="91" ht="15.75">
      <c r="O91" s="24"/>
    </row>
    <row r="92" ht="15.75">
      <c r="O92" s="24"/>
    </row>
    <row r="93" ht="15.75">
      <c r="O93" s="24"/>
    </row>
    <row r="94" ht="15.75">
      <c r="O94" s="24"/>
    </row>
    <row r="95" ht="15.75">
      <c r="O95" s="24"/>
    </row>
    <row r="96" ht="15.75">
      <c r="O96" s="24"/>
    </row>
    <row r="97" ht="15.75">
      <c r="O97" s="24"/>
    </row>
    <row r="98" ht="15.75">
      <c r="O98" s="24"/>
    </row>
    <row r="99" ht="15.75">
      <c r="O99" s="24"/>
    </row>
    <row r="100" ht="15.75">
      <c r="O100" s="24"/>
    </row>
    <row r="101" ht="15.75">
      <c r="O101" s="24"/>
    </row>
    <row r="102" ht="15.75">
      <c r="O102" s="24"/>
    </row>
    <row r="103" ht="15.75">
      <c r="O103" s="24"/>
    </row>
    <row r="104" ht="15.75">
      <c r="O104" s="24"/>
    </row>
    <row r="105" ht="15.75">
      <c r="O105" s="24"/>
    </row>
    <row r="106" ht="15.75">
      <c r="O106" s="24"/>
    </row>
    <row r="107" ht="15.75">
      <c r="O107" s="24"/>
    </row>
    <row r="108" ht="15.75">
      <c r="O108" s="24"/>
    </row>
    <row r="109" ht="15.75">
      <c r="O109" s="24"/>
    </row>
    <row r="110" ht="15.75">
      <c r="O110" s="24"/>
    </row>
    <row r="111" ht="15.75">
      <c r="O111" s="24"/>
    </row>
    <row r="112" ht="15.75">
      <c r="O112" s="24"/>
    </row>
    <row r="113" ht="15.75">
      <c r="O113" s="24"/>
    </row>
    <row r="114" ht="15.75">
      <c r="O114" s="24"/>
    </row>
    <row r="115" ht="15.75">
      <c r="O115" s="24"/>
    </row>
    <row r="116" ht="15.75">
      <c r="O116" s="24"/>
    </row>
    <row r="117" ht="15.75">
      <c r="O117" s="24"/>
    </row>
    <row r="118" ht="15.75">
      <c r="O118" s="24"/>
    </row>
    <row r="119" ht="15.75">
      <c r="O119" s="24"/>
    </row>
    <row r="120" ht="15.75">
      <c r="O120" s="24"/>
    </row>
    <row r="121" ht="15.75">
      <c r="O121" s="24"/>
    </row>
    <row r="122" ht="15.75">
      <c r="O122" s="24"/>
    </row>
    <row r="123" ht="15.75">
      <c r="O123" s="24"/>
    </row>
    <row r="124" ht="15.75">
      <c r="O124" s="24"/>
    </row>
    <row r="125" ht="15.75">
      <c r="O125" s="24"/>
    </row>
    <row r="126" ht="15.75">
      <c r="O126" s="24"/>
    </row>
    <row r="127" ht="15.75">
      <c r="O127" s="24"/>
    </row>
    <row r="128" ht="15.75">
      <c r="O128" s="24"/>
    </row>
    <row r="129" ht="15.75">
      <c r="O129" s="24"/>
    </row>
    <row r="130" ht="15.75">
      <c r="O130" s="24"/>
    </row>
    <row r="131" ht="15.75">
      <c r="O131" s="24"/>
    </row>
    <row r="132" ht="15.75">
      <c r="O132" s="24"/>
    </row>
    <row r="133" ht="15.75">
      <c r="O133" s="24"/>
    </row>
    <row r="134" ht="15.75">
      <c r="O134" s="24"/>
    </row>
    <row r="135" ht="15.75">
      <c r="O135" s="24"/>
    </row>
    <row r="136" ht="15.75">
      <c r="O136" s="24"/>
    </row>
    <row r="137" ht="15.75">
      <c r="O137" s="24"/>
    </row>
    <row r="138" ht="15.75">
      <c r="O138" s="24"/>
    </row>
    <row r="139" ht="15.75">
      <c r="O139" s="24"/>
    </row>
    <row r="140" ht="15.75">
      <c r="O140" s="24"/>
    </row>
    <row r="141" ht="15.75">
      <c r="O141" s="24"/>
    </row>
    <row r="142" ht="15.75">
      <c r="O142" s="24"/>
    </row>
    <row r="143" ht="15.75">
      <c r="O143" s="24"/>
    </row>
    <row r="144" ht="15.75">
      <c r="O144" s="24"/>
    </row>
    <row r="145" ht="15.75">
      <c r="O145" s="24"/>
    </row>
    <row r="146" ht="15.75">
      <c r="O146" s="24"/>
    </row>
    <row r="147" ht="15.75">
      <c r="O147" s="24"/>
    </row>
    <row r="148" ht="15.75">
      <c r="O148" s="24"/>
    </row>
    <row r="149" ht="15.75">
      <c r="O149" s="24"/>
    </row>
    <row r="150" ht="15.75">
      <c r="O150" s="24"/>
    </row>
    <row r="151" ht="15.75">
      <c r="O151" s="24"/>
    </row>
    <row r="152" ht="15.75">
      <c r="O152" s="24"/>
    </row>
    <row r="153" ht="15.75">
      <c r="O153" s="24"/>
    </row>
    <row r="154" ht="15.75">
      <c r="O154" s="24"/>
    </row>
    <row r="155" ht="15.75">
      <c r="O155" s="24"/>
    </row>
    <row r="156" ht="15.75">
      <c r="O156" s="24"/>
    </row>
    <row r="157" ht="15.75">
      <c r="O157" s="24"/>
    </row>
    <row r="158" ht="15.75">
      <c r="O158" s="24"/>
    </row>
    <row r="159" ht="15.75">
      <c r="O159" s="24"/>
    </row>
    <row r="160" ht="15.75">
      <c r="O160" s="24"/>
    </row>
    <row r="161" ht="15.75">
      <c r="O161" s="24"/>
    </row>
    <row r="162" ht="15.75">
      <c r="O162" s="24"/>
    </row>
    <row r="163" ht="15.75">
      <c r="O163" s="24"/>
    </row>
    <row r="164" ht="15.75">
      <c r="O164" s="24"/>
    </row>
    <row r="165" ht="15.75">
      <c r="O165" s="24"/>
    </row>
    <row r="166" ht="15.75">
      <c r="O166" s="24"/>
    </row>
    <row r="167" ht="15.75">
      <c r="O167" s="24"/>
    </row>
    <row r="168" ht="15.75">
      <c r="O168" s="24"/>
    </row>
    <row r="169" ht="15.75">
      <c r="O169" s="24"/>
    </row>
    <row r="170" ht="15.75">
      <c r="O170" s="24"/>
    </row>
    <row r="171" ht="15.75">
      <c r="O171" s="24"/>
    </row>
    <row r="172" ht="15.75">
      <c r="O172" s="24"/>
    </row>
    <row r="173" ht="15.75">
      <c r="O173" s="24"/>
    </row>
    <row r="174" ht="15.75">
      <c r="O174" s="24"/>
    </row>
    <row r="175" ht="15.75">
      <c r="O175" s="24"/>
    </row>
    <row r="176" ht="15.75">
      <c r="O176" s="24"/>
    </row>
    <row r="177" ht="15.75">
      <c r="O177" s="24"/>
    </row>
    <row r="178" ht="15.75">
      <c r="O178" s="24"/>
    </row>
    <row r="179" ht="15.75">
      <c r="O179" s="24"/>
    </row>
    <row r="180" ht="15.75">
      <c r="O180" s="24"/>
    </row>
    <row r="181" ht="15.75">
      <c r="O181" s="24"/>
    </row>
    <row r="182" ht="15.75">
      <c r="O182" s="24"/>
    </row>
    <row r="183" ht="15.75">
      <c r="O183" s="24"/>
    </row>
    <row r="184" ht="15.75">
      <c r="O184" s="24"/>
    </row>
    <row r="185" ht="15.75">
      <c r="O185" s="24"/>
    </row>
    <row r="186" ht="15.75">
      <c r="O186" s="24"/>
    </row>
    <row r="187" ht="15.75">
      <c r="O187" s="24"/>
    </row>
    <row r="188" ht="15.75">
      <c r="O188" s="24"/>
    </row>
    <row r="189" ht="15.75">
      <c r="O189" s="24"/>
    </row>
    <row r="190" ht="15.75">
      <c r="O190" s="24"/>
    </row>
    <row r="191" ht="15.75">
      <c r="O191" s="24"/>
    </row>
    <row r="192" ht="15.75">
      <c r="O192" s="24"/>
    </row>
    <row r="193" ht="15.75">
      <c r="O193" s="24"/>
    </row>
    <row r="194" ht="15.75">
      <c r="O194" s="24"/>
    </row>
    <row r="195" ht="15.75">
      <c r="O195" s="24"/>
    </row>
    <row r="196" ht="15.75">
      <c r="O196" s="24"/>
    </row>
    <row r="197" ht="15.75">
      <c r="O197" s="24"/>
    </row>
    <row r="198" ht="15.75">
      <c r="O198" s="24"/>
    </row>
    <row r="199" ht="15.75">
      <c r="O199" s="24"/>
    </row>
    <row r="200" ht="15.75">
      <c r="O200" s="24"/>
    </row>
    <row r="201" ht="15.75">
      <c r="O201" s="24"/>
    </row>
    <row r="202" ht="15.75">
      <c r="O202" s="24"/>
    </row>
    <row r="203" ht="15.75">
      <c r="O203" s="24"/>
    </row>
    <row r="204" ht="15.75">
      <c r="O204" s="24"/>
    </row>
    <row r="205" ht="15.75">
      <c r="O205" s="24"/>
    </row>
    <row r="206" ht="15.75">
      <c r="O206" s="24"/>
    </row>
    <row r="207" ht="15.75">
      <c r="O207" s="24"/>
    </row>
    <row r="208" ht="15.75">
      <c r="O208" s="24"/>
    </row>
    <row r="209" ht="15.75">
      <c r="O209" s="24"/>
    </row>
    <row r="210" ht="15.75">
      <c r="O210" s="24"/>
    </row>
    <row r="211" ht="15.75">
      <c r="O211" s="24"/>
    </row>
    <row r="212" ht="15.75">
      <c r="O212" s="24"/>
    </row>
    <row r="213" ht="15.75">
      <c r="O213" s="24"/>
    </row>
    <row r="214" ht="15.75">
      <c r="O214" s="24"/>
    </row>
    <row r="215" ht="15.75">
      <c r="O215" s="24"/>
    </row>
    <row r="216" ht="15.75">
      <c r="O216" s="24"/>
    </row>
    <row r="217" ht="15.75">
      <c r="O217" s="24"/>
    </row>
    <row r="218" ht="15.75">
      <c r="O218" s="24"/>
    </row>
    <row r="219" ht="15.75">
      <c r="O219" s="24"/>
    </row>
    <row r="220" ht="15.75">
      <c r="O220" s="24"/>
    </row>
    <row r="221" ht="15.75">
      <c r="O221" s="24"/>
    </row>
    <row r="222" ht="15.75">
      <c r="O222" s="24"/>
    </row>
    <row r="223" ht="15.75">
      <c r="O223" s="24"/>
    </row>
    <row r="224" ht="15.75">
      <c r="O224" s="24"/>
    </row>
    <row r="225" ht="15.75">
      <c r="O225" s="24"/>
    </row>
    <row r="226" ht="15.75">
      <c r="O226" s="24"/>
    </row>
    <row r="227" ht="15.75">
      <c r="O227" s="24"/>
    </row>
    <row r="228" ht="15.75">
      <c r="O228" s="24"/>
    </row>
    <row r="229" ht="15.75">
      <c r="O229" s="24"/>
    </row>
    <row r="230" ht="15.75">
      <c r="O230" s="24"/>
    </row>
    <row r="231" ht="15.75">
      <c r="O231" s="24"/>
    </row>
    <row r="232" ht="15.75">
      <c r="O232" s="24"/>
    </row>
    <row r="233" ht="15.75">
      <c r="O233" s="24"/>
    </row>
    <row r="234" ht="15.75">
      <c r="O234" s="24"/>
    </row>
    <row r="235" ht="15.75">
      <c r="O235" s="24"/>
    </row>
    <row r="236" ht="15.75">
      <c r="O236" s="24"/>
    </row>
    <row r="237" ht="15.75">
      <c r="O237" s="24"/>
    </row>
    <row r="238" ht="15.75">
      <c r="O238" s="24"/>
    </row>
    <row r="239" ht="15.75">
      <c r="O239" s="24"/>
    </row>
    <row r="240" ht="15.75">
      <c r="O240" s="24"/>
    </row>
    <row r="241" ht="15.75">
      <c r="O241" s="24"/>
    </row>
    <row r="242" ht="15.75">
      <c r="O242" s="24"/>
    </row>
    <row r="243" ht="15.75">
      <c r="O243" s="24"/>
    </row>
    <row r="244" ht="15.75">
      <c r="O244" s="24"/>
    </row>
    <row r="245" ht="15.75">
      <c r="O245" s="24"/>
    </row>
    <row r="246" ht="15.75">
      <c r="O246" s="24"/>
    </row>
    <row r="247" ht="15.75">
      <c r="O247" s="24"/>
    </row>
    <row r="248" ht="15.75">
      <c r="O248" s="24"/>
    </row>
    <row r="249" ht="15.75">
      <c r="O249" s="24"/>
    </row>
    <row r="250" ht="15.75">
      <c r="O250" s="24"/>
    </row>
    <row r="251" ht="15.75">
      <c r="O251" s="24"/>
    </row>
    <row r="252" ht="15.75">
      <c r="O252" s="24"/>
    </row>
    <row r="253" ht="15.75">
      <c r="O253" s="24"/>
    </row>
    <row r="254" ht="15.75">
      <c r="O254" s="24"/>
    </row>
    <row r="255" ht="15.75">
      <c r="O255" s="24"/>
    </row>
    <row r="256" ht="15.75">
      <c r="O256" s="24"/>
    </row>
  </sheetData>
  <sheetProtection/>
  <dataValidations count="2">
    <dataValidation type="list" allowBlank="1" showInputMessage="1" showErrorMessage="1" sqref="A3">
      <formula1>'T2 - výsk. nie z verej. správy'!#REF!</formula1>
    </dataValidation>
    <dataValidation type="list" allowBlank="1" showInputMessage="1" showErrorMessage="1" sqref="B3">
      <formula1>'T2 - výsk. nie z verej. správy'!#REF!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4" r:id="rId3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15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7.8515625" style="28" customWidth="1"/>
    <col min="2" max="2" width="24.8515625" style="24" customWidth="1"/>
    <col min="3" max="3" width="40.421875" style="24" customWidth="1"/>
    <col min="4" max="4" width="37.140625" style="24" customWidth="1"/>
    <col min="5" max="5" width="20.00390625" style="24" customWidth="1"/>
    <col min="6" max="6" width="37.00390625" style="24" customWidth="1"/>
    <col min="7" max="7" width="18.140625" style="24" customWidth="1"/>
    <col min="8" max="8" width="21.8515625" style="24" customWidth="1"/>
    <col min="9" max="9" width="15.00390625" style="24" customWidth="1"/>
    <col min="10" max="10" width="21.8515625" style="24" customWidth="1"/>
    <col min="11" max="11" width="12.28125" style="24" customWidth="1"/>
    <col min="12" max="12" width="12.00390625" style="29" customWidth="1"/>
    <col min="13" max="13" width="21.140625" style="24" customWidth="1"/>
    <col min="14" max="14" width="23.140625" style="24" customWidth="1"/>
    <col min="15" max="15" width="25.57421875" style="24" customWidth="1"/>
    <col min="16" max="16" width="38.7109375" style="24" customWidth="1"/>
    <col min="17" max="17" width="25.57421875" style="24" customWidth="1"/>
    <col min="18" max="18" width="4.140625" style="24" bestFit="1" customWidth="1"/>
    <col min="19" max="19" width="27.140625" style="24" customWidth="1"/>
    <col min="20" max="16384" width="9.140625" style="24" customWidth="1"/>
  </cols>
  <sheetData>
    <row r="1" spans="1:12" s="34" customFormat="1" ht="32.25" customHeight="1">
      <c r="A1" s="36" t="s">
        <v>42</v>
      </c>
      <c r="L1" s="35"/>
    </row>
    <row r="2" spans="1:19" s="15" customFormat="1" ht="138" customHeight="1">
      <c r="A2" s="8" t="s">
        <v>4</v>
      </c>
      <c r="B2" s="12" t="s">
        <v>12</v>
      </c>
      <c r="C2" s="12" t="s">
        <v>5</v>
      </c>
      <c r="D2" s="12" t="s">
        <v>37</v>
      </c>
      <c r="E2" s="12" t="s">
        <v>3</v>
      </c>
      <c r="F2" s="12" t="s">
        <v>14</v>
      </c>
      <c r="G2" s="12" t="s">
        <v>9</v>
      </c>
      <c r="H2" s="12" t="s">
        <v>1</v>
      </c>
      <c r="I2" s="12" t="s">
        <v>38</v>
      </c>
      <c r="J2" s="12" t="s">
        <v>15</v>
      </c>
      <c r="K2" s="12" t="s">
        <v>7</v>
      </c>
      <c r="L2" s="13" t="s">
        <v>8</v>
      </c>
      <c r="M2" s="8" t="s">
        <v>48</v>
      </c>
      <c r="N2" s="8" t="s">
        <v>35</v>
      </c>
      <c r="O2" s="14" t="s">
        <v>49</v>
      </c>
      <c r="P2" s="12" t="s">
        <v>16</v>
      </c>
      <c r="Q2" s="12" t="s">
        <v>39</v>
      </c>
      <c r="R2" s="3" t="s">
        <v>80</v>
      </c>
      <c r="S2" s="3" t="s">
        <v>81</v>
      </c>
    </row>
    <row r="3" spans="1:19" ht="25.5">
      <c r="A3" s="7" t="s">
        <v>2</v>
      </c>
      <c r="B3" s="4" t="s">
        <v>6</v>
      </c>
      <c r="C3" s="16" t="s">
        <v>55</v>
      </c>
      <c r="D3" s="23" t="s">
        <v>56</v>
      </c>
      <c r="E3" s="17" t="s">
        <v>57</v>
      </c>
      <c r="F3" s="17"/>
      <c r="G3" s="17"/>
      <c r="H3" s="17"/>
      <c r="I3" s="17"/>
      <c r="J3" s="18"/>
      <c r="K3" s="19">
        <v>2015</v>
      </c>
      <c r="L3" s="19">
        <v>2018</v>
      </c>
      <c r="M3" s="21">
        <v>30000</v>
      </c>
      <c r="N3" s="20" t="s">
        <v>17</v>
      </c>
      <c r="O3" s="22">
        <f>M3*VLOOKUP(N3,Kurzy!$A$2:$B$11,2,FALSE)</f>
        <v>30000</v>
      </c>
      <c r="P3" s="17"/>
      <c r="Q3" s="39"/>
      <c r="R3" s="17" t="s">
        <v>83</v>
      </c>
      <c r="S3" s="17"/>
    </row>
    <row r="4" spans="1:19" ht="63.75">
      <c r="A4" s="7" t="s">
        <v>2</v>
      </c>
      <c r="B4" s="4" t="s">
        <v>6</v>
      </c>
      <c r="C4" s="16" t="s">
        <v>58</v>
      </c>
      <c r="D4" s="23" t="s">
        <v>56</v>
      </c>
      <c r="E4" s="17" t="s">
        <v>59</v>
      </c>
      <c r="F4" s="17"/>
      <c r="G4" s="17"/>
      <c r="H4" s="17"/>
      <c r="I4" s="17"/>
      <c r="J4" s="18"/>
      <c r="K4" s="19">
        <v>2011</v>
      </c>
      <c r="L4" s="19">
        <v>2016</v>
      </c>
      <c r="M4" s="21">
        <v>19331</v>
      </c>
      <c r="N4" s="20" t="s">
        <v>17</v>
      </c>
      <c r="O4" s="22">
        <f>M4*VLOOKUP(N4,Kurzy!$A$2:$B$11,2,FALSE)</f>
        <v>19331</v>
      </c>
      <c r="P4" s="17"/>
      <c r="Q4" s="39"/>
      <c r="R4" s="17" t="s">
        <v>83</v>
      </c>
      <c r="S4" s="17"/>
    </row>
    <row r="5" spans="1:19" ht="38.25">
      <c r="A5" s="7" t="s">
        <v>2</v>
      </c>
      <c r="B5" s="4" t="s">
        <v>6</v>
      </c>
      <c r="C5" s="16" t="s">
        <v>60</v>
      </c>
      <c r="D5" s="23" t="s">
        <v>61</v>
      </c>
      <c r="E5" s="17" t="s">
        <v>62</v>
      </c>
      <c r="F5" s="17"/>
      <c r="G5" s="17"/>
      <c r="H5" s="17"/>
      <c r="I5" s="17"/>
      <c r="J5" s="18"/>
      <c r="K5" s="19">
        <v>2016</v>
      </c>
      <c r="L5" s="19">
        <v>2016</v>
      </c>
      <c r="M5" s="21">
        <v>30000</v>
      </c>
      <c r="N5" s="20" t="s">
        <v>17</v>
      </c>
      <c r="O5" s="22">
        <f>M5*VLOOKUP(N5,Kurzy!$A$2:$B$11,2,FALSE)</f>
        <v>30000</v>
      </c>
      <c r="P5" s="17"/>
      <c r="Q5" s="39"/>
      <c r="R5" s="17" t="s">
        <v>83</v>
      </c>
      <c r="S5" s="17"/>
    </row>
    <row r="6" spans="1:19" ht="51">
      <c r="A6" s="7" t="s">
        <v>2</v>
      </c>
      <c r="B6" s="4" t="s">
        <v>6</v>
      </c>
      <c r="C6" s="16" t="s">
        <v>63</v>
      </c>
      <c r="D6" s="23" t="s">
        <v>64</v>
      </c>
      <c r="E6" s="17" t="s">
        <v>65</v>
      </c>
      <c r="F6" s="17"/>
      <c r="G6" s="17"/>
      <c r="H6" s="17"/>
      <c r="I6" s="17"/>
      <c r="J6" s="18"/>
      <c r="K6" s="19">
        <v>2009</v>
      </c>
      <c r="L6" s="19">
        <v>2016</v>
      </c>
      <c r="M6" s="21">
        <v>0</v>
      </c>
      <c r="N6" s="20" t="s">
        <v>17</v>
      </c>
      <c r="O6" s="22">
        <f>M6*VLOOKUP(N6,Kurzy!$A$2:$B$11,2,FALSE)</f>
        <v>0</v>
      </c>
      <c r="P6" s="17"/>
      <c r="Q6" s="39"/>
      <c r="R6" s="17" t="s">
        <v>82</v>
      </c>
      <c r="S6" s="17" t="s">
        <v>84</v>
      </c>
    </row>
    <row r="7" spans="1:19" ht="63.75">
      <c r="A7" s="7" t="s">
        <v>2</v>
      </c>
      <c r="B7" s="4" t="s">
        <v>6</v>
      </c>
      <c r="C7" s="16" t="s">
        <v>66</v>
      </c>
      <c r="D7" s="23" t="s">
        <v>64</v>
      </c>
      <c r="E7" s="17" t="s">
        <v>67</v>
      </c>
      <c r="F7" s="17"/>
      <c r="G7" s="17"/>
      <c r="H7" s="17"/>
      <c r="I7" s="17"/>
      <c r="J7" s="18"/>
      <c r="K7" s="19">
        <v>2009</v>
      </c>
      <c r="L7" s="19">
        <v>2016</v>
      </c>
      <c r="M7" s="21">
        <v>0</v>
      </c>
      <c r="N7" s="20" t="s">
        <v>17</v>
      </c>
      <c r="O7" s="22">
        <f>M7*VLOOKUP(N7,Kurzy!$A$2:$B$11,2,FALSE)</f>
        <v>0</v>
      </c>
      <c r="P7" s="17"/>
      <c r="Q7" s="39"/>
      <c r="R7" s="17" t="s">
        <v>82</v>
      </c>
      <c r="S7" s="17" t="s">
        <v>84</v>
      </c>
    </row>
    <row r="8" spans="1:19" ht="51">
      <c r="A8" s="7" t="s">
        <v>2</v>
      </c>
      <c r="B8" s="4" t="s">
        <v>6</v>
      </c>
      <c r="C8" s="16" t="s">
        <v>68</v>
      </c>
      <c r="D8" s="23" t="s">
        <v>64</v>
      </c>
      <c r="E8" s="17" t="s">
        <v>69</v>
      </c>
      <c r="F8" s="17"/>
      <c r="G8" s="17"/>
      <c r="H8" s="17"/>
      <c r="I8" s="17"/>
      <c r="J8" s="18"/>
      <c r="K8" s="19">
        <v>2009</v>
      </c>
      <c r="L8" s="19">
        <v>2016</v>
      </c>
      <c r="M8" s="21">
        <v>13881</v>
      </c>
      <c r="N8" s="20" t="s">
        <v>17</v>
      </c>
      <c r="O8" s="22">
        <f>M8*VLOOKUP(N8,Kurzy!$A$2:$B$11,2,FALSE)</f>
        <v>13881</v>
      </c>
      <c r="P8" s="17"/>
      <c r="Q8" s="39"/>
      <c r="R8" s="17" t="s">
        <v>83</v>
      </c>
      <c r="S8" s="17"/>
    </row>
    <row r="9" spans="1:19" ht="63.75">
      <c r="A9" s="7" t="s">
        <v>2</v>
      </c>
      <c r="B9" s="4" t="s">
        <v>6</v>
      </c>
      <c r="C9" s="16" t="s">
        <v>70</v>
      </c>
      <c r="D9" s="23" t="s">
        <v>64</v>
      </c>
      <c r="E9" s="17" t="s">
        <v>71</v>
      </c>
      <c r="F9" s="17"/>
      <c r="G9" s="17"/>
      <c r="H9" s="17"/>
      <c r="I9" s="17"/>
      <c r="J9" s="18"/>
      <c r="K9" s="19">
        <v>2009</v>
      </c>
      <c r="L9" s="19">
        <v>2016</v>
      </c>
      <c r="M9" s="21">
        <v>0</v>
      </c>
      <c r="N9" s="20" t="s">
        <v>17</v>
      </c>
      <c r="O9" s="22">
        <f>M9*VLOOKUP(N9,Kurzy!$A$2:$B$11,2,FALSE)</f>
        <v>0</v>
      </c>
      <c r="P9" s="17"/>
      <c r="Q9" s="39"/>
      <c r="R9" s="17" t="s">
        <v>82</v>
      </c>
      <c r="S9" s="17" t="s">
        <v>84</v>
      </c>
    </row>
    <row r="10" spans="1:19" ht="51">
      <c r="A10" s="7" t="s">
        <v>2</v>
      </c>
      <c r="B10" s="4" t="s">
        <v>6</v>
      </c>
      <c r="C10" s="16" t="s">
        <v>72</v>
      </c>
      <c r="D10" s="23" t="s">
        <v>64</v>
      </c>
      <c r="E10" s="17" t="s">
        <v>73</v>
      </c>
      <c r="F10" s="17"/>
      <c r="G10" s="17"/>
      <c r="H10" s="17"/>
      <c r="I10" s="17"/>
      <c r="J10" s="18"/>
      <c r="K10" s="19">
        <v>2009</v>
      </c>
      <c r="L10" s="19">
        <v>2016</v>
      </c>
      <c r="M10" s="21">
        <v>0</v>
      </c>
      <c r="N10" s="20" t="s">
        <v>17</v>
      </c>
      <c r="O10" s="22">
        <f>M10*VLOOKUP(N10,Kurzy!$A$2:$B$11,2,FALSE)</f>
        <v>0</v>
      </c>
      <c r="P10" s="17"/>
      <c r="Q10" s="39"/>
      <c r="R10" s="17" t="s">
        <v>82</v>
      </c>
      <c r="S10" s="17" t="s">
        <v>84</v>
      </c>
    </row>
    <row r="11" spans="1:19" ht="51">
      <c r="A11" s="7" t="s">
        <v>2</v>
      </c>
      <c r="B11" s="4" t="s">
        <v>6</v>
      </c>
      <c r="C11" s="16" t="s">
        <v>74</v>
      </c>
      <c r="D11" s="23" t="s">
        <v>64</v>
      </c>
      <c r="E11" s="17" t="s">
        <v>75</v>
      </c>
      <c r="F11" s="17"/>
      <c r="G11" s="17"/>
      <c r="H11" s="17"/>
      <c r="I11" s="17"/>
      <c r="J11" s="18"/>
      <c r="K11" s="19">
        <v>2009</v>
      </c>
      <c r="L11" s="19">
        <v>2016</v>
      </c>
      <c r="M11" s="21">
        <v>0</v>
      </c>
      <c r="N11" s="20" t="s">
        <v>17</v>
      </c>
      <c r="O11" s="22">
        <f>M11*VLOOKUP(N11,Kurzy!$A$2:$B$11,2,FALSE)</f>
        <v>0</v>
      </c>
      <c r="P11" s="17"/>
      <c r="Q11" s="39"/>
      <c r="R11" s="17" t="s">
        <v>82</v>
      </c>
      <c r="S11" s="17" t="s">
        <v>84</v>
      </c>
    </row>
    <row r="12" spans="1:19" ht="25.5">
      <c r="A12" s="7" t="s">
        <v>2</v>
      </c>
      <c r="B12" s="4" t="s">
        <v>6</v>
      </c>
      <c r="C12" s="16" t="s">
        <v>76</v>
      </c>
      <c r="D12" s="23" t="s">
        <v>64</v>
      </c>
      <c r="E12" s="17">
        <v>20121205</v>
      </c>
      <c r="F12" s="17"/>
      <c r="G12" s="17"/>
      <c r="H12" s="17"/>
      <c r="I12" s="17"/>
      <c r="J12" s="18"/>
      <c r="K12" s="19">
        <v>2013</v>
      </c>
      <c r="L12" s="19">
        <v>2016</v>
      </c>
      <c r="M12" s="21">
        <v>811</v>
      </c>
      <c r="N12" s="20" t="s">
        <v>17</v>
      </c>
      <c r="O12" s="22">
        <f>M12*VLOOKUP(N12,Kurzy!$A$2:$B$11,2,FALSE)</f>
        <v>811</v>
      </c>
      <c r="P12" s="17"/>
      <c r="Q12" s="39"/>
      <c r="R12" s="17" t="s">
        <v>83</v>
      </c>
      <c r="S12" s="17"/>
    </row>
    <row r="13" spans="1:17" ht="31.5" customHeight="1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/>
      <c r="M13" s="25"/>
      <c r="N13" s="25"/>
      <c r="O13" s="25"/>
      <c r="P13" s="25"/>
      <c r="Q13" s="25"/>
    </row>
    <row r="14" spans="1:17" s="1" customFormat="1" ht="66" customHeight="1">
      <c r="A14" s="38" t="s">
        <v>18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="1" customFormat="1" ht="87" customHeight="1">
      <c r="A15" s="11"/>
    </row>
  </sheetData>
  <sheetProtection/>
  <dataValidations count="2">
    <dataValidation type="list" allowBlank="1" showInputMessage="1" showErrorMessage="1" sqref="A3:A12">
      <formula1>'T3 - výsk. zahr. grant. schémy'!#REF!</formula1>
    </dataValidation>
    <dataValidation type="list" allowBlank="1" showInputMessage="1" showErrorMessage="1" sqref="B3:B12">
      <formula1>'T3 - výsk. zahr. grant. schémy'!#REF!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3"/>
  <headerFoot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5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7.421875" style="28" customWidth="1"/>
    <col min="2" max="2" width="24.8515625" style="24" customWidth="1"/>
    <col min="3" max="3" width="47.00390625" style="24" customWidth="1"/>
    <col min="4" max="4" width="27.140625" style="24" customWidth="1"/>
    <col min="5" max="5" width="20.00390625" style="24" customWidth="1"/>
    <col min="6" max="6" width="31.28125" style="24" customWidth="1"/>
    <col min="7" max="7" width="18.140625" style="24" customWidth="1"/>
    <col min="8" max="8" width="21.8515625" style="24" customWidth="1"/>
    <col min="9" max="9" width="14.8515625" style="24" customWidth="1"/>
    <col min="10" max="10" width="21.8515625" style="24" customWidth="1"/>
    <col min="11" max="11" width="11.28125" style="24" customWidth="1"/>
    <col min="12" max="12" width="11.140625" style="28" customWidth="1"/>
    <col min="13" max="13" width="21.140625" style="24" customWidth="1"/>
    <col min="14" max="14" width="25.00390625" style="24" customWidth="1"/>
    <col min="15" max="15" width="25.57421875" style="24" customWidth="1"/>
    <col min="16" max="16" width="33.7109375" style="24" customWidth="1"/>
    <col min="17" max="17" width="4.140625" style="24" bestFit="1" customWidth="1"/>
    <col min="18" max="18" width="27.140625" style="24" customWidth="1"/>
    <col min="19" max="16384" width="9.140625" style="24" customWidth="1"/>
  </cols>
  <sheetData>
    <row r="1" ht="33" customHeight="1">
      <c r="A1" s="36" t="s">
        <v>43</v>
      </c>
    </row>
    <row r="2" spans="1:18" s="15" customFormat="1" ht="133.5" customHeight="1">
      <c r="A2" s="8" t="s">
        <v>4</v>
      </c>
      <c r="B2" s="12" t="s">
        <v>12</v>
      </c>
      <c r="C2" s="12" t="s">
        <v>5</v>
      </c>
      <c r="D2" s="12" t="s">
        <v>11</v>
      </c>
      <c r="E2" s="12" t="s">
        <v>3</v>
      </c>
      <c r="F2" s="12" t="s">
        <v>32</v>
      </c>
      <c r="G2" s="12" t="s">
        <v>13</v>
      </c>
      <c r="H2" s="12" t="s">
        <v>1</v>
      </c>
      <c r="I2" s="12" t="s">
        <v>38</v>
      </c>
      <c r="J2" s="12" t="s">
        <v>15</v>
      </c>
      <c r="K2" s="12" t="s">
        <v>7</v>
      </c>
      <c r="L2" s="12" t="s">
        <v>8</v>
      </c>
      <c r="M2" s="8" t="s">
        <v>48</v>
      </c>
      <c r="N2" s="8" t="s">
        <v>36</v>
      </c>
      <c r="O2" s="14" t="s">
        <v>49</v>
      </c>
      <c r="P2" s="12" t="s">
        <v>16</v>
      </c>
      <c r="Q2" s="3" t="s">
        <v>80</v>
      </c>
      <c r="R2" s="3" t="s">
        <v>81</v>
      </c>
    </row>
    <row r="3" spans="1:18" ht="38.25">
      <c r="A3" s="7" t="s">
        <v>2</v>
      </c>
      <c r="B3" s="4" t="s">
        <v>6</v>
      </c>
      <c r="C3" s="17" t="s">
        <v>77</v>
      </c>
      <c r="D3" s="17" t="s">
        <v>78</v>
      </c>
      <c r="E3" s="17" t="s">
        <v>79</v>
      </c>
      <c r="F3" s="17"/>
      <c r="G3" s="17"/>
      <c r="H3" s="17" t="s">
        <v>51</v>
      </c>
      <c r="I3" s="19"/>
      <c r="J3" s="18">
        <v>41883</v>
      </c>
      <c r="K3" s="19">
        <v>2014</v>
      </c>
      <c r="L3" s="19">
        <v>2016</v>
      </c>
      <c r="M3" s="30">
        <v>0</v>
      </c>
      <c r="N3" s="20" t="s">
        <v>17</v>
      </c>
      <c r="O3" s="22">
        <f>M3*VLOOKUP(N3,Kurzy!$A$2:$B$11,2,FALSE)</f>
        <v>0</v>
      </c>
      <c r="P3" s="17"/>
      <c r="Q3" s="17" t="s">
        <v>82</v>
      </c>
      <c r="R3" s="17" t="s">
        <v>84</v>
      </c>
    </row>
    <row r="4" spans="1:16" ht="42.7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5"/>
      <c r="N4" s="25"/>
      <c r="O4" s="25"/>
      <c r="P4" s="25"/>
    </row>
    <row r="5" spans="1:17" s="1" customFormat="1" ht="61.5" customHeight="1">
      <c r="A5" s="38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</sheetData>
  <sheetProtection/>
  <dataValidations count="1">
    <dataValidation type="list" allowBlank="1" showInputMessage="1" showErrorMessage="1" sqref="A3:B3">
      <formula1>'T4 - nevýskumné zahraničné'!#REF!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3"/>
  <headerFoot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8515625" style="0" bestFit="1" customWidth="1"/>
  </cols>
  <sheetData>
    <row r="1" spans="1:2" ht="12.75">
      <c r="A1" s="31" t="s">
        <v>27</v>
      </c>
      <c r="B1" s="32" t="s">
        <v>44</v>
      </c>
    </row>
    <row r="2" spans="1:2" ht="12.75">
      <c r="A2" s="31" t="s">
        <v>19</v>
      </c>
      <c r="B2" s="31">
        <f>1/1.4188</f>
        <v>0.70482097547223</v>
      </c>
    </row>
    <row r="3" spans="1:2" ht="12.75">
      <c r="A3" s="31" t="s">
        <v>17</v>
      </c>
      <c r="B3" s="31">
        <v>1</v>
      </c>
    </row>
    <row r="4" spans="1:2" ht="12.75">
      <c r="A4" s="31" t="s">
        <v>20</v>
      </c>
      <c r="B4" s="31">
        <f>1/27.021</f>
        <v>0.03700825284038341</v>
      </c>
    </row>
    <row r="5" spans="1:2" ht="12.75">
      <c r="A5" s="31" t="s">
        <v>21</v>
      </c>
      <c r="B5" s="31">
        <f>1/0.85618</f>
        <v>1.1679786960685836</v>
      </c>
    </row>
    <row r="6" spans="1:2" ht="12.75">
      <c r="A6" s="31" t="s">
        <v>22</v>
      </c>
      <c r="B6" s="31">
        <f>1/309.83</f>
        <v>0.003227576412871575</v>
      </c>
    </row>
    <row r="7" spans="1:2" ht="12.75">
      <c r="A7" s="31" t="s">
        <v>23</v>
      </c>
      <c r="B7" s="31">
        <f>1/123.4</f>
        <v>0.008103727714748784</v>
      </c>
    </row>
    <row r="8" spans="1:2" ht="12.75">
      <c r="A8" s="31" t="s">
        <v>24</v>
      </c>
      <c r="B8" s="31">
        <f>1/9.0863</f>
        <v>0.1100557982897329</v>
      </c>
    </row>
    <row r="9" spans="1:2" ht="12.75">
      <c r="A9" s="31" t="s">
        <v>25</v>
      </c>
      <c r="B9" s="31">
        <f>1/4.4103</f>
        <v>0.22674194499240413</v>
      </c>
    </row>
    <row r="10" spans="1:2" ht="12.75">
      <c r="A10" s="41" t="s">
        <v>50</v>
      </c>
      <c r="B10">
        <f>1/1.0739</f>
        <v>0.9311853990129434</v>
      </c>
    </row>
    <row r="11" spans="1:2" ht="12.75">
      <c r="A11" s="31" t="s">
        <v>26</v>
      </c>
      <c r="B11" s="31">
        <f>1/1.0541</f>
        <v>0.948676596148373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Kysucký</dc:creator>
  <cp:keywords/>
  <dc:description/>
  <cp:lastModifiedBy>denisa</cp:lastModifiedBy>
  <cp:lastPrinted>2017-09-22T11:08:50Z</cp:lastPrinted>
  <dcterms:created xsi:type="dcterms:W3CDTF">2004-11-22T13:01:21Z</dcterms:created>
  <dcterms:modified xsi:type="dcterms:W3CDTF">2018-09-26T08:23:04Z</dcterms:modified>
  <cp:category/>
  <cp:version/>
  <cp:contentType/>
  <cp:contentStatus/>
</cp:coreProperties>
</file>