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ancelarka\Správa o činnosti UPJS\za rok 2021\"/>
    </mc:Choice>
  </mc:AlternateContent>
  <bookViews>
    <workbookView xWindow="690" yWindow="120" windowWidth="17865" windowHeight="6750" tabRatio="1000" firstSheet="18" activeTab="23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definedNames>
    <definedName name="_xlnm.Print_Area" localSheetId="21">'17 HI konania'!$A$1:$B$39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projekty'!$A$1:$L$70</definedName>
    <definedName name="_xlnm.Print_Area" localSheetId="26">'T22 odoberanie titulov'!$A$1:$Q$11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6" l="1"/>
  <c r="B25" i="16"/>
  <c r="K24" i="16"/>
  <c r="K25" i="16" s="1"/>
  <c r="J24" i="16"/>
  <c r="J25" i="16" s="1"/>
  <c r="C24" i="16"/>
  <c r="B24" i="16"/>
  <c r="K22" i="16"/>
  <c r="J22" i="16"/>
  <c r="I22" i="16"/>
  <c r="H22" i="16"/>
  <c r="G22" i="16"/>
  <c r="F22" i="16"/>
  <c r="E22" i="16"/>
  <c r="D22" i="16"/>
  <c r="C22" i="16"/>
  <c r="B22" i="16"/>
  <c r="K11" i="16"/>
  <c r="J11" i="16"/>
  <c r="I11" i="16"/>
  <c r="I24" i="16" s="1"/>
  <c r="I25" i="16" s="1"/>
  <c r="H11" i="16"/>
  <c r="H24" i="16" s="1"/>
  <c r="H25" i="16" s="1"/>
  <c r="G11" i="16"/>
  <c r="G24" i="16" s="1"/>
  <c r="G25" i="16" s="1"/>
  <c r="F11" i="16"/>
  <c r="F24" i="16" s="1"/>
  <c r="F25" i="16" s="1"/>
  <c r="E11" i="16"/>
  <c r="E24" i="16" s="1"/>
  <c r="E25" i="16" s="1"/>
  <c r="D11" i="16"/>
  <c r="D24" i="16" s="1"/>
  <c r="D25" i="16" s="1"/>
  <c r="C11" i="16"/>
  <c r="B11" i="16"/>
  <c r="I24" i="15"/>
  <c r="I25" i="15" s="1"/>
  <c r="D24" i="15"/>
  <c r="D25" i="15" s="1"/>
  <c r="C24" i="15"/>
  <c r="C25" i="15" s="1"/>
  <c r="K22" i="15"/>
  <c r="J22" i="15"/>
  <c r="I22" i="15"/>
  <c r="H22" i="15"/>
  <c r="G22" i="15"/>
  <c r="F22" i="15"/>
  <c r="E22" i="15"/>
  <c r="D22" i="15"/>
  <c r="C22" i="15"/>
  <c r="B22" i="15"/>
  <c r="K11" i="15"/>
  <c r="K24" i="15" s="1"/>
  <c r="K25" i="15" s="1"/>
  <c r="J11" i="15"/>
  <c r="J24" i="15" s="1"/>
  <c r="J25" i="15" s="1"/>
  <c r="I11" i="15"/>
  <c r="H11" i="15"/>
  <c r="H24" i="15" s="1"/>
  <c r="H25" i="15" s="1"/>
  <c r="G11" i="15"/>
  <c r="G24" i="15" s="1"/>
  <c r="G25" i="15" s="1"/>
  <c r="F11" i="15"/>
  <c r="F24" i="15" s="1"/>
  <c r="F25" i="15" s="1"/>
  <c r="E11" i="15"/>
  <c r="E24" i="15" s="1"/>
  <c r="E25" i="15" s="1"/>
  <c r="D11" i="15"/>
  <c r="C11" i="15"/>
  <c r="B11" i="15"/>
  <c r="B24" i="15" s="1"/>
  <c r="B25" i="15" s="1"/>
  <c r="F22" i="40" l="1"/>
  <c r="F23" i="40" s="1"/>
  <c r="C22" i="40"/>
  <c r="C23" i="40" s="1"/>
  <c r="J20" i="40"/>
  <c r="I20" i="40"/>
  <c r="H20" i="40"/>
  <c r="G20" i="40"/>
  <c r="F20" i="40"/>
  <c r="E20" i="40"/>
  <c r="D20" i="40"/>
  <c r="C20" i="40"/>
  <c r="B20" i="40"/>
  <c r="K19" i="40"/>
  <c r="K18" i="40"/>
  <c r="K17" i="40"/>
  <c r="K16" i="40"/>
  <c r="K15" i="40"/>
  <c r="K14" i="40"/>
  <c r="K20" i="40" s="1"/>
  <c r="J10" i="40"/>
  <c r="J22" i="40" s="1"/>
  <c r="J23" i="40" s="1"/>
  <c r="I10" i="40"/>
  <c r="H10" i="40"/>
  <c r="G10" i="40"/>
  <c r="G22" i="40" s="1"/>
  <c r="G23" i="40" s="1"/>
  <c r="F10" i="40"/>
  <c r="E10" i="40"/>
  <c r="E22" i="40" s="1"/>
  <c r="E23" i="40" s="1"/>
  <c r="D10" i="40"/>
  <c r="D22" i="40" s="1"/>
  <c r="D23" i="40" s="1"/>
  <c r="C10" i="40"/>
  <c r="B10" i="40"/>
  <c r="B22" i="40" s="1"/>
  <c r="B23" i="40" s="1"/>
  <c r="K9" i="40"/>
  <c r="K8" i="40"/>
  <c r="K7" i="40"/>
  <c r="K6" i="40"/>
  <c r="K5" i="40"/>
  <c r="K4" i="40"/>
  <c r="K10" i="40" s="1"/>
  <c r="K22" i="40" s="1"/>
  <c r="K23" i="40" s="1"/>
  <c r="C12" i="19" l="1"/>
  <c r="B12" i="19"/>
  <c r="I6" i="19"/>
  <c r="H6" i="19"/>
  <c r="G6" i="19"/>
  <c r="F6" i="19"/>
  <c r="B6" i="19"/>
  <c r="D6" i="19" s="1"/>
  <c r="G19" i="13"/>
  <c r="C19" i="13"/>
  <c r="M15" i="13"/>
  <c r="M19" i="13" s="1"/>
  <c r="L15" i="13"/>
  <c r="L19" i="13" s="1"/>
  <c r="K15" i="13"/>
  <c r="K19" i="13" s="1"/>
  <c r="J15" i="13"/>
  <c r="J19" i="13" s="1"/>
  <c r="I15" i="13"/>
  <c r="I19" i="13" s="1"/>
  <c r="G15" i="13"/>
  <c r="F15" i="13"/>
  <c r="F19" i="13" s="1"/>
  <c r="E15" i="13"/>
  <c r="E19" i="13" s="1"/>
  <c r="D15" i="13"/>
  <c r="D19" i="13" s="1"/>
  <c r="C15" i="13"/>
  <c r="B15" i="13"/>
  <c r="D16" i="13" s="1"/>
  <c r="D20" i="13" s="1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E6" i="19" l="1"/>
  <c r="C6" i="19"/>
  <c r="B19" i="13"/>
  <c r="E16" i="13"/>
  <c r="E20" i="13" s="1"/>
  <c r="F16" i="13"/>
  <c r="F20" i="13" s="1"/>
  <c r="C16" i="13"/>
  <c r="C20" i="13" s="1"/>
  <c r="H15" i="13"/>
  <c r="I16" i="13"/>
  <c r="I20" i="13" s="1"/>
  <c r="G16" i="13"/>
  <c r="G20" i="13" s="1"/>
  <c r="J16" i="13"/>
  <c r="J20" i="13" s="1"/>
  <c r="M16" i="13"/>
  <c r="M20" i="13" s="1"/>
  <c r="K16" i="13"/>
  <c r="K20" i="13" s="1"/>
  <c r="L16" i="13"/>
  <c r="L20" i="13" s="1"/>
  <c r="H19" i="13" l="1"/>
  <c r="H16" i="13"/>
  <c r="H20" i="13" s="1"/>
  <c r="K7" i="18" l="1"/>
  <c r="J7" i="18"/>
  <c r="I7" i="18"/>
  <c r="H7" i="18"/>
  <c r="G7" i="18"/>
  <c r="F7" i="18"/>
  <c r="E7" i="18"/>
  <c r="D7" i="18"/>
  <c r="C7" i="18"/>
  <c r="B7" i="18"/>
  <c r="K18" i="3"/>
  <c r="J18" i="3"/>
  <c r="I18" i="3"/>
  <c r="H18" i="3"/>
  <c r="G18" i="3"/>
  <c r="F18" i="3"/>
  <c r="E18" i="3"/>
  <c r="D18" i="3"/>
  <c r="C18" i="3"/>
  <c r="K17" i="3"/>
  <c r="J17" i="3"/>
  <c r="I17" i="3"/>
  <c r="H17" i="3"/>
  <c r="G17" i="3"/>
  <c r="F17" i="3"/>
  <c r="E17" i="3"/>
  <c r="D17" i="3"/>
  <c r="C17" i="3"/>
  <c r="K16" i="3"/>
  <c r="J16" i="3"/>
  <c r="I16" i="3"/>
  <c r="H16" i="3"/>
  <c r="G16" i="3"/>
  <c r="F16" i="3"/>
  <c r="E16" i="3"/>
  <c r="D16" i="3"/>
  <c r="C16" i="3"/>
  <c r="K15" i="3"/>
  <c r="K19" i="3" s="1"/>
  <c r="J15" i="3"/>
  <c r="J19" i="3" s="1"/>
  <c r="I15" i="3"/>
  <c r="I19" i="3" s="1"/>
  <c r="H15" i="3"/>
  <c r="H19" i="3" s="1"/>
  <c r="G15" i="3"/>
  <c r="G19" i="3" s="1"/>
  <c r="F15" i="3"/>
  <c r="F19" i="3" s="1"/>
  <c r="E15" i="3"/>
  <c r="E19" i="3" s="1"/>
  <c r="D15" i="3"/>
  <c r="D19" i="3" s="1"/>
  <c r="C15" i="3"/>
  <c r="C19" i="3" s="1"/>
  <c r="K14" i="3"/>
  <c r="J14" i="3"/>
  <c r="I14" i="3"/>
  <c r="H14" i="3"/>
  <c r="G14" i="3"/>
  <c r="F14" i="3"/>
  <c r="E14" i="3"/>
  <c r="D14" i="3"/>
  <c r="C14" i="3"/>
  <c r="K9" i="3"/>
  <c r="J9" i="3"/>
  <c r="I9" i="3"/>
  <c r="H9" i="3"/>
  <c r="G9" i="3"/>
  <c r="F9" i="3"/>
  <c r="E9" i="3"/>
  <c r="D9" i="3"/>
  <c r="C9" i="3"/>
  <c r="E125" i="6"/>
  <c r="I125" i="6" s="1"/>
  <c r="D125" i="6"/>
  <c r="H125" i="6" s="1"/>
  <c r="C125" i="6"/>
  <c r="G125" i="6" s="1"/>
  <c r="B125" i="6"/>
  <c r="F125" i="6" s="1"/>
  <c r="I124" i="6"/>
  <c r="H124" i="6"/>
  <c r="G124" i="6"/>
  <c r="F124" i="6"/>
  <c r="I123" i="6"/>
  <c r="H123" i="6"/>
  <c r="G123" i="6"/>
  <c r="F123" i="6"/>
  <c r="I122" i="6"/>
  <c r="H122" i="6"/>
  <c r="G122" i="6"/>
  <c r="F122" i="6"/>
  <c r="I121" i="6"/>
  <c r="H121" i="6"/>
  <c r="G121" i="6"/>
  <c r="F121" i="6"/>
  <c r="I120" i="6"/>
  <c r="H120" i="6"/>
  <c r="G120" i="6"/>
  <c r="F120" i="6"/>
  <c r="I119" i="6"/>
  <c r="H119" i="6"/>
  <c r="G119" i="6"/>
  <c r="F119" i="6"/>
  <c r="I118" i="6"/>
  <c r="H118" i="6"/>
  <c r="G118" i="6"/>
  <c r="F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I113" i="6"/>
  <c r="H113" i="6"/>
  <c r="G113" i="6"/>
  <c r="F113" i="6"/>
  <c r="I112" i="6"/>
  <c r="H112" i="6"/>
  <c r="G112" i="6"/>
  <c r="F112" i="6"/>
  <c r="I111" i="6"/>
  <c r="H111" i="6"/>
  <c r="G111" i="6"/>
  <c r="F111" i="6"/>
  <c r="I110" i="6"/>
  <c r="H110" i="6"/>
  <c r="G110" i="6"/>
  <c r="F110" i="6"/>
  <c r="I109" i="6"/>
  <c r="H109" i="6"/>
  <c r="G109" i="6"/>
  <c r="F109" i="6"/>
  <c r="I108" i="6"/>
  <c r="H108" i="6"/>
  <c r="G108" i="6"/>
  <c r="F108" i="6"/>
  <c r="I107" i="6"/>
  <c r="H107" i="6"/>
  <c r="G107" i="6"/>
  <c r="F107" i="6"/>
  <c r="I106" i="6"/>
  <c r="H106" i="6"/>
  <c r="G106" i="6"/>
  <c r="F106" i="6"/>
  <c r="I105" i="6"/>
  <c r="H105" i="6"/>
  <c r="G105" i="6"/>
  <c r="F105" i="6"/>
  <c r="I104" i="6"/>
  <c r="H104" i="6"/>
  <c r="G104" i="6"/>
  <c r="F104" i="6"/>
  <c r="I103" i="6"/>
  <c r="H103" i="6"/>
  <c r="G103" i="6"/>
  <c r="F103" i="6"/>
  <c r="I102" i="6"/>
  <c r="H102" i="6"/>
  <c r="G102" i="6"/>
  <c r="F102" i="6"/>
  <c r="I101" i="6"/>
  <c r="H101" i="6"/>
  <c r="G101" i="6"/>
  <c r="F101" i="6"/>
  <c r="I100" i="6"/>
  <c r="H100" i="6"/>
  <c r="G100" i="6"/>
  <c r="F100" i="6"/>
  <c r="I99" i="6"/>
  <c r="H99" i="6"/>
  <c r="G99" i="6"/>
  <c r="F99" i="6"/>
  <c r="I98" i="6"/>
  <c r="H98" i="6"/>
  <c r="G98" i="6"/>
  <c r="F98" i="6"/>
  <c r="E93" i="6"/>
  <c r="D93" i="6"/>
  <c r="C93" i="6"/>
  <c r="B93" i="6"/>
  <c r="I92" i="6"/>
  <c r="H92" i="6"/>
  <c r="G92" i="6"/>
  <c r="F92" i="6"/>
  <c r="I91" i="6"/>
  <c r="H91" i="6"/>
  <c r="G91" i="6"/>
  <c r="F91" i="6"/>
  <c r="I90" i="6"/>
  <c r="H90" i="6"/>
  <c r="G90" i="6"/>
  <c r="F90" i="6"/>
  <c r="I89" i="6"/>
  <c r="H89" i="6"/>
  <c r="G89" i="6"/>
  <c r="F89" i="6"/>
  <c r="I88" i="6"/>
  <c r="H88" i="6"/>
  <c r="G88" i="6"/>
  <c r="F88" i="6"/>
  <c r="I87" i="6"/>
  <c r="H87" i="6"/>
  <c r="G87" i="6"/>
  <c r="F87" i="6"/>
  <c r="I86" i="6"/>
  <c r="H86" i="6"/>
  <c r="G86" i="6"/>
  <c r="F86" i="6"/>
  <c r="I85" i="6"/>
  <c r="H85" i="6"/>
  <c r="G85" i="6"/>
  <c r="F85" i="6"/>
  <c r="I84" i="6"/>
  <c r="H84" i="6"/>
  <c r="G84" i="6"/>
  <c r="F84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I78" i="6"/>
  <c r="H78" i="6"/>
  <c r="G78" i="6"/>
  <c r="F78" i="6"/>
  <c r="I77" i="6"/>
  <c r="H77" i="6"/>
  <c r="G77" i="6"/>
  <c r="F77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I70" i="6"/>
  <c r="H70" i="6"/>
  <c r="G70" i="6"/>
  <c r="F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F62" i="6"/>
  <c r="J62" i="6" s="1"/>
  <c r="E62" i="6"/>
  <c r="H62" i="6" s="1"/>
  <c r="D62" i="6"/>
  <c r="C62" i="6"/>
  <c r="F93" i="6" s="1"/>
  <c r="B62" i="6"/>
  <c r="J61" i="6"/>
  <c r="I61" i="6"/>
  <c r="H61" i="6"/>
  <c r="G61" i="6"/>
  <c r="J60" i="6"/>
  <c r="I60" i="6"/>
  <c r="H60" i="6"/>
  <c r="G60" i="6"/>
  <c r="J59" i="6"/>
  <c r="I59" i="6"/>
  <c r="H59" i="6"/>
  <c r="G59" i="6"/>
  <c r="J58" i="6"/>
  <c r="I58" i="6"/>
  <c r="H58" i="6"/>
  <c r="G58" i="6"/>
  <c r="J57" i="6"/>
  <c r="I57" i="6"/>
  <c r="H57" i="6"/>
  <c r="G57" i="6"/>
  <c r="J56" i="6"/>
  <c r="I56" i="6"/>
  <c r="H56" i="6"/>
  <c r="G56" i="6"/>
  <c r="J55" i="6"/>
  <c r="I55" i="6"/>
  <c r="H55" i="6"/>
  <c r="G55" i="6"/>
  <c r="J54" i="6"/>
  <c r="I54" i="6"/>
  <c r="H54" i="6"/>
  <c r="G54" i="6"/>
  <c r="J53" i="6"/>
  <c r="I53" i="6"/>
  <c r="H53" i="6"/>
  <c r="G53" i="6"/>
  <c r="J52" i="6"/>
  <c r="I52" i="6"/>
  <c r="H52" i="6"/>
  <c r="G52" i="6"/>
  <c r="J51" i="6"/>
  <c r="I51" i="6"/>
  <c r="H51" i="6"/>
  <c r="G51" i="6"/>
  <c r="J50" i="6"/>
  <c r="I50" i="6"/>
  <c r="H50" i="6"/>
  <c r="G50" i="6"/>
  <c r="J49" i="6"/>
  <c r="I49" i="6"/>
  <c r="H49" i="6"/>
  <c r="G49" i="6"/>
  <c r="J48" i="6"/>
  <c r="I48" i="6"/>
  <c r="H48" i="6"/>
  <c r="G48" i="6"/>
  <c r="J47" i="6"/>
  <c r="I47" i="6"/>
  <c r="H47" i="6"/>
  <c r="G47" i="6"/>
  <c r="J46" i="6"/>
  <c r="I46" i="6"/>
  <c r="H46" i="6"/>
  <c r="G46" i="6"/>
  <c r="J45" i="6"/>
  <c r="I45" i="6"/>
  <c r="H45" i="6"/>
  <c r="G45" i="6"/>
  <c r="J44" i="6"/>
  <c r="I44" i="6"/>
  <c r="H44" i="6"/>
  <c r="G44" i="6"/>
  <c r="J43" i="6"/>
  <c r="I43" i="6"/>
  <c r="H43" i="6"/>
  <c r="G43" i="6"/>
  <c r="J42" i="6"/>
  <c r="I42" i="6"/>
  <c r="H42" i="6"/>
  <c r="G42" i="6"/>
  <c r="J41" i="6"/>
  <c r="I41" i="6"/>
  <c r="H41" i="6"/>
  <c r="G41" i="6"/>
  <c r="J40" i="6"/>
  <c r="I40" i="6"/>
  <c r="H40" i="6"/>
  <c r="G40" i="6"/>
  <c r="J39" i="6"/>
  <c r="I39" i="6"/>
  <c r="H39" i="6"/>
  <c r="G39" i="6"/>
  <c r="J38" i="6"/>
  <c r="I38" i="6"/>
  <c r="H38" i="6"/>
  <c r="G38" i="6"/>
  <c r="J37" i="6"/>
  <c r="I37" i="6"/>
  <c r="H37" i="6"/>
  <c r="G37" i="6"/>
  <c r="J36" i="6"/>
  <c r="I36" i="6"/>
  <c r="H36" i="6"/>
  <c r="G36" i="6"/>
  <c r="J35" i="6"/>
  <c r="I35" i="6"/>
  <c r="H35" i="6"/>
  <c r="G35" i="6"/>
  <c r="F31" i="6"/>
  <c r="J31" i="6" s="1"/>
  <c r="E31" i="6"/>
  <c r="H31" i="6" s="1"/>
  <c r="D31" i="6"/>
  <c r="G93" i="6" s="1"/>
  <c r="C31" i="6"/>
  <c r="G31" i="6" s="1"/>
  <c r="B31" i="6"/>
  <c r="J30" i="6"/>
  <c r="I30" i="6"/>
  <c r="H30" i="6"/>
  <c r="G30" i="6"/>
  <c r="J29" i="6"/>
  <c r="I29" i="6"/>
  <c r="H29" i="6"/>
  <c r="G29" i="6"/>
  <c r="J28" i="6"/>
  <c r="I28" i="6"/>
  <c r="H28" i="6"/>
  <c r="G28" i="6"/>
  <c r="J27" i="6"/>
  <c r="I27" i="6"/>
  <c r="H27" i="6"/>
  <c r="G27" i="6"/>
  <c r="J26" i="6"/>
  <c r="I26" i="6"/>
  <c r="H26" i="6"/>
  <c r="G26" i="6"/>
  <c r="J25" i="6"/>
  <c r="I25" i="6"/>
  <c r="H25" i="6"/>
  <c r="G25" i="6"/>
  <c r="J24" i="6"/>
  <c r="I24" i="6"/>
  <c r="H24" i="6"/>
  <c r="G24" i="6"/>
  <c r="J23" i="6"/>
  <c r="I23" i="6"/>
  <c r="H23" i="6"/>
  <c r="G23" i="6"/>
  <c r="J22" i="6"/>
  <c r="I22" i="6"/>
  <c r="H22" i="6"/>
  <c r="G22" i="6"/>
  <c r="J21" i="6"/>
  <c r="I21" i="6"/>
  <c r="H21" i="6"/>
  <c r="G21" i="6"/>
  <c r="J20" i="6"/>
  <c r="I20" i="6"/>
  <c r="H20" i="6"/>
  <c r="G20" i="6"/>
  <c r="J19" i="6"/>
  <c r="I19" i="6"/>
  <c r="H19" i="6"/>
  <c r="G19" i="6"/>
  <c r="J18" i="6"/>
  <c r="I18" i="6"/>
  <c r="H18" i="6"/>
  <c r="G18" i="6"/>
  <c r="J17" i="6"/>
  <c r="I17" i="6"/>
  <c r="H17" i="6"/>
  <c r="G17" i="6"/>
  <c r="J16" i="6"/>
  <c r="I16" i="6"/>
  <c r="H16" i="6"/>
  <c r="G16" i="6"/>
  <c r="J15" i="6"/>
  <c r="I15" i="6"/>
  <c r="H15" i="6"/>
  <c r="G15" i="6"/>
  <c r="J14" i="6"/>
  <c r="I14" i="6"/>
  <c r="H14" i="6"/>
  <c r="G14" i="6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J9" i="6"/>
  <c r="I9" i="6"/>
  <c r="H9" i="6"/>
  <c r="G9" i="6"/>
  <c r="J8" i="6"/>
  <c r="I8" i="6"/>
  <c r="H8" i="6"/>
  <c r="G8" i="6"/>
  <c r="J7" i="6"/>
  <c r="I7" i="6"/>
  <c r="H7" i="6"/>
  <c r="G7" i="6"/>
  <c r="J6" i="6"/>
  <c r="I6" i="6"/>
  <c r="H6" i="6"/>
  <c r="G6" i="6"/>
  <c r="J5" i="6"/>
  <c r="I5" i="6"/>
  <c r="H5" i="6"/>
  <c r="G5" i="6"/>
  <c r="J4" i="6"/>
  <c r="I4" i="6"/>
  <c r="H4" i="6"/>
  <c r="G4" i="6"/>
  <c r="H124" i="5"/>
  <c r="E124" i="5"/>
  <c r="I124" i="5" s="1"/>
  <c r="D124" i="5"/>
  <c r="C124" i="5"/>
  <c r="G124" i="5" s="1"/>
  <c r="B124" i="5"/>
  <c r="F124" i="5" s="1"/>
  <c r="I123" i="5"/>
  <c r="H123" i="5"/>
  <c r="G123" i="5"/>
  <c r="F123" i="5"/>
  <c r="I122" i="5"/>
  <c r="H122" i="5"/>
  <c r="G122" i="5"/>
  <c r="F122" i="5"/>
  <c r="I121" i="5"/>
  <c r="H121" i="5"/>
  <c r="G121" i="5"/>
  <c r="F121" i="5"/>
  <c r="I120" i="5"/>
  <c r="H120" i="5"/>
  <c r="G120" i="5"/>
  <c r="F120" i="5"/>
  <c r="I119" i="5"/>
  <c r="H119" i="5"/>
  <c r="G119" i="5"/>
  <c r="F119" i="5"/>
  <c r="I118" i="5"/>
  <c r="H118" i="5"/>
  <c r="G118" i="5"/>
  <c r="F118" i="5"/>
  <c r="I117" i="5"/>
  <c r="H117" i="5"/>
  <c r="G117" i="5"/>
  <c r="F117" i="5"/>
  <c r="I116" i="5"/>
  <c r="H116" i="5"/>
  <c r="G116" i="5"/>
  <c r="F116" i="5"/>
  <c r="I115" i="5"/>
  <c r="H115" i="5"/>
  <c r="G115" i="5"/>
  <c r="F115" i="5"/>
  <c r="I114" i="5"/>
  <c r="H114" i="5"/>
  <c r="G114" i="5"/>
  <c r="F114" i="5"/>
  <c r="I113" i="5"/>
  <c r="H113" i="5"/>
  <c r="G113" i="5"/>
  <c r="F113" i="5"/>
  <c r="I112" i="5"/>
  <c r="H112" i="5"/>
  <c r="G112" i="5"/>
  <c r="F112" i="5"/>
  <c r="I111" i="5"/>
  <c r="H111" i="5"/>
  <c r="G111" i="5"/>
  <c r="F111" i="5"/>
  <c r="I110" i="5"/>
  <c r="H110" i="5"/>
  <c r="G110" i="5"/>
  <c r="F110" i="5"/>
  <c r="I109" i="5"/>
  <c r="H109" i="5"/>
  <c r="G109" i="5"/>
  <c r="F109" i="5"/>
  <c r="I108" i="5"/>
  <c r="H108" i="5"/>
  <c r="G108" i="5"/>
  <c r="F108" i="5"/>
  <c r="I107" i="5"/>
  <c r="H107" i="5"/>
  <c r="G107" i="5"/>
  <c r="F107" i="5"/>
  <c r="I106" i="5"/>
  <c r="H106" i="5"/>
  <c r="G106" i="5"/>
  <c r="F106" i="5"/>
  <c r="I105" i="5"/>
  <c r="H105" i="5"/>
  <c r="G105" i="5"/>
  <c r="F105" i="5"/>
  <c r="I104" i="5"/>
  <c r="H104" i="5"/>
  <c r="G104" i="5"/>
  <c r="F104" i="5"/>
  <c r="I103" i="5"/>
  <c r="H103" i="5"/>
  <c r="G103" i="5"/>
  <c r="F103" i="5"/>
  <c r="I102" i="5"/>
  <c r="H102" i="5"/>
  <c r="G102" i="5"/>
  <c r="F102" i="5"/>
  <c r="I101" i="5"/>
  <c r="H101" i="5"/>
  <c r="G101" i="5"/>
  <c r="F101" i="5"/>
  <c r="I100" i="5"/>
  <c r="H100" i="5"/>
  <c r="G100" i="5"/>
  <c r="F100" i="5"/>
  <c r="I99" i="5"/>
  <c r="H99" i="5"/>
  <c r="G99" i="5"/>
  <c r="F99" i="5"/>
  <c r="I98" i="5"/>
  <c r="H98" i="5"/>
  <c r="G98" i="5"/>
  <c r="F98" i="5"/>
  <c r="I97" i="5"/>
  <c r="H97" i="5"/>
  <c r="G97" i="5"/>
  <c r="F97" i="5"/>
  <c r="E93" i="5"/>
  <c r="D93" i="5"/>
  <c r="H93" i="5" s="1"/>
  <c r="C93" i="5"/>
  <c r="B93" i="5"/>
  <c r="I92" i="5"/>
  <c r="H92" i="5"/>
  <c r="G92" i="5"/>
  <c r="F92" i="5"/>
  <c r="I91" i="5"/>
  <c r="H91" i="5"/>
  <c r="G91" i="5"/>
  <c r="F91" i="5"/>
  <c r="I90" i="5"/>
  <c r="H90" i="5"/>
  <c r="G90" i="5"/>
  <c r="F90" i="5"/>
  <c r="I89" i="5"/>
  <c r="H89" i="5"/>
  <c r="G89" i="5"/>
  <c r="F89" i="5"/>
  <c r="I88" i="5"/>
  <c r="H88" i="5"/>
  <c r="G88" i="5"/>
  <c r="F88" i="5"/>
  <c r="I87" i="5"/>
  <c r="H87" i="5"/>
  <c r="G87" i="5"/>
  <c r="F87" i="5"/>
  <c r="I86" i="5"/>
  <c r="H86" i="5"/>
  <c r="G86" i="5"/>
  <c r="F86" i="5"/>
  <c r="I85" i="5"/>
  <c r="H85" i="5"/>
  <c r="G85" i="5"/>
  <c r="F85" i="5"/>
  <c r="I84" i="5"/>
  <c r="H84" i="5"/>
  <c r="G84" i="5"/>
  <c r="F84" i="5"/>
  <c r="I83" i="5"/>
  <c r="H83" i="5"/>
  <c r="G83" i="5"/>
  <c r="F83" i="5"/>
  <c r="I82" i="5"/>
  <c r="H82" i="5"/>
  <c r="G82" i="5"/>
  <c r="F82" i="5"/>
  <c r="I81" i="5"/>
  <c r="H81" i="5"/>
  <c r="G81" i="5"/>
  <c r="F81" i="5"/>
  <c r="I80" i="5"/>
  <c r="H80" i="5"/>
  <c r="G80" i="5"/>
  <c r="F80" i="5"/>
  <c r="I79" i="5"/>
  <c r="H79" i="5"/>
  <c r="G79" i="5"/>
  <c r="F79" i="5"/>
  <c r="I78" i="5"/>
  <c r="H78" i="5"/>
  <c r="G78" i="5"/>
  <c r="F78" i="5"/>
  <c r="I77" i="5"/>
  <c r="H77" i="5"/>
  <c r="G77" i="5"/>
  <c r="F77" i="5"/>
  <c r="I76" i="5"/>
  <c r="H76" i="5"/>
  <c r="G76" i="5"/>
  <c r="F76" i="5"/>
  <c r="I75" i="5"/>
  <c r="H75" i="5"/>
  <c r="G75" i="5"/>
  <c r="F75" i="5"/>
  <c r="I74" i="5"/>
  <c r="H74" i="5"/>
  <c r="G74" i="5"/>
  <c r="F74" i="5"/>
  <c r="I73" i="5"/>
  <c r="H73" i="5"/>
  <c r="G73" i="5"/>
  <c r="F73" i="5"/>
  <c r="I72" i="5"/>
  <c r="H72" i="5"/>
  <c r="G72" i="5"/>
  <c r="F72" i="5"/>
  <c r="I71" i="5"/>
  <c r="H71" i="5"/>
  <c r="G71" i="5"/>
  <c r="F71" i="5"/>
  <c r="I70" i="5"/>
  <c r="H70" i="5"/>
  <c r="G70" i="5"/>
  <c r="F70" i="5"/>
  <c r="I69" i="5"/>
  <c r="H69" i="5"/>
  <c r="G69" i="5"/>
  <c r="F69" i="5"/>
  <c r="I68" i="5"/>
  <c r="H68" i="5"/>
  <c r="G68" i="5"/>
  <c r="F68" i="5"/>
  <c r="I67" i="5"/>
  <c r="H67" i="5"/>
  <c r="G67" i="5"/>
  <c r="F67" i="5"/>
  <c r="I66" i="5"/>
  <c r="H66" i="5"/>
  <c r="G66" i="5"/>
  <c r="F66" i="5"/>
  <c r="F62" i="5"/>
  <c r="J62" i="5" s="1"/>
  <c r="E62" i="5"/>
  <c r="H62" i="5" s="1"/>
  <c r="D62" i="5"/>
  <c r="C62" i="5"/>
  <c r="G62" i="5" s="1"/>
  <c r="B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J55" i="5"/>
  <c r="I55" i="5"/>
  <c r="H55" i="5"/>
  <c r="G55" i="5"/>
  <c r="J54" i="5"/>
  <c r="I54" i="5"/>
  <c r="H54" i="5"/>
  <c r="G54" i="5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J47" i="5"/>
  <c r="I47" i="5"/>
  <c r="H47" i="5"/>
  <c r="G47" i="5"/>
  <c r="J46" i="5"/>
  <c r="I46" i="5"/>
  <c r="H46" i="5"/>
  <c r="G46" i="5"/>
  <c r="J45" i="5"/>
  <c r="I45" i="5"/>
  <c r="H45" i="5"/>
  <c r="G45" i="5"/>
  <c r="J44" i="5"/>
  <c r="I44" i="5"/>
  <c r="H44" i="5"/>
  <c r="G44" i="5"/>
  <c r="J43" i="5"/>
  <c r="I43" i="5"/>
  <c r="H43" i="5"/>
  <c r="G43" i="5"/>
  <c r="J42" i="5"/>
  <c r="I42" i="5"/>
  <c r="H42" i="5"/>
  <c r="G42" i="5"/>
  <c r="J41" i="5"/>
  <c r="I41" i="5"/>
  <c r="H41" i="5"/>
  <c r="G41" i="5"/>
  <c r="J40" i="5"/>
  <c r="I40" i="5"/>
  <c r="H40" i="5"/>
  <c r="G40" i="5"/>
  <c r="J39" i="5"/>
  <c r="I39" i="5"/>
  <c r="H39" i="5"/>
  <c r="G39" i="5"/>
  <c r="J38" i="5"/>
  <c r="I38" i="5"/>
  <c r="H38" i="5"/>
  <c r="G38" i="5"/>
  <c r="J37" i="5"/>
  <c r="I37" i="5"/>
  <c r="H37" i="5"/>
  <c r="G37" i="5"/>
  <c r="J36" i="5"/>
  <c r="I36" i="5"/>
  <c r="H36" i="5"/>
  <c r="G36" i="5"/>
  <c r="J35" i="5"/>
  <c r="I35" i="5"/>
  <c r="H35" i="5"/>
  <c r="G35" i="5"/>
  <c r="J31" i="5"/>
  <c r="F31" i="5"/>
  <c r="I31" i="5" s="1"/>
  <c r="E31" i="5"/>
  <c r="H31" i="5" s="1"/>
  <c r="D31" i="5"/>
  <c r="G93" i="5" s="1"/>
  <c r="C31" i="5"/>
  <c r="G31" i="5" s="1"/>
  <c r="B31" i="5"/>
  <c r="J30" i="5"/>
  <c r="I30" i="5"/>
  <c r="H30" i="5"/>
  <c r="G30" i="5"/>
  <c r="J29" i="5"/>
  <c r="I29" i="5"/>
  <c r="H29" i="5"/>
  <c r="G29" i="5"/>
  <c r="J28" i="5"/>
  <c r="I28" i="5"/>
  <c r="H28" i="5"/>
  <c r="G28" i="5"/>
  <c r="J27" i="5"/>
  <c r="I27" i="5"/>
  <c r="H27" i="5"/>
  <c r="G27" i="5"/>
  <c r="J26" i="5"/>
  <c r="I26" i="5"/>
  <c r="H26" i="5"/>
  <c r="G26" i="5"/>
  <c r="J25" i="5"/>
  <c r="I25" i="5"/>
  <c r="H25" i="5"/>
  <c r="G25" i="5"/>
  <c r="J24" i="5"/>
  <c r="I24" i="5"/>
  <c r="H24" i="5"/>
  <c r="G24" i="5"/>
  <c r="J23" i="5"/>
  <c r="I23" i="5"/>
  <c r="H23" i="5"/>
  <c r="G23" i="5"/>
  <c r="J22" i="5"/>
  <c r="I22" i="5"/>
  <c r="H22" i="5"/>
  <c r="G22" i="5"/>
  <c r="J21" i="5"/>
  <c r="I21" i="5"/>
  <c r="H21" i="5"/>
  <c r="G21" i="5"/>
  <c r="J20" i="5"/>
  <c r="I20" i="5"/>
  <c r="H20" i="5"/>
  <c r="G20" i="5"/>
  <c r="J19" i="5"/>
  <c r="I19" i="5"/>
  <c r="H19" i="5"/>
  <c r="G19" i="5"/>
  <c r="J18" i="5"/>
  <c r="I18" i="5"/>
  <c r="H18" i="5"/>
  <c r="G18" i="5"/>
  <c r="J17" i="5"/>
  <c r="I17" i="5"/>
  <c r="H17" i="5"/>
  <c r="G17" i="5"/>
  <c r="J16" i="5"/>
  <c r="I16" i="5"/>
  <c r="H16" i="5"/>
  <c r="G16" i="5"/>
  <c r="J15" i="5"/>
  <c r="I15" i="5"/>
  <c r="H15" i="5"/>
  <c r="G15" i="5"/>
  <c r="J14" i="5"/>
  <c r="I14" i="5"/>
  <c r="H14" i="5"/>
  <c r="G14" i="5"/>
  <c r="J13" i="5"/>
  <c r="I13" i="5"/>
  <c r="H13" i="5"/>
  <c r="G13" i="5"/>
  <c r="J12" i="5"/>
  <c r="I12" i="5"/>
  <c r="H12" i="5"/>
  <c r="G12" i="5"/>
  <c r="J11" i="5"/>
  <c r="I11" i="5"/>
  <c r="H11" i="5"/>
  <c r="G11" i="5"/>
  <c r="J10" i="5"/>
  <c r="I10" i="5"/>
  <c r="H10" i="5"/>
  <c r="G10" i="5"/>
  <c r="J9" i="5"/>
  <c r="I9" i="5"/>
  <c r="H9" i="5"/>
  <c r="G9" i="5"/>
  <c r="J8" i="5"/>
  <c r="I8" i="5"/>
  <c r="H8" i="5"/>
  <c r="G8" i="5"/>
  <c r="J7" i="5"/>
  <c r="I7" i="5"/>
  <c r="H7" i="5"/>
  <c r="G7" i="5"/>
  <c r="J6" i="5"/>
  <c r="I6" i="5"/>
  <c r="H6" i="5"/>
  <c r="G6" i="5"/>
  <c r="J5" i="5"/>
  <c r="I5" i="5"/>
  <c r="H5" i="5"/>
  <c r="G5" i="5"/>
  <c r="J4" i="5"/>
  <c r="I4" i="5"/>
  <c r="H4" i="5"/>
  <c r="G4" i="5"/>
  <c r="E93" i="4"/>
  <c r="I93" i="4" s="1"/>
  <c r="D93" i="4"/>
  <c r="H93" i="4" s="1"/>
  <c r="C93" i="4"/>
  <c r="G93" i="4" s="1"/>
  <c r="B93" i="4"/>
  <c r="F93" i="4" s="1"/>
  <c r="I92" i="4"/>
  <c r="H92" i="4"/>
  <c r="G92" i="4"/>
  <c r="F92" i="4"/>
  <c r="I91" i="4"/>
  <c r="H91" i="4"/>
  <c r="G91" i="4"/>
  <c r="F91" i="4"/>
  <c r="I90" i="4"/>
  <c r="H90" i="4"/>
  <c r="G90" i="4"/>
  <c r="F90" i="4"/>
  <c r="I89" i="4"/>
  <c r="H89" i="4"/>
  <c r="G89" i="4"/>
  <c r="F89" i="4"/>
  <c r="I88" i="4"/>
  <c r="H88" i="4"/>
  <c r="G88" i="4"/>
  <c r="F88" i="4"/>
  <c r="I87" i="4"/>
  <c r="H87" i="4"/>
  <c r="G87" i="4"/>
  <c r="F87" i="4"/>
  <c r="I86" i="4"/>
  <c r="H86" i="4"/>
  <c r="G86" i="4"/>
  <c r="F86" i="4"/>
  <c r="I85" i="4"/>
  <c r="H85" i="4"/>
  <c r="G85" i="4"/>
  <c r="F85" i="4"/>
  <c r="I84" i="4"/>
  <c r="H84" i="4"/>
  <c r="G84" i="4"/>
  <c r="F84" i="4"/>
  <c r="I83" i="4"/>
  <c r="H83" i="4"/>
  <c r="G83" i="4"/>
  <c r="F83" i="4"/>
  <c r="I82" i="4"/>
  <c r="H82" i="4"/>
  <c r="G82" i="4"/>
  <c r="F82" i="4"/>
  <c r="I81" i="4"/>
  <c r="H81" i="4"/>
  <c r="G81" i="4"/>
  <c r="F81" i="4"/>
  <c r="I80" i="4"/>
  <c r="H80" i="4"/>
  <c r="G80" i="4"/>
  <c r="F80" i="4"/>
  <c r="I79" i="4"/>
  <c r="H79" i="4"/>
  <c r="G79" i="4"/>
  <c r="F79" i="4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I71" i="4"/>
  <c r="H71" i="4"/>
  <c r="G71" i="4"/>
  <c r="F71" i="4"/>
  <c r="I70" i="4"/>
  <c r="H70" i="4"/>
  <c r="G70" i="4"/>
  <c r="F70" i="4"/>
  <c r="I69" i="4"/>
  <c r="H69" i="4"/>
  <c r="G69" i="4"/>
  <c r="F69" i="4"/>
  <c r="I68" i="4"/>
  <c r="H68" i="4"/>
  <c r="G68" i="4"/>
  <c r="F68" i="4"/>
  <c r="I67" i="4"/>
  <c r="H67" i="4"/>
  <c r="G67" i="4"/>
  <c r="F67" i="4"/>
  <c r="I66" i="4"/>
  <c r="H66" i="4"/>
  <c r="G66" i="4"/>
  <c r="F66" i="4"/>
  <c r="F62" i="4"/>
  <c r="J62" i="4" s="1"/>
  <c r="E62" i="4"/>
  <c r="D62" i="4"/>
  <c r="H62" i="4" s="1"/>
  <c r="C62" i="4"/>
  <c r="G62" i="4" s="1"/>
  <c r="B62" i="4"/>
  <c r="J61" i="4"/>
  <c r="I61" i="4"/>
  <c r="H61" i="4"/>
  <c r="G61" i="4"/>
  <c r="J60" i="4"/>
  <c r="I60" i="4"/>
  <c r="H60" i="4"/>
  <c r="G60" i="4"/>
  <c r="J59" i="4"/>
  <c r="I59" i="4"/>
  <c r="H59" i="4"/>
  <c r="G59" i="4"/>
  <c r="J58" i="4"/>
  <c r="I58" i="4"/>
  <c r="H58" i="4"/>
  <c r="G58" i="4"/>
  <c r="J57" i="4"/>
  <c r="I57" i="4"/>
  <c r="H57" i="4"/>
  <c r="G57" i="4"/>
  <c r="J56" i="4"/>
  <c r="I56" i="4"/>
  <c r="H56" i="4"/>
  <c r="G56" i="4"/>
  <c r="J55" i="4"/>
  <c r="I55" i="4"/>
  <c r="H55" i="4"/>
  <c r="G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1" i="4"/>
  <c r="J31" i="4" s="1"/>
  <c r="E31" i="4"/>
  <c r="I31" i="4" s="1"/>
  <c r="D31" i="4"/>
  <c r="C31" i="4"/>
  <c r="G31" i="4" s="1"/>
  <c r="B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J6" i="4"/>
  <c r="I6" i="4"/>
  <c r="H6" i="4"/>
  <c r="G6" i="4"/>
  <c r="J5" i="4"/>
  <c r="I5" i="4"/>
  <c r="H5" i="4"/>
  <c r="G5" i="4"/>
  <c r="J4" i="4"/>
  <c r="I4" i="4"/>
  <c r="H4" i="4"/>
  <c r="G4" i="4"/>
  <c r="L37" i="2"/>
  <c r="K37" i="2"/>
  <c r="J37" i="2"/>
  <c r="I37" i="2"/>
  <c r="H37" i="2"/>
  <c r="G37" i="2"/>
  <c r="F37" i="2"/>
  <c r="E37" i="2"/>
  <c r="D37" i="2"/>
  <c r="C37" i="2"/>
  <c r="J36" i="2"/>
  <c r="L36" i="2" s="1"/>
  <c r="I36" i="2"/>
  <c r="K36" i="2" s="1"/>
  <c r="H36" i="2"/>
  <c r="G36" i="2"/>
  <c r="F36" i="2"/>
  <c r="E36" i="2"/>
  <c r="D36" i="2"/>
  <c r="C36" i="2"/>
  <c r="J35" i="2"/>
  <c r="I35" i="2"/>
  <c r="H35" i="2"/>
  <c r="G35" i="2"/>
  <c r="K35" i="2" s="1"/>
  <c r="F35" i="2"/>
  <c r="E35" i="2"/>
  <c r="D35" i="2"/>
  <c r="L35" i="2" s="1"/>
  <c r="C35" i="2"/>
  <c r="J34" i="2"/>
  <c r="I34" i="2"/>
  <c r="H34" i="2"/>
  <c r="G34" i="2"/>
  <c r="F34" i="2"/>
  <c r="E34" i="2"/>
  <c r="K34" i="2" s="1"/>
  <c r="D34" i="2"/>
  <c r="L34" i="2" s="1"/>
  <c r="C34" i="2"/>
  <c r="J33" i="2"/>
  <c r="I33" i="2"/>
  <c r="H33" i="2"/>
  <c r="G33" i="2"/>
  <c r="F33" i="2"/>
  <c r="E33" i="2"/>
  <c r="D33" i="2"/>
  <c r="L33" i="2" s="1"/>
  <c r="C33" i="2"/>
  <c r="K33" i="2" s="1"/>
  <c r="L32" i="2"/>
  <c r="K32" i="2"/>
  <c r="L31" i="2"/>
  <c r="K31" i="2"/>
  <c r="L30" i="2"/>
  <c r="K30" i="2"/>
  <c r="L29" i="2"/>
  <c r="K29" i="2"/>
  <c r="J28" i="2"/>
  <c r="L28" i="2" s="1"/>
  <c r="I28" i="2"/>
  <c r="K28" i="2" s="1"/>
  <c r="H28" i="2"/>
  <c r="G28" i="2"/>
  <c r="F28" i="2"/>
  <c r="E28" i="2"/>
  <c r="D28" i="2"/>
  <c r="C28" i="2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L23" i="2" s="1"/>
  <c r="C23" i="2"/>
  <c r="K23" i="2" s="1"/>
  <c r="L22" i="2"/>
  <c r="K22" i="2"/>
  <c r="L21" i="2"/>
  <c r="K21" i="2"/>
  <c r="L20" i="2"/>
  <c r="K20" i="2"/>
  <c r="L19" i="2"/>
  <c r="K19" i="2"/>
  <c r="J18" i="2"/>
  <c r="L18" i="2" s="1"/>
  <c r="I18" i="2"/>
  <c r="K18" i="2" s="1"/>
  <c r="H18" i="2"/>
  <c r="G18" i="2"/>
  <c r="F18" i="2"/>
  <c r="E18" i="2"/>
  <c r="D18" i="2"/>
  <c r="C18" i="2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L13" i="2" s="1"/>
  <c r="C13" i="2"/>
  <c r="K13" i="2" s="1"/>
  <c r="L12" i="2"/>
  <c r="K12" i="2"/>
  <c r="L11" i="2"/>
  <c r="K11" i="2"/>
  <c r="L10" i="2"/>
  <c r="K10" i="2"/>
  <c r="L9" i="2"/>
  <c r="K9" i="2"/>
  <c r="J8" i="2"/>
  <c r="J38" i="2" s="1"/>
  <c r="I8" i="2"/>
  <c r="K8" i="2" s="1"/>
  <c r="H8" i="2"/>
  <c r="H38" i="2" s="1"/>
  <c r="G8" i="2"/>
  <c r="G38" i="2" s="1"/>
  <c r="F8" i="2"/>
  <c r="F38" i="2" s="1"/>
  <c r="E8" i="2"/>
  <c r="E38" i="2" s="1"/>
  <c r="D8" i="2"/>
  <c r="C8" i="2"/>
  <c r="C3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G22" i="7" s="1"/>
  <c r="F18" i="7"/>
  <c r="F22" i="7" s="1"/>
  <c r="E18" i="7"/>
  <c r="E22" i="7" s="1"/>
  <c r="D18" i="7"/>
  <c r="D22" i="7" s="1"/>
  <c r="C18" i="7"/>
  <c r="C22" i="7" s="1"/>
  <c r="B18" i="7"/>
  <c r="B22" i="7" s="1"/>
  <c r="G15" i="7"/>
  <c r="F15" i="7"/>
  <c r="E15" i="7"/>
  <c r="D15" i="7"/>
  <c r="C15" i="7"/>
  <c r="B15" i="7"/>
  <c r="G8" i="7"/>
  <c r="F8" i="7"/>
  <c r="E8" i="7"/>
  <c r="D8" i="7"/>
  <c r="C8" i="7"/>
  <c r="B8" i="7"/>
  <c r="G38" i="41"/>
  <c r="F38" i="41"/>
  <c r="E38" i="41"/>
  <c r="J37" i="41"/>
  <c r="I37" i="41"/>
  <c r="H37" i="41"/>
  <c r="G37" i="41"/>
  <c r="F37" i="41"/>
  <c r="E37" i="41"/>
  <c r="D37" i="41"/>
  <c r="L37" i="41" s="1"/>
  <c r="C37" i="41"/>
  <c r="K37" i="41" s="1"/>
  <c r="J36" i="41"/>
  <c r="I36" i="41"/>
  <c r="H36" i="41"/>
  <c r="G36" i="41"/>
  <c r="F36" i="41"/>
  <c r="E36" i="41"/>
  <c r="D36" i="41"/>
  <c r="L36" i="41" s="1"/>
  <c r="C36" i="41"/>
  <c r="K36" i="41" s="1"/>
  <c r="L35" i="41"/>
  <c r="K35" i="41"/>
  <c r="J35" i="41"/>
  <c r="I35" i="41"/>
  <c r="H35" i="41"/>
  <c r="G35" i="41"/>
  <c r="F35" i="41"/>
  <c r="E35" i="41"/>
  <c r="D35" i="41"/>
  <c r="C35" i="41"/>
  <c r="J34" i="41"/>
  <c r="J38" i="41" s="1"/>
  <c r="I34" i="41"/>
  <c r="I38" i="41" s="1"/>
  <c r="H34" i="41"/>
  <c r="H38" i="41" s="1"/>
  <c r="G34" i="41"/>
  <c r="F34" i="41"/>
  <c r="E34" i="41"/>
  <c r="D34" i="41"/>
  <c r="D38" i="41" s="1"/>
  <c r="L38" i="41" s="1"/>
  <c r="C34" i="41"/>
  <c r="C38" i="41" s="1"/>
  <c r="J33" i="41"/>
  <c r="I33" i="41"/>
  <c r="H33" i="41"/>
  <c r="G33" i="41"/>
  <c r="F33" i="41"/>
  <c r="E33" i="41"/>
  <c r="D33" i="41"/>
  <c r="L33" i="41" s="1"/>
  <c r="C33" i="41"/>
  <c r="K33" i="41" s="1"/>
  <c r="L32" i="41"/>
  <c r="K32" i="41"/>
  <c r="L31" i="41"/>
  <c r="K31" i="41"/>
  <c r="L30" i="41"/>
  <c r="K30" i="41"/>
  <c r="L29" i="41"/>
  <c r="K29" i="41"/>
  <c r="K28" i="41"/>
  <c r="J28" i="41"/>
  <c r="I28" i="41"/>
  <c r="H28" i="41"/>
  <c r="G28" i="41"/>
  <c r="F28" i="41"/>
  <c r="E28" i="41"/>
  <c r="D28" i="41"/>
  <c r="L28" i="41" s="1"/>
  <c r="C28" i="41"/>
  <c r="L27" i="41"/>
  <c r="K27" i="41"/>
  <c r="L26" i="41"/>
  <c r="K26" i="41"/>
  <c r="L25" i="41"/>
  <c r="K25" i="41"/>
  <c r="L24" i="41"/>
  <c r="K24" i="41"/>
  <c r="J23" i="41"/>
  <c r="I23" i="41"/>
  <c r="H23" i="41"/>
  <c r="G23" i="41"/>
  <c r="F23" i="41"/>
  <c r="E23" i="41"/>
  <c r="K23" i="41" s="1"/>
  <c r="D23" i="41"/>
  <c r="L23" i="41" s="1"/>
  <c r="C23" i="41"/>
  <c r="L22" i="41"/>
  <c r="K22" i="41"/>
  <c r="L21" i="41"/>
  <c r="K21" i="41"/>
  <c r="L20" i="41"/>
  <c r="K20" i="41"/>
  <c r="L19" i="41"/>
  <c r="K19" i="41"/>
  <c r="K18" i="41"/>
  <c r="J18" i="41"/>
  <c r="I18" i="41"/>
  <c r="H18" i="41"/>
  <c r="G18" i="41"/>
  <c r="F18" i="41"/>
  <c r="E18" i="41"/>
  <c r="D18" i="41"/>
  <c r="L18" i="41" s="1"/>
  <c r="C18" i="41"/>
  <c r="L17" i="41"/>
  <c r="K17" i="41"/>
  <c r="L16" i="41"/>
  <c r="K16" i="41"/>
  <c r="L15" i="41"/>
  <c r="K15" i="41"/>
  <c r="L14" i="41"/>
  <c r="K14" i="41"/>
  <c r="J13" i="41"/>
  <c r="I13" i="41"/>
  <c r="H13" i="41"/>
  <c r="G13" i="41"/>
  <c r="F13" i="41"/>
  <c r="E13" i="41"/>
  <c r="K13" i="41" s="1"/>
  <c r="D13" i="41"/>
  <c r="L13" i="41" s="1"/>
  <c r="C13" i="41"/>
  <c r="L12" i="41"/>
  <c r="K12" i="41"/>
  <c r="L11" i="41"/>
  <c r="K11" i="41"/>
  <c r="L10" i="41"/>
  <c r="K10" i="41"/>
  <c r="L9" i="41"/>
  <c r="K9" i="41"/>
  <c r="J8" i="41"/>
  <c r="I8" i="41"/>
  <c r="H8" i="41"/>
  <c r="G8" i="41"/>
  <c r="F8" i="41"/>
  <c r="E8" i="41"/>
  <c r="D8" i="41"/>
  <c r="L8" i="41" s="1"/>
  <c r="C8" i="41"/>
  <c r="K8" i="41" s="1"/>
  <c r="L7" i="41"/>
  <c r="K7" i="41"/>
  <c r="L6" i="41"/>
  <c r="K6" i="41"/>
  <c r="L5" i="41"/>
  <c r="K5" i="41"/>
  <c r="L4" i="41"/>
  <c r="K4" i="41"/>
  <c r="H93" i="6" l="1"/>
  <c r="I93" i="6"/>
  <c r="G62" i="6"/>
  <c r="I62" i="6"/>
  <c r="I31" i="6"/>
  <c r="F93" i="5"/>
  <c r="I93" i="5"/>
  <c r="I62" i="5"/>
  <c r="I62" i="4"/>
  <c r="H31" i="4"/>
  <c r="D38" i="2"/>
  <c r="L38" i="2" s="1"/>
  <c r="L8" i="2"/>
  <c r="I38" i="2"/>
  <c r="K38" i="2" s="1"/>
  <c r="K38" i="41"/>
  <c r="K34" i="41"/>
  <c r="L34" i="41"/>
  <c r="D22" i="39" l="1"/>
  <c r="D23" i="39" s="1"/>
  <c r="C22" i="39"/>
  <c r="C23" i="39" s="1"/>
  <c r="D20" i="39"/>
  <c r="C20" i="39"/>
  <c r="B20" i="39"/>
  <c r="D10" i="39"/>
  <c r="C10" i="39"/>
  <c r="B10" i="39"/>
  <c r="B22" i="39" s="1"/>
  <c r="B23" i="39" s="1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<sst xmlns="http://schemas.openxmlformats.org/spreadsheetml/2006/main" count="4689" uniqueCount="1541">
  <si>
    <t>Tabuľková príloha
k výročnej správe o činnosti vysokej školy za rok 2021</t>
  </si>
  <si>
    <t>Zoznam tabuliek</t>
  </si>
  <si>
    <t>Tabuľka č. 1:</t>
  </si>
  <si>
    <t>Počet študentov vysokej školy k 31. 10. 2021</t>
  </si>
  <si>
    <t>Tabuľka č. 1a:</t>
  </si>
  <si>
    <t>Vývoj počtu študentov (stav k 31. 10. daného roka)</t>
  </si>
  <si>
    <t>Tabuľka č. 2</t>
  </si>
  <si>
    <t>Počet študentov, ktorí riadne skončili štúdium v akademickom roku 2020/2021</t>
  </si>
  <si>
    <t>Tabuľka č.3a:</t>
  </si>
  <si>
    <t>Prijímacie konanie na študijné programy v prvom stupni a v spojenom prvom a druhom stupni v roku 2021</t>
  </si>
  <si>
    <t>Tabuľka č.3b:</t>
  </si>
  <si>
    <t>Prijímacie konanie na študijné programy v druhom stupni v roku 2021</t>
  </si>
  <si>
    <t>Tabuľka č.3c:</t>
  </si>
  <si>
    <t>Prijímacie konanie na študijné programy v treťom stupni v roku 2021</t>
  </si>
  <si>
    <t>Tabuľka č. 4:</t>
  </si>
  <si>
    <t>Počet študentov uhrádzajúcich školné (ak. rok 2020/2021)</t>
  </si>
  <si>
    <t>Tabuľka č. 5:</t>
  </si>
  <si>
    <t>Podiel riadne skončených štúdií na celkovom počte začatých štúdií v danom akademickom roku k 31. 12. 2021</t>
  </si>
  <si>
    <t>Tabuľka č. 6:</t>
  </si>
  <si>
    <t>Prehľad akademických mobilít - študenti v akademickom roku 2020/2021 a porovnanie s akademickým rokom 2019/2020</t>
  </si>
  <si>
    <t>Tabuľka č. 7:</t>
  </si>
  <si>
    <t>Zoznam predložených návrhov na vymenovanie za profesora v roku 2021</t>
  </si>
  <si>
    <t>Tabuľka č. 8:</t>
  </si>
  <si>
    <t>Zoznam vymenovaných docentov za rok 2021</t>
  </si>
  <si>
    <t>Tabuľka č. 9:</t>
  </si>
  <si>
    <t>Výberové konania na miesta vysokoškolských učiteľov uskutočnené v roku 2021</t>
  </si>
  <si>
    <t>Tabuľka č. 10:</t>
  </si>
  <si>
    <t>Kvalifikačná štruktúra vysokoškolských učiteľov</t>
  </si>
  <si>
    <t>Tabuľka č. 11:</t>
  </si>
  <si>
    <t>Prehľad akademických mobilít - zamestnanci v akademickom roku 2020/2021 a porovnanie s akademickým rokom 2019/2020</t>
  </si>
  <si>
    <t>Tabuľka č. 12:</t>
  </si>
  <si>
    <t>Informácie o záverečných prácach a rigoróznych prácach predložených na obhajobu v roku 2021</t>
  </si>
  <si>
    <t>Tabuľka č. 13:</t>
  </si>
  <si>
    <t>Tabuľka č. 14:</t>
  </si>
  <si>
    <t>Tabuľka č. 15:</t>
  </si>
  <si>
    <t xml:space="preserve">Zoznam akreditovaných študijných programov k 31. 12. 2021
</t>
  </si>
  <si>
    <t>Tabuľka č. 16:</t>
  </si>
  <si>
    <t>Zoznam študijných programov - odňatie priznaného práva, skončenie platnosti priznaného práva alebo zrušenie študijného programu v roku 2021</t>
  </si>
  <si>
    <t>Tabuľka č. 17:</t>
  </si>
  <si>
    <t>Zoznam udelených akreditácií  habilitačného konania a inauguračného konania  k 31. 12. 2021</t>
  </si>
  <si>
    <t>Tabuľka č. 18:</t>
  </si>
  <si>
    <t>Zoznam odňatých akreditácií habilitačného konania a inauguračného konania v roku 2021</t>
  </si>
  <si>
    <t>Tabuľka č. 19:</t>
  </si>
  <si>
    <t>Finančné prostriedky na výskumné projekty získané v roku 2021</t>
  </si>
  <si>
    <t>Tabuľka č. 20:</t>
  </si>
  <si>
    <t>Finančné prostriedky na ostatné (nevýskumné) projekty získané v roku 2021</t>
  </si>
  <si>
    <t>Tabuľka č. 21:</t>
  </si>
  <si>
    <t>Prehľad umeleckej činnosti vysokej školy za rok 2021</t>
  </si>
  <si>
    <t>Tabuľka č. 1: Počet študentov vysokej školy k 31. 10. 2021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</si>
  <si>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</si>
  <si>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</si>
  <si>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</si>
  <si>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</si>
  <si>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</si>
  <si>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</si>
  <si>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</si>
  <si>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</si>
  <si>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</si>
  <si>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</si>
  <si>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</si>
  <si>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</si>
  <si>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</si>
  <si>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</si>
  <si>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</si>
  <si>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</si>
  <si>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</si>
  <si>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2020/2021</t>
  </si>
  <si>
    <t>Stupeň štúdia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</si>
  <si>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</si>
  <si>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</si>
  <si>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</si>
  <si>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</si>
  <si>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</si>
  <si>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</si>
  <si>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</si>
  <si>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 xml:space="preserve">Spolu vysoká škola </t>
  </si>
  <si>
    <t>Tabuľka č. 3a: Prijímacie konanie na študijné programy v prvom stupni a v spojenom prvom a druhom stupni v roku 2021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</si>
  <si>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</si>
  <si>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</si>
  <si>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</si>
  <si>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</si>
  <si>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</si>
  <si>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</si>
  <si>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</si>
  <si>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</si>
  <si>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</si>
  <si>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</si>
  <si>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</si>
  <si>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</si>
  <si>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</si>
  <si>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</si>
  <si>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</si>
  <si>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2021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</si>
  <si>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</si>
  <si>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</si>
  <si>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2021</t>
  </si>
  <si>
    <t>Tabuľka č. 4: Počet študentov uhrádzajúcich školné (ak. rok 2020/2021)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</si>
  <si>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</si>
  <si>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</si>
  <si>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</si>
  <si>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</si>
  <si>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</si>
  <si>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</si>
  <si>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</si>
  <si>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2020/2021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</si>
  <si>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</si>
  <si>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</si>
  <si>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</si>
  <si>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</si>
  <si>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</si>
  <si>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</si>
  <si>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</si>
  <si>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</si>
  <si>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31.12.2021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</si>
  <si>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</si>
  <si>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</si>
  <si>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</si>
  <si>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</si>
  <si>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</si>
  <si>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</si>
  <si>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2016 / 2017</t>
  </si>
  <si>
    <t>2015 / 2016</t>
  </si>
  <si>
    <t>Tabuľka č. 6: Prehľad akademických mobilít - študenti v akademickom roku 2020/2021 a porovnanie s akademickým rokom 2019/2020</t>
  </si>
  <si>
    <t>V roku 2020/2021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</si>
  <si>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</si>
  <si>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</si>
  <si>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</si>
  <si>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</si>
  <si>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</si>
  <si>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</si>
  <si>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</si>
  <si>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</si>
  <si>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2019/2020</t>
  </si>
  <si>
    <t>Rozdiel</t>
  </si>
  <si>
    <t xml:space="preserve">Rozdiel v % </t>
  </si>
  <si>
    <t>Tabuľka č. 7: Zoznam predložených návrhov na vymenovanie za profesora v roku 2021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</si>
  <si>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</si>
  <si>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</si>
  <si>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</si>
  <si>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</si>
  <si>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</si>
  <si>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</si>
  <si>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</si>
  <si>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</si>
  <si>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1.1.2021</t>
  </si>
  <si>
    <t>Počet neskončených konaní: stav k 31.12.2021</t>
  </si>
  <si>
    <t>Počet riadne skončených konaní k 31.12.2021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</si>
  <si>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</si>
  <si>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</si>
  <si>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</si>
  <si>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</si>
  <si>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</si>
  <si>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</si>
  <si>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2021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</si>
  <si>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</si>
  <si>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</si>
  <si>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</si>
  <si>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</si>
  <si>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2021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</si>
  <si>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</si>
  <si>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</si>
  <si>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</si>
  <si>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</si>
  <si>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</si>
  <si>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</si>
  <si>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</si>
  <si>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</si>
  <si>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</si>
  <si>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</si>
  <si>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</si>
  <si>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</si>
  <si>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</si>
  <si>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</si>
  <si>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</si>
  <si>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</si>
  <si>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</si>
  <si>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</si>
  <si>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Tabuľka č. 10: Kvalifikačná štruktúra vysokoškolských učiteľov</t>
  </si>
  <si>
    <t>Evidenčný prepočítaný počet vysokoškolských učiteľov k 31. 10. 2021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</si>
  <si>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</si>
  <si>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</si>
  <si>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</si>
  <si>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</si>
  <si>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</si>
  <si>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</si>
  <si>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Rozdiel 2021 - 2020</t>
  </si>
  <si>
    <t>Rozdiel v % 2021 - 2020</t>
  </si>
  <si>
    <t>Pozn.: Percentuálny podiel  v jednotlivých kategóriách žien je z celkového počtu žien</t>
  </si>
  <si>
    <t>Tabuľka č. 11: Prehľad akademických mobilít - zamestnanci v akademickom roku 2020/2021 a porovnanie s akademickým rokom 2019/2020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</si>
  <si>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</si>
  <si>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</si>
  <si>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</si>
  <si>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</si>
  <si>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</si>
  <si>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</si>
  <si>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2021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</si>
  <si>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</si>
  <si>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</si>
  <si>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</si>
  <si>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</si>
  <si>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</si>
  <si>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</si>
  <si>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</si>
  <si>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</si>
  <si>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</si>
  <si>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</si>
  <si>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</si>
  <si>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2021 a porovnanie s rokom 2020</t>
  </si>
  <si>
    <t>V roku 2021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</si>
  <si>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</si>
  <si>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</si>
  <si>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</si>
  <si>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</si>
  <si>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</si>
  <si>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</si>
  <si>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</si>
  <si>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</si>
  <si>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</si>
  <si>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2020</t>
  </si>
  <si>
    <t>Rozdiel v %</t>
  </si>
  <si>
    <t>Tabuľka č. 14: Umelecká činnosť vysokej školy za rok 2021 a porovnanie s rokom 2020</t>
  </si>
  <si>
    <t>Kategória fakulta</t>
  </si>
  <si>
    <t>Z**</t>
  </si>
  <si>
    <t>Y**</t>
  </si>
  <si>
    <t>X**</t>
  </si>
  <si>
    <t xml:space="preserve">Tabuľka č. 15: Zoznam akreditovaných študijných programov k 31. 12. 2021
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</si>
  <si>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</si>
  <si>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</si>
  <si>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</si>
  <si>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</si>
  <si>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</si>
  <si>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</si>
  <si>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</si>
  <si>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</si>
  <si>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Tabuľka č. 16: Zoznam študijných programov - odňatie priznaného práva, skončenie platnosti priznaného práva alebo zrušenie študijného programu v roku 2021</t>
  </si>
  <si>
    <t>Dátum odňatia práva, skončenia platnosti práva alebo zrušenia študijného programu</t>
  </si>
  <si>
    <t>Tabuľka č. 17: Zoznam udelených akreditácií  habilitačného konania a inauguračného konania k 31.12.2021</t>
  </si>
  <si>
    <t xml:space="preserve">Odbor habilitačného konania a inauguračného konania </t>
  </si>
  <si>
    <t>Tabuľka č. 18: Zoznam odňatých akreditácií habilitačného konania a inauguračného konania v roku 2021</t>
  </si>
  <si>
    <t xml:space="preserve">Dátum odňatia </t>
  </si>
  <si>
    <t>Tabuľka č. 19: Finančné prostriedky na výskumné projekty získané v roku 2021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</si>
  <si>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</si>
  <si>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</si>
  <si>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</si>
  <si>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</si>
  <si>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</si>
  <si>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</si>
  <si>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</si>
  <si>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</si>
  <si>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</si>
  <si>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</si>
  <si>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</si>
  <si>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2021</t>
  </si>
  <si>
    <t>Tabuľka č. 21: Prehľad umeleckej činnosti vysokej školy za rok 2021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</si>
  <si>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</si>
  <si>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</si>
  <si>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</si>
  <si>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</si>
  <si>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</si>
  <si>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</si>
  <si>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</si>
  <si>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</si>
  <si>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</si>
  <si>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</si>
  <si>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</si>
  <si>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</si>
  <si>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</si>
  <si>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</si>
  <si>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</si>
  <si>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</si>
  <si>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</si>
  <si>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</si>
  <si>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</si>
  <si>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Prehľad odoberania vysokoškolských titulov, návrhov na odvolanie profesora, zneplatnenia štátnej alebo rigoróznej skúšky a vzdaní sa akademického titulu za rok 2021</t>
  </si>
  <si>
    <t>Tabuľka č. 22: Prehľad odoberania vysokoškolských titulov, návrhov na odvolanie profesora, zneplatnenia štátnej alebo rigoróznej skúšky a vzdaní sa akademického titulu za rok 2021</t>
  </si>
  <si>
    <t>Publikačná činnosť vysokej školy za rok 2021 a porovnanie s rokom 2020</t>
  </si>
  <si>
    <t>Umelecká činnosť vysokej školy za rok 2021 a porovnanie s rokom 2020</t>
  </si>
  <si>
    <t>Univerzita Pavla Jozefa Šafárika v Košiciach</t>
  </si>
  <si>
    <t>LF UPJŠ</t>
  </si>
  <si>
    <t>Spolu LF UPJŠ</t>
  </si>
  <si>
    <t>PF UPJŠ</t>
  </si>
  <si>
    <t>Spolu PF UPJŠ</t>
  </si>
  <si>
    <t>PrF UPJŠ</t>
  </si>
  <si>
    <t>Spolu PrF UPJŠ</t>
  </si>
  <si>
    <t>FVS UPJŠ</t>
  </si>
  <si>
    <t>Spolu FVS UPJŠ</t>
  </si>
  <si>
    <t>FF UPJŠ</t>
  </si>
  <si>
    <t>Spolu FF UPJŠ</t>
  </si>
  <si>
    <t>UPJŠ</t>
  </si>
  <si>
    <t>Spolu UPJŠ</t>
  </si>
  <si>
    <t>PRF UPJŠ</t>
  </si>
  <si>
    <t>biológia</t>
  </si>
  <si>
    <t>chémia</t>
  </si>
  <si>
    <t>ekologické a environmentálne vedy</t>
  </si>
  <si>
    <t>filológia</t>
  </si>
  <si>
    <t>filozofia</t>
  </si>
  <si>
    <t>fyzika</t>
  </si>
  <si>
    <t>historické vedy</t>
  </si>
  <si>
    <t>informatika</t>
  </si>
  <si>
    <t>matematika</t>
  </si>
  <si>
    <t>mediálne a komunikačné štúdiá</t>
  </si>
  <si>
    <t>ošetrovateľstvo</t>
  </si>
  <si>
    <t>politické vedy</t>
  </si>
  <si>
    <t>právo</t>
  </si>
  <si>
    <t>psychológia</t>
  </si>
  <si>
    <t>sociálna práca</t>
  </si>
  <si>
    <t>vedy o zemi</t>
  </si>
  <si>
    <t>vedy o športe</t>
  </si>
  <si>
    <t>verejné zdravotníctvo</t>
  </si>
  <si>
    <t>všeobecné lekárstvo</t>
  </si>
  <si>
    <t>zdravotnícke vedy</t>
  </si>
  <si>
    <t>zubné lekárstvo</t>
  </si>
  <si>
    <t>učiteľstvo a pedagogické vedy</t>
  </si>
  <si>
    <t>farmácia</t>
  </si>
  <si>
    <t>1</t>
  </si>
  <si>
    <t>denná</t>
  </si>
  <si>
    <t>2</t>
  </si>
  <si>
    <t>3</t>
  </si>
  <si>
    <t>externá</t>
  </si>
  <si>
    <t>vedy o Zemi</t>
  </si>
  <si>
    <t>Lekárska fakulta</t>
  </si>
  <si>
    <t>Ošetrovateľstvo</t>
  </si>
  <si>
    <t>D</t>
  </si>
  <si>
    <t>S</t>
  </si>
  <si>
    <t>Bc.</t>
  </si>
  <si>
    <t>Verejné zdravotníctvo</t>
  </si>
  <si>
    <t>fyzioterapia</t>
  </si>
  <si>
    <t>laboratórne vyšetrovacie metódy</t>
  </si>
  <si>
    <t>Prírodovedecká fakulta</t>
  </si>
  <si>
    <t>A</t>
  </si>
  <si>
    <t>geografia</t>
  </si>
  <si>
    <t>biofyzika</t>
  </si>
  <si>
    <t>všeobecná ekológia a ekológia jedinca a populácií</t>
  </si>
  <si>
    <t xml:space="preserve"> informatika</t>
  </si>
  <si>
    <t>aplikovaná informatika</t>
  </si>
  <si>
    <t>E</t>
  </si>
  <si>
    <t xml:space="preserve"> matematika</t>
  </si>
  <si>
    <t>ekonomická a finančná matematika</t>
  </si>
  <si>
    <t>fyzika – biológia</t>
  </si>
  <si>
    <t>fyzika – vedy o zemi</t>
  </si>
  <si>
    <t>fyzika – geografia</t>
  </si>
  <si>
    <t>fyzika – chémia</t>
  </si>
  <si>
    <t>fyzika – informatika</t>
  </si>
  <si>
    <t>vedy o Zemi – filozofia</t>
  </si>
  <si>
    <t>geografia – filozofia</t>
  </si>
  <si>
    <t>vedy o Zemi – informatika</t>
  </si>
  <si>
    <t>geografia – informatika</t>
  </si>
  <si>
    <t>vedy o Zemi – psychológia</t>
  </si>
  <si>
    <t>geografia – psychológia</t>
  </si>
  <si>
    <t>chémia – vedy o Zemi</t>
  </si>
  <si>
    <t>chémia – geografia</t>
  </si>
  <si>
    <t>chémia – informatika</t>
  </si>
  <si>
    <t>biológia – vedy o Zemi</t>
  </si>
  <si>
    <t>biológia – geografia</t>
  </si>
  <si>
    <t>biológia – chémia</t>
  </si>
  <si>
    <t>biológia – informatika</t>
  </si>
  <si>
    <t>biológia – psychológia</t>
  </si>
  <si>
    <t>matematika – biológia</t>
  </si>
  <si>
    <t>matematika – fyzika</t>
  </si>
  <si>
    <t>matematika – vedy o Zemi</t>
  </si>
  <si>
    <t>matematika – geografia</t>
  </si>
  <si>
    <t>matematika – chémia</t>
  </si>
  <si>
    <t>matematika – informatika</t>
  </si>
  <si>
    <t>matematika – psychológia</t>
  </si>
  <si>
    <t xml:space="preserve"> matematika - informatika</t>
  </si>
  <si>
    <t>analýza dát a umelá inteligencia</t>
  </si>
  <si>
    <t>SA</t>
  </si>
  <si>
    <t>Právnická fakulta</t>
  </si>
  <si>
    <t xml:space="preserve"> právo</t>
  </si>
  <si>
    <t>SAF</t>
  </si>
  <si>
    <t>Fakulta verejnej správy</t>
  </si>
  <si>
    <t>verejná správa</t>
  </si>
  <si>
    <t>európska verejná správa</t>
  </si>
  <si>
    <t>informačné systémy vo verejnej správe</t>
  </si>
  <si>
    <t>Filozofická fakulta</t>
  </si>
  <si>
    <t>rodové štúdiá a kultúra</t>
  </si>
  <si>
    <t>medzinárodné vzťahy</t>
  </si>
  <si>
    <t>aplikovaná etika</t>
  </si>
  <si>
    <t>aplikovaná etika-filozofia</t>
  </si>
  <si>
    <t xml:space="preserve">filozofia - vedy o Zemi </t>
  </si>
  <si>
    <t>aplikovaná etika-geografia</t>
  </si>
  <si>
    <t>filozofia - filológia</t>
  </si>
  <si>
    <t>aplikovaná etika-nemecký jazyk a  literatúra</t>
  </si>
  <si>
    <t>filozofia - psychológia</t>
  </si>
  <si>
    <t>aplikovaná etika-psychológia</t>
  </si>
  <si>
    <t>filológia - filozofia</t>
  </si>
  <si>
    <t>latinský jazyk a literatúra – aplikovaná etika</t>
  </si>
  <si>
    <t>latinský jazyk a literatúra - britské a americké štúdiá</t>
  </si>
  <si>
    <t>latinský jazyk a literatúra – filozofia</t>
  </si>
  <si>
    <t xml:space="preserve">filológia - historické vedy </t>
  </si>
  <si>
    <t>latinský jazyk a literatúra – história</t>
  </si>
  <si>
    <t>latinský jazyk a literatúra – nemecký jazyk a literatúra</t>
  </si>
  <si>
    <t>SN</t>
  </si>
  <si>
    <t>latinský jazyk a literatúra – slovenský jazyk a literatúra</t>
  </si>
  <si>
    <t>masmediálne štúdiá</t>
  </si>
  <si>
    <t>britské a americké štúdiá</t>
  </si>
  <si>
    <t>britské a americké štúdiá-filozofia</t>
  </si>
  <si>
    <t>britské a americké štúdiá-nemecký jazyk a literatúra</t>
  </si>
  <si>
    <t>SAN</t>
  </si>
  <si>
    <t>filológia - informatika</t>
  </si>
  <si>
    <t>Britské a americké štúdiá-informatika</t>
  </si>
  <si>
    <t>filológia   - psychológia</t>
  </si>
  <si>
    <t>Britské a americké štúdiá-psychológia</t>
  </si>
  <si>
    <t>filológia - geografia</t>
  </si>
  <si>
    <t>Nemecký jazyk a literatúra-geografia</t>
  </si>
  <si>
    <t>Nemecký jazyk a literatúra-informatika</t>
  </si>
  <si>
    <t>filológia   - filozofia</t>
  </si>
  <si>
    <t>Nemecký jazyk a literatúra-filozofia</t>
  </si>
  <si>
    <t>filológia - psychológia</t>
  </si>
  <si>
    <t>Nemecký jazyk a literatúra-psychológia</t>
  </si>
  <si>
    <t>filológia - matematika</t>
  </si>
  <si>
    <t>Nemecký jazyk a literatúra-matematika</t>
  </si>
  <si>
    <t>politické vedy  - mediálne a komunikačné štúdiá</t>
  </si>
  <si>
    <t>politológia a masmediálne štúdiá</t>
  </si>
  <si>
    <t>filológiay  - vedy o zemi</t>
  </si>
  <si>
    <t>Britské a americké štúdiá - geografia</t>
  </si>
  <si>
    <t>filológia - biológia</t>
  </si>
  <si>
    <t xml:space="preserve">Britské a americké štúdiá – biológia </t>
  </si>
  <si>
    <t xml:space="preserve">filológia - matematika </t>
  </si>
  <si>
    <t>Britské a americké štúdiá - matematika</t>
  </si>
  <si>
    <t>Anglický jazyk pre európske inštitúcie a ekonomiku</t>
  </si>
  <si>
    <t>Anglický jazyk a francúzsky jazyk pre európske inštitúcie a ekonomiku</t>
  </si>
  <si>
    <t>Anglický jazyk a nemecký jazyk pre európske inštitúcie a ekonomiku</t>
  </si>
  <si>
    <t>filológia  - filozofia</t>
  </si>
  <si>
    <t>Slovenský jazyk a literatúra-aplikovaná etika</t>
  </si>
  <si>
    <t>Slovenský jazyk a literatúra-britské a americké štúdiá</t>
  </si>
  <si>
    <t>filológia- filozofia</t>
  </si>
  <si>
    <t>Slovenský jazyk a literatúra-filozofia</t>
  </si>
  <si>
    <t>filológia  - informatika</t>
  </si>
  <si>
    <t>Slovenský jazyk a literatúra-informatika</t>
  </si>
  <si>
    <t>Slovenský jazyk a literatúra-nemecký jazyk a literatúra</t>
  </si>
  <si>
    <t>Slovenský jazyk a literatúra-psychológia</t>
  </si>
  <si>
    <t>filológia  - vedy o Zemi</t>
  </si>
  <si>
    <t>Slovenský jazyk a literatúra - geografia</t>
  </si>
  <si>
    <t>filológia  - biológia</t>
  </si>
  <si>
    <t>Slovenský jazyk a literatúra - biológia</t>
  </si>
  <si>
    <t>Slovenský jazyk a literatúra - matematika</t>
  </si>
  <si>
    <t>História</t>
  </si>
  <si>
    <t>historické vedy - filozofia</t>
  </si>
  <si>
    <t>História – aplikovaná etika</t>
  </si>
  <si>
    <t>historické vedy - filológia</t>
  </si>
  <si>
    <t>História – britské a americké štúdiá</t>
  </si>
  <si>
    <t>historické vedy  - vedy o Zemi</t>
  </si>
  <si>
    <t>História – geografia</t>
  </si>
  <si>
    <t>História – filozofia</t>
  </si>
  <si>
    <t>História – nemecký jazyk a literatúra</t>
  </si>
  <si>
    <t>historické vedy - psychológia</t>
  </si>
  <si>
    <t>História - psychológia</t>
  </si>
  <si>
    <t>História – slovenský jazyk a literatúra</t>
  </si>
  <si>
    <t>politológia</t>
  </si>
  <si>
    <t>Politológia</t>
  </si>
  <si>
    <t>Psychológia</t>
  </si>
  <si>
    <t>Sociálna práca</t>
  </si>
  <si>
    <t>Ústav telesnej výchovy a športu</t>
  </si>
  <si>
    <t>Šport a rekreácia</t>
  </si>
  <si>
    <t>Mgr.</t>
  </si>
  <si>
    <t>Fyzioterapia</t>
  </si>
  <si>
    <t>učiteľstvo biológie (v kombinácii)</t>
  </si>
  <si>
    <t>učiteľstvo fyziky (v kombinácii)</t>
  </si>
  <si>
    <t>učiteľstvo geografie (v kombinácii)</t>
  </si>
  <si>
    <t>učiteľstvo chémie (v kombinácii)</t>
  </si>
  <si>
    <t>učiteľstvo informatiky (v kombinácii)</t>
  </si>
  <si>
    <t>učiteľstvo matematiky (v kombinácii)</t>
  </si>
  <si>
    <t>fyzika kondenzovaných látok</t>
  </si>
  <si>
    <t>jadrová a subjadrová fyzika</t>
  </si>
  <si>
    <t>teoretická fyzika a astrofyzika</t>
  </si>
  <si>
    <t>geografia a geoinformatika</t>
  </si>
  <si>
    <t>ekologické a environmentálen vedy</t>
  </si>
  <si>
    <t>analytická chémia</t>
  </si>
  <si>
    <t>anorganická chémia</t>
  </si>
  <si>
    <t xml:space="preserve">biochémia </t>
  </si>
  <si>
    <t>fyzikálna chémia</t>
  </si>
  <si>
    <t>organická chémia</t>
  </si>
  <si>
    <t>botanika a fyziológia rastlín</t>
  </si>
  <si>
    <t>genetika a molekulárna cytológia</t>
  </si>
  <si>
    <t>zoológia a fyziológia živočíchov</t>
  </si>
  <si>
    <t>informatika (konverzný)</t>
  </si>
  <si>
    <t>informatická matematika</t>
  </si>
  <si>
    <t>manažérska matematika</t>
  </si>
  <si>
    <t>informatika - matematika</t>
  </si>
  <si>
    <t>učiteľstvo anglického jazyka a literatúry (v kombinácii)</t>
  </si>
  <si>
    <t>učiteľstvo slovenského jazyka a literatúry (v kombinácii)</t>
  </si>
  <si>
    <t>učiteľstvo nemeckého jazyka a literatúry (v kombinácii)</t>
  </si>
  <si>
    <t>učiteľstvo výchovy k občianstvu  (v kombinácii)</t>
  </si>
  <si>
    <t>učiteľstvo latinského jazyka a literatúry (v kombinácii)</t>
  </si>
  <si>
    <t>učiteľstvo histórie  (v kombinácii)</t>
  </si>
  <si>
    <t>učiteľstvo psychológie  (v kombinácii)</t>
  </si>
  <si>
    <t>učiteľstvo etickej výchovy  (v kombinácii)</t>
  </si>
  <si>
    <t>Filozofia</t>
  </si>
  <si>
    <t>Masmediálne štúdiá</t>
  </si>
  <si>
    <t>Britské a americké štúdiá</t>
  </si>
  <si>
    <t xml:space="preserve"> A</t>
  </si>
  <si>
    <t>neslovanské jazyky a literatúry</t>
  </si>
  <si>
    <t>Britské a americké štúdiá</t>
  </si>
  <si>
    <t>prekladateľstvo a tlmočníctvo</t>
  </si>
  <si>
    <t>Anglický jazyk a nemecký jazyk pre európske inštitúcie a ekonomiku</t>
  </si>
  <si>
    <t>história</t>
  </si>
  <si>
    <t xml:space="preserve">sociálna práca </t>
  </si>
  <si>
    <t>Sociálna práca (konverzný)</t>
  </si>
  <si>
    <t>Všeobecné lekárstvo</t>
  </si>
  <si>
    <t>MUDr.</t>
  </si>
  <si>
    <t>General Medicine</t>
  </si>
  <si>
    <t>Zubné lekárstvo</t>
  </si>
  <si>
    <t>MDDr.</t>
  </si>
  <si>
    <t>Dental Medicine</t>
  </si>
  <si>
    <t>ÚVLF a UPJŠ LF a PF</t>
  </si>
  <si>
    <t xml:space="preserve">farmácia </t>
  </si>
  <si>
    <t>Lekárska</t>
  </si>
  <si>
    <t>Prírodovedecká</t>
  </si>
  <si>
    <t>Právnická</t>
  </si>
  <si>
    <t>Verejnej správy</t>
  </si>
  <si>
    <t>Filozofická</t>
  </si>
  <si>
    <t>RaUP</t>
  </si>
  <si>
    <t>Spolu v roku 2020</t>
  </si>
  <si>
    <t>Podiel v % 2020</t>
  </si>
  <si>
    <t>doc. MUDr. Alexandra Bražinová, PhD., MPH</t>
  </si>
  <si>
    <t>epidemiológia</t>
  </si>
  <si>
    <t>nie</t>
  </si>
  <si>
    <t>doc. JUDr. Gabriela Dobrovičová, CSc.</t>
  </si>
  <si>
    <t>teória a dejiny štátu a práva</t>
  </si>
  <si>
    <t>áno</t>
  </si>
  <si>
    <t>doc. PhDr. František Šimon, CSc.</t>
  </si>
  <si>
    <t>literárna veda</t>
  </si>
  <si>
    <t>doc. MUDr. Peter Urdzík, PhD., MPH</t>
  </si>
  <si>
    <t>gynekológia a pôrodníctvo</t>
  </si>
  <si>
    <t>doc. Mgr. Renáta Panocová, PhD.</t>
  </si>
  <si>
    <t>Dr.h.c. doc. Mgr. Slávka Tomaščíková, PhD.</t>
  </si>
  <si>
    <t>doc. Mgr. Ján Sabol, PhD., ArtD.</t>
  </si>
  <si>
    <t>RNDr. Ondrej Krídlo, PhD.</t>
  </si>
  <si>
    <t>Ing. Karel Saksl, DrSc.</t>
  </si>
  <si>
    <t>fyzika kondenzovaných látok a akustika</t>
  </si>
  <si>
    <t>Mgr. Gabriel Eštok, PhD.</t>
  </si>
  <si>
    <t>Mgr. Vladimír Lichner, PhD.</t>
  </si>
  <si>
    <t>MUDr. Ján Varga, PhD., MHA</t>
  </si>
  <si>
    <t>Mgr. Markéta Andričíková, PhD.</t>
  </si>
  <si>
    <t>PaedDr. Ingrid Puchalová, PhD.</t>
  </si>
  <si>
    <t xml:space="preserve">MUDr. Erik Dosedla, Ph.D., MBA </t>
  </si>
  <si>
    <t>MUDr. Zuzana Solárová, PhD.</t>
  </si>
  <si>
    <t>farmakológia</t>
  </si>
  <si>
    <t>RNDr. Miroslav Almáši, PhD.</t>
  </si>
  <si>
    <t>RNDr. Rastislav Jendželovský, PhD.</t>
  </si>
  <si>
    <t>PaedDr. Mária Slavíčková, PhD.</t>
  </si>
  <si>
    <t>Teória vyučovania matematiky</t>
  </si>
  <si>
    <t>RNDr. Ingrid Semanišinová, PhD.</t>
  </si>
  <si>
    <t>RNDr. Juraj Ševc, PhD.</t>
  </si>
  <si>
    <t>MUDr. Peter Berek, PhD.</t>
  </si>
  <si>
    <t>chirurgia</t>
  </si>
  <si>
    <t>MUDr. Vladimír Kaťuch, PhD., MBA</t>
  </si>
  <si>
    <t>Mgr. Lenka Ďuricová, PhD.</t>
  </si>
  <si>
    <t>sociálna psychológia a psychológia práce</t>
  </si>
  <si>
    <t>PhDr. Katarína Šiňanská, PhD.</t>
  </si>
  <si>
    <t>Mgr. Renáta Timková, PhD.</t>
  </si>
  <si>
    <t>MUDr. Peter Čandík, PhD., MPH</t>
  </si>
  <si>
    <t>JUDr. Marta Breichová Lapčáková, PhD.</t>
  </si>
  <si>
    <t>JUDr. Jana Žuľová, PhD.</t>
  </si>
  <si>
    <t>občianske právo</t>
  </si>
  <si>
    <t>JUDr. Diana Treščáková, PhD.</t>
  </si>
  <si>
    <t>obchodné a finančné právo</t>
  </si>
  <si>
    <t>RNDr. Gabriel Žoldák, PhD.</t>
  </si>
  <si>
    <t>RNDr. Katarína Bruňáková, PhD.</t>
  </si>
  <si>
    <t>genetika</t>
  </si>
  <si>
    <t>RNDr. Martina Hančová, PhD.</t>
  </si>
  <si>
    <t>Mgr. Jozef Kiseľák, PhD.</t>
  </si>
  <si>
    <t>MUDr. Miriam Kozárová, PhD.</t>
  </si>
  <si>
    <t>vnútorné choroby</t>
  </si>
  <si>
    <t>MUDr. Silvia Mišíková, PhD., MPH</t>
  </si>
  <si>
    <t>Mgr. Adriana Jesenková, PhD.</t>
  </si>
  <si>
    <t>dejiny filozofie</t>
  </si>
  <si>
    <t>Mgr. Alexander Onufrák, PhD.</t>
  </si>
  <si>
    <t>PhDr. Slávka Janigová, PhD.</t>
  </si>
  <si>
    <t>Farmácia</t>
  </si>
  <si>
    <t>Lekárska farmakológia</t>
  </si>
  <si>
    <t>DE</t>
  </si>
  <si>
    <t>PhD.</t>
  </si>
  <si>
    <t>Anatómia, histológia a embryológia</t>
  </si>
  <si>
    <t>Epidemiológia</t>
  </si>
  <si>
    <t>Gynekológia a pôrodníctvo</t>
  </si>
  <si>
    <t>Chirurgia</t>
  </si>
  <si>
    <t>Klinická biochémia</t>
  </si>
  <si>
    <t>Neurológia</t>
  </si>
  <si>
    <t>Normálna a patologická fyziológia</t>
  </si>
  <si>
    <t>Vnútorné choroby</t>
  </si>
  <si>
    <t>Biológia</t>
  </si>
  <si>
    <t>Fyziológia rastlín</t>
  </si>
  <si>
    <t>Fyziológia živočíchov</t>
  </si>
  <si>
    <t>Genetika</t>
  </si>
  <si>
    <t>Molekulárna cytológia</t>
  </si>
  <si>
    <t>Ekologické a environmentálne vedy</t>
  </si>
  <si>
    <t>Všeobecná ekológia a ekológia jedinca a populácií</t>
  </si>
  <si>
    <t>Fyzika</t>
  </si>
  <si>
    <t>Astrofyzika</t>
  </si>
  <si>
    <t>Biofyzika</t>
  </si>
  <si>
    <t>Fyzika kondenzovaných látok</t>
  </si>
  <si>
    <t>Jadrová a subjadrová fyzika</t>
  </si>
  <si>
    <t>Progresívne materiály</t>
  </si>
  <si>
    <t>Teoretická fyzika</t>
  </si>
  <si>
    <t>Teória vyučovania fyziky</t>
  </si>
  <si>
    <t>Chémia</t>
  </si>
  <si>
    <t>Analytická chémia</t>
  </si>
  <si>
    <t>Anorganická chémia</t>
  </si>
  <si>
    <t>Biochémia</t>
  </si>
  <si>
    <t>Fyzikálna chémia</t>
  </si>
  <si>
    <t>Organická chémia</t>
  </si>
  <si>
    <t>Informatika</t>
  </si>
  <si>
    <t>Matematika</t>
  </si>
  <si>
    <t>Aplikovaná matematika</t>
  </si>
  <si>
    <t>Diskrétna matematika</t>
  </si>
  <si>
    <t>Vedy o Zemi</t>
  </si>
  <si>
    <t>Geoinformatika a diaľkový prieskum Zeme</t>
  </si>
  <si>
    <t>Právo</t>
  </si>
  <si>
    <t>Medzinárodné právo</t>
  </si>
  <si>
    <t>Občianske právo</t>
  </si>
  <si>
    <t>Obchodné a finančné právo</t>
  </si>
  <si>
    <t>Teória a dejiny štátu a práva</t>
  </si>
  <si>
    <t>Trestné právo</t>
  </si>
  <si>
    <t>Politické vedy</t>
  </si>
  <si>
    <t>Verejná správa</t>
  </si>
  <si>
    <t>Filológia</t>
  </si>
  <si>
    <t>Literárna veda</t>
  </si>
  <si>
    <t>Dejiny filozofie</t>
  </si>
  <si>
    <t>Historické vedy</t>
  </si>
  <si>
    <t>Slovenské dejiny</t>
  </si>
  <si>
    <t>Sociálna psychológia a psychológia práce</t>
  </si>
  <si>
    <t>Integratívna sociálna práca</t>
  </si>
  <si>
    <t xml:space="preserve">Anatómia, histológia a embryológia </t>
  </si>
  <si>
    <t xml:space="preserve">Normálna a patologická fyziológia </t>
  </si>
  <si>
    <t xml:space="preserve">Vnútorné choroby </t>
  </si>
  <si>
    <t xml:space="preserve">Chirurgia </t>
  </si>
  <si>
    <t xml:space="preserve">Gynekológia a pôrodníctvo </t>
  </si>
  <si>
    <t xml:space="preserve">Klinická biochémia </t>
  </si>
  <si>
    <t xml:space="preserve">Farmakológia </t>
  </si>
  <si>
    <t>Fyzika kondenzovaných látok a akustika</t>
  </si>
  <si>
    <t xml:space="preserve">Teória a dejiny štátu a práva </t>
  </si>
  <si>
    <t xml:space="preserve">Obchodné a finančné právo </t>
  </si>
  <si>
    <t xml:space="preserve">Občianske právo </t>
  </si>
  <si>
    <t xml:space="preserve">Dejiny filozofie </t>
  </si>
  <si>
    <t xml:space="preserve">Neslovanské jazyky a literatúry </t>
  </si>
  <si>
    <t xml:space="preserve">Literárna veda </t>
  </si>
  <si>
    <t xml:space="preserve">Slovenské dejiny </t>
  </si>
  <si>
    <t xml:space="preserve">Politológia </t>
  </si>
  <si>
    <t xml:space="preserve">Sociálna psychológia a psychológia práce </t>
  </si>
  <si>
    <t xml:space="preserve">Sociálna práca </t>
  </si>
  <si>
    <t>TIP UPJŠ</t>
  </si>
  <si>
    <t>UPJŠ/eZuce (CoreDial)</t>
  </si>
  <si>
    <t>Z</t>
  </si>
  <si>
    <t>Rámcová zmluva o spolupráci/Framework contract on Cooperation (UPJŠ 251/2020)
eZuce(CoreDial)</t>
  </si>
  <si>
    <t>RNDr. Erik Bruoth, PhD</t>
  </si>
  <si>
    <t>Spolupráca v oblasti výskumu analýzy dátových tokov a jednotlivých komunikačných a kolaboračných technológií</t>
  </si>
  <si>
    <t>2020-na dobu neurčitú</t>
  </si>
  <si>
    <t>UPJŠ GRIP Assembly</t>
  </si>
  <si>
    <t>Rámcová zmluva o spolupráci (UPJŠ 252/2020)
GRIP Assembly</t>
  </si>
  <si>
    <t>doc. RNDr. Erik Sedlák, PhD.</t>
  </si>
  <si>
    <t>Spolupráca v oblastiach výskumu definovaných v zmluve</t>
  </si>
  <si>
    <t>2020--na dobu neurčitú</t>
  </si>
  <si>
    <t>UPJŠ SAFTRA</t>
  </si>
  <si>
    <t>Rámcová zmluva o spolupráci (UPJŠ 253/2020)
SAFTRA photonics</t>
  </si>
  <si>
    <t>doc. RNDr. Erik Sedlák, PhD./doc. Mgr. Daniel Jancura, PhD.</t>
  </si>
  <si>
    <t>Spolupráca v oblasti výskumu: Vývij špecifických aplikácií na rýchlu a selektívnu detekciu stopových množstiev organických molekúl v životnom prostredí</t>
  </si>
  <si>
    <t>UPJŠ/UK v Bratislave/Digital Investments Group</t>
  </si>
  <si>
    <t xml:space="preserve">Rámcová zmluva o spolupráci/UK v Bratislave/Digital Investments Group, s.r.o. (UPJŠ 321/2021)
</t>
  </si>
  <si>
    <t>TIP/doc. Rabajdová</t>
  </si>
  <si>
    <t>Analýza mikrobiálnych a proteínových Markerov neplodnosti žien v IVF procese</t>
  </si>
  <si>
    <t>2021-2021</t>
  </si>
  <si>
    <t>UMCG</t>
  </si>
  <si>
    <t>UPJŠ - 140/2020</t>
  </si>
  <si>
    <t>prof. Mgr. Andrea Madarasová Gecková, PhD.</t>
  </si>
  <si>
    <t>Dohoda o spolupráci vo výskumnom programe „Mládež a zdravie“ UPJŠ v Košiciach  a UMCG</t>
  </si>
  <si>
    <t>2020-2023</t>
  </si>
  <si>
    <t>UPJŠ - 36/2021</t>
  </si>
  <si>
    <t>Dohoda o spolupráci v rámci Výskumného programu "Zraniteľné skupiny" medzi UPJŠ a UMCG</t>
  </si>
  <si>
    <t>2021-2024</t>
  </si>
  <si>
    <t>APVV</t>
  </si>
  <si>
    <t xml:space="preserve">D </t>
  </si>
  <si>
    <t>APVV-16-0383</t>
  </si>
  <si>
    <t>prof. PaedDr. Martin Pekár, PhD.</t>
  </si>
  <si>
    <t>Komplexný pamäťový portál a historický atlas miest Slovenska (Bratislava a Košice)</t>
  </si>
  <si>
    <t>2017-2021</t>
  </si>
  <si>
    <t>APVV-16-0035</t>
  </si>
  <si>
    <t>prof. PhDr. Pavel Stekauer, DrSc.</t>
  </si>
  <si>
    <t>Výskum mimojazykových faktorov tvorenia a interpretácie nových pomenovańí</t>
  </si>
  <si>
    <t>APVV-17-0529</t>
  </si>
  <si>
    <t>PhDr. Katarína Mayerová, PhD.</t>
  </si>
  <si>
    <t>Postmetafyzické myslenie v kontexte súčasných sociálno-politických problémov</t>
  </si>
  <si>
    <t>2018-2022</t>
  </si>
  <si>
    <t>APVV-19-0003</t>
  </si>
  <si>
    <t>prof. PaedDr. Lívia Körtvélyessy, PhD.</t>
  </si>
  <si>
    <t>Onomatopoja - čo sa skrýva v mene?</t>
  </si>
  <si>
    <t>2020-2024</t>
  </si>
  <si>
    <t>APVV-19-0244</t>
  </si>
  <si>
    <t>prof. PhDr. Ján Gbúr, CSc.</t>
  </si>
  <si>
    <t xml:space="preserve">Metodologické postupy v literárnovednom výskume s presahom do mediálneho </t>
  </si>
  <si>
    <t>APVV-19-0284</t>
  </si>
  <si>
    <t>doc. Ing. Mgr. Jozef Bavoľár, PhD.</t>
  </si>
  <si>
    <t xml:space="preserve">Faktory výberu a dosahovania dlhodobých cieľov u mladých ľudí v období prechodu do </t>
  </si>
  <si>
    <t>APVV-19-0358</t>
  </si>
  <si>
    <t>Mgr. Zuzana Tokárová, PhD.</t>
  </si>
  <si>
    <t xml:space="preserve">Dejiny Hlinkovej slovenskej ľudovej strany v domácich a európskych demnziách (1905 - </t>
  </si>
  <si>
    <t>APVV-20-0583</t>
  </si>
  <si>
    <t>prof. PhDr. Eugen Andreanský, PhD.</t>
  </si>
  <si>
    <t>Možné svety a modality: súčasné filozofické prístupy</t>
  </si>
  <si>
    <t>2021-2025</t>
  </si>
  <si>
    <t>APVV-20-0334</t>
  </si>
  <si>
    <t>Dr. h. c. prof. PhDr. Marcela Gbúrová, CSc.</t>
  </si>
  <si>
    <t>Nie je to pravda, ale mohla by byť: Konšpiračné teórie a hoaxy v modernom vývoji Slovenska v európskom kontexte</t>
  </si>
  <si>
    <t>APVV-20-179</t>
  </si>
  <si>
    <t>doc. PhDr. Marián Andričík, PhD.</t>
  </si>
  <si>
    <t>Interaktívny hypertextový lexikón literárnej vedy s korpusom kľúčových literárnovedných textov</t>
  </si>
  <si>
    <t>APVV-20-0319</t>
  </si>
  <si>
    <t>Mgr. Pavol Kačmár, PhD.</t>
  </si>
  <si>
    <t>Behaviorálne aspekty ocvid-19: Mapovanie správania súvisiaceho s pandémiou a jej psychologické , sociálne a ekonomické dôsledky</t>
  </si>
  <si>
    <t>PrávF UPJŠ</t>
  </si>
  <si>
    <t>APVV-16-0002</t>
  </si>
  <si>
    <t>JUDr. Marcel Dolobáč, PhD.</t>
  </si>
  <si>
    <t>Duševné zdravie na pracovisku a posudzovanie zdravotnej spôsobilosti zamestnanca</t>
  </si>
  <si>
    <t>APVV-16-0362</t>
  </si>
  <si>
    <t xml:space="preserve">doc. JUDr. Sergej Romža, PhD. </t>
  </si>
  <si>
    <t>Privatizácia trestného práva – hmotnoprávne, procesnoprávne, kriminologické a organizačno-technické aspekty</t>
  </si>
  <si>
    <t>APVV-18-0421</t>
  </si>
  <si>
    <t>doc. JUDr. Martina Jánošíková, Ph.D.</t>
  </si>
  <si>
    <t>Európska prokuratúra v súradniciach ústavného poriadku Slovenskej republiky ako posilnenie európskej integrácie prostredníctvom práva</t>
  </si>
  <si>
    <t>2019-2023</t>
  </si>
  <si>
    <t>APVV-19-0124</t>
  </si>
  <si>
    <t>JUDr. Miroslav Štrkolec, PhD.</t>
  </si>
  <si>
    <t>Daňové právo a nové javy v ekonomike (digitálne služby, zdieľaná ekonomika, virtuálne meny)</t>
  </si>
  <si>
    <t>APVV-19-0419</t>
  </si>
  <si>
    <t>doc. JUDr. Erik Štenpien, PhD.</t>
  </si>
  <si>
    <t>100 rokov Trianonskej zmluvy</t>
  </si>
  <si>
    <t>APVV-19-0424</t>
  </si>
  <si>
    <t>prof. JUDr. Ján Husár, CSc.</t>
  </si>
  <si>
    <t>Inovatívna obchodná spoločnosť: vnútrokorporátne premeny, digitálne výzvy a nástup umelej inteligencie</t>
  </si>
  <si>
    <t>APVV-20-0076</t>
  </si>
  <si>
    <t>doc. JUDr. Radomír Jakab, PhD.</t>
  </si>
  <si>
    <t>Odpady a stavby - modelovanie efektívnosti alternatívnych možností spolupráce správnych orgánov</t>
  </si>
  <si>
    <t>APVV-20-0576</t>
  </si>
  <si>
    <t>prof. JUDr. Ján Klučka, CSc.</t>
  </si>
  <si>
    <t>Zelené ambície pre udržateľný rozvoj (Európska zelená dohoda v kontexte medzinárodného a vnútroštátneho práva)</t>
  </si>
  <si>
    <t>APVV-17-0561</t>
  </si>
  <si>
    <t>Ľudsko-právne a etické aspekty kybernetickej  bezpečnosti</t>
  </si>
  <si>
    <t>APVV-16-0398_SAV</t>
  </si>
  <si>
    <t>prof. RNDr. Martin Bačkor, DrSc.</t>
  </si>
  <si>
    <t>Funkčná analýza synaptotagmínov so zreteľom na odpovede rastlín na environmentálne stresy.</t>
  </si>
  <si>
    <t>2017-2022</t>
  </si>
  <si>
    <t>APVV-17-0372</t>
  </si>
  <si>
    <t>RNDr. Viktória Majláthová, PhD.</t>
  </si>
  <si>
    <t>Rádiofrekvenčné rozhranie v biológii a ekológii ixodidových kliešťov.</t>
  </si>
  <si>
    <t>APVV-17-0477</t>
  </si>
  <si>
    <t>prof. RNDr. Ľubomír Kováč, CSc.</t>
  </si>
  <si>
    <t>Molekulárna fylogenéza unikátnej jaskynnej fauny</t>
  </si>
  <si>
    <t>2018-2023</t>
  </si>
  <si>
    <t>APVV-18-0125</t>
  </si>
  <si>
    <t>prof. RNDr. Eva Čellárová, DrSc.</t>
  </si>
  <si>
    <t>Nové antrachinóny prírodného pôvodu pre biomedicínske aplikácie</t>
  </si>
  <si>
    <t>APVV-19-0279</t>
  </si>
  <si>
    <t>Regulácia postnatálnej neurogenézy v čuchovom systéme potkana
prostredníctvom neurotransmiterov za fyziologických a patologických
podmienok</t>
  </si>
  <si>
    <t>APVV-19-0440</t>
  </si>
  <si>
    <t>RNDr. Igor Majláth, PhD.</t>
  </si>
  <si>
    <t>Vynárajúce sa zoonotické patogény prenášané opomínanými druhmi
článkonožcov na Slovensku</t>
  </si>
  <si>
    <t>APVV-18-0044</t>
  </si>
  <si>
    <t>prof.Mgr. Jaroslav Hofierka, PhD.</t>
  </si>
  <si>
    <t>Solárny potenciál urbanizovaných území a jeho využitie v koncepte Smart City</t>
  </si>
  <si>
    <t>2019-2022</t>
  </si>
  <si>
    <t>APVV-16-0337</t>
  </si>
  <si>
    <t>doc. RNDr. Ondrej Hutník, PhD.</t>
  </si>
  <si>
    <t>Integrovanie v kontexte zovšeobecnených mier</t>
  </si>
  <si>
    <t>APVV-17-0568</t>
  </si>
  <si>
    <t>doc. RNDr. Ivan Žežula, CSc.</t>
  </si>
  <si>
    <t>Aplikácie matematických metód v ekonomickom a medicínskom rozhodovaní</t>
  </si>
  <si>
    <t>APVV-19-0153</t>
  </si>
  <si>
    <t>doc. RNDr. Roman Soták, PhD.</t>
  </si>
  <si>
    <t>Vnorené grafy - zafarbenia a štruktúra</t>
  </si>
  <si>
    <t>APVV-18-0016</t>
  </si>
  <si>
    <t>prof. RNDr. Juraj Černák, DrSc.</t>
  </si>
  <si>
    <t>Molekulové nanomagnety zložené z komplexov prechodných kovov</t>
  </si>
  <si>
    <t>APVV-16-0186</t>
  </si>
  <si>
    <t>doc. RNDr. Jozef Strečka, PhD.</t>
  </si>
  <si>
    <t>Exotické kvantové stavy nízkorozmerných spinových a
elektrónových systémov</t>
  </si>
  <si>
    <t>APVV-17-0059</t>
  </si>
  <si>
    <t>Mgr. Vladimír Komanický, PhD.</t>
  </si>
  <si>
    <t>Štúdium procesov vyvolaných elektrónovým zväzkom a elektromagnetickým žiarením v chalkogenidových sklách</t>
  </si>
  <si>
    <t>APVV-17-0184</t>
  </si>
  <si>
    <t>RNDr. Kornel Richter, PhD.</t>
  </si>
  <si>
    <t>Dynamika doménových stien a skyrmiónov v tenkých magnetických vrstvách</t>
  </si>
  <si>
    <t>APVV-17-0020_SAV_Samuely</t>
  </si>
  <si>
    <t>Mgr. Tomáš Samuely, PhD.</t>
  </si>
  <si>
    <t>Frustrované kovové magnetické systémy</t>
  </si>
  <si>
    <t>APVV-17-0008_SAV_Sovák</t>
  </si>
  <si>
    <t>prof. RNDr. Pavol Sovák, CSc.</t>
  </si>
  <si>
    <t>Vývoj nových biodegradovateľných kovových zliatín určených pre medicínske a protetické aplikácie</t>
  </si>
  <si>
    <t>2018-2021</t>
  </si>
  <si>
    <t>APVV-18-0197</t>
  </si>
  <si>
    <t>doc. RNDr. Alžbeta Orendáčová, DrSc.</t>
  </si>
  <si>
    <t>Relaxačné procesy v kvantových magnetických systémoch</t>
  </si>
  <si>
    <t>APVV-18-0207_SAV_Fuzer</t>
  </si>
  <si>
    <t>doc. RNDr. Ján Füzer, PhD.</t>
  </si>
  <si>
    <t>Vývoj vysoko-legovaných izotrópnych elektro ocelí pre trakčné motory elektromobilov</t>
  </si>
  <si>
    <t>APVV-18-0358_SAV_Komanicky</t>
  </si>
  <si>
    <t>Elektrónové korelácie v neusporiadaných supravodičoch</t>
  </si>
  <si>
    <t>APVV-19-0580</t>
  </si>
  <si>
    <t>doc. Mgr. Gregor Bánó, PhD.</t>
  </si>
  <si>
    <t>Vývoj technológie na detekciu sub-nanomolových koncentrácií
glyfosátu a dioxanu v životnom prostredí a potravinách</t>
  </si>
  <si>
    <t>APVV-20-0045</t>
  </si>
  <si>
    <t>RNDr. Jaroslav Šupina, PhD.</t>
  </si>
  <si>
    <t>Topologické štruktúry a priestory funkcií</t>
  </si>
  <si>
    <t>APVV-20-0068</t>
  </si>
  <si>
    <t>Vývoj nových bioresorbovateľných zliatin pre vnútrotelové implantáty</t>
  </si>
  <si>
    <t>APVV-20-0072</t>
  </si>
  <si>
    <t>prof. RNDr. Peter Kollár, DrSc.</t>
  </si>
  <si>
    <t>Funkčné vlastnosti kompaktovaných kompozitov na báze magnetických častic s povrchovo modifikovanými vlastnosťami.</t>
  </si>
  <si>
    <t>APVV-20-0111</t>
  </si>
  <si>
    <t>doc. RNDr. Andrea Straková Fedorková, PhD.</t>
  </si>
  <si>
    <t>Pokročilé lítiové batérie s dlhou životnosťou</t>
  </si>
  <si>
    <t>APVV-20-0138</t>
  </si>
  <si>
    <t>Vývoj nových 3D materiálov pre post Li-iónové batérie s vysokou energetickou hustotou</t>
  </si>
  <si>
    <t>APVV-20-0148</t>
  </si>
  <si>
    <t>doc. Mgr. Štefan Parimucha, PhD.</t>
  </si>
  <si>
    <t>Od interagujúcich hviezd k exoplanétam</t>
  </si>
  <si>
    <t>APVV-20-0150</t>
  </si>
  <si>
    <t>Perspektívne elektrónové spinové systémy pre budúce kvantové technológie</t>
  </si>
  <si>
    <t>APVV-20-0278</t>
  </si>
  <si>
    <t>prof. RNDr. Renáta Oriňáková, DrSc.</t>
  </si>
  <si>
    <t>Degradovateľné kovové biomateriály s riadeným uvoľňovaním liečiv</t>
  </si>
  <si>
    <t>APVV-20-0299</t>
  </si>
  <si>
    <t>Elektrokatalyzátory pre efektívnu produkciu vodíka pre budúce elektrolyzéry a palivové články</t>
  </si>
  <si>
    <t>APVV-20-0324</t>
  </si>
  <si>
    <t>prof. Ing. Martin Orendáč, CSc.</t>
  </si>
  <si>
    <t>Príprava progresívnych nízkorozmerných magnetických materiálov pre senzory a spintroniku</t>
  </si>
  <si>
    <t>APVV-20-0425</t>
  </si>
  <si>
    <t>Topologicky netriviálne magnetické a supravodivé nanoštruktúry</t>
  </si>
  <si>
    <t>APVV-20-0512</t>
  </si>
  <si>
    <t>doc. RNDr. Adriana Zeleňáková, PhD.</t>
  </si>
  <si>
    <t>Pokročilé superparamagnetické nanočastice pre biomedicínske aplikácie</t>
  </si>
  <si>
    <t>APVV-20-0528</t>
  </si>
  <si>
    <t>Nové polovodiče a katalyzátory pre produkciu zeleného vodíka</t>
  </si>
  <si>
    <t>PP-H-EUROPE-21-0048</t>
  </si>
  <si>
    <t xml:space="preserve">doc. RNDr. Jozef Uličný, CSc.
</t>
  </si>
  <si>
    <t>Žiadosť o refundáciu nákladov spojených s prípravou projektu Horizon Europe</t>
  </si>
  <si>
    <t>2021-na dobu neurčitú</t>
  </si>
  <si>
    <t>PP-H-EUROPE-21-0049</t>
  </si>
  <si>
    <t>prof. RNDr. Gabriel Semanišin, PhD.</t>
  </si>
  <si>
    <t>PP-H-EUROPE-21-0053</t>
  </si>
  <si>
    <t>SK-CN-RD-18-0015</t>
  </si>
  <si>
    <t>doc. Mgr. Michal Gallay, PhD., prof. Ing. Vladimír Sedlák, PhD.</t>
  </si>
  <si>
    <t>Kľúčové technológie integrácie multi-GNSS, LiDAR a šikmej fotogrammetrie do 3D vysokokvalitnej rekonštrukcie inteligentného mesta</t>
  </si>
  <si>
    <t>SK-BY-RD-19-0008</t>
  </si>
  <si>
    <t>doc. RNDr. Erik Čižmár, PhD.</t>
  </si>
  <si>
    <t xml:space="preserve">Nové materiály pre mikroelektroniku šetrné k životnému prostrediu založené na komplexných oxidoch obsahujúcich bizmut s perovskitovou štruktúrou syntetizované pri vysokom tlaku </t>
  </si>
  <si>
    <t>2019-2021</t>
  </si>
  <si>
    <t>DS-FR-19-0008</t>
  </si>
  <si>
    <t>RNDr. Mária Pikonová, PhD.</t>
  </si>
  <si>
    <t>Interakcie mikroorganizmov s kovmi ako základ pre progresívne
biotechnologické postupy.</t>
  </si>
  <si>
    <t>2020-2021</t>
  </si>
  <si>
    <t>DS-FR-19-0025</t>
  </si>
  <si>
    <t>doc. Ing. Norbert Kopčo, PhD.</t>
  </si>
  <si>
    <t>Adaptabilita v priestorovom počúvaní</t>
  </si>
  <si>
    <t>APVV-16-0211</t>
  </si>
  <si>
    <t>prof. MUDr. Peter Jarčuška, PhD.</t>
  </si>
  <si>
    <t>Počítačový systém podpory rozhodovania pre hepatálnu encefalopatiu</t>
  </si>
  <si>
    <t>APVV-16-0158</t>
  </si>
  <si>
    <t>doc. MUDr. Pavol Joppa, PhD.</t>
  </si>
  <si>
    <t>Obezita, spánkové apnoe a syndróm obezity-hypoventilácie: vplyv
hypoxie na kardiovaskulárne parametre pri respiračných chorobách
asociovaných s obezitou a možnosti ich liečebného ovplyvnenia</t>
  </si>
  <si>
    <t>APVV-16-0446</t>
  </si>
  <si>
    <t>prof. MVDr. Ján Mojžiš, DrSc.</t>
  </si>
  <si>
    <t>Bunkové interakcie v nádorovom mikroprostredí a ich farmakologické ovplyvnenie</t>
  </si>
  <si>
    <t>201-2021</t>
  </si>
  <si>
    <t>APVV-16-0490</t>
  </si>
  <si>
    <t>MUDr. Jaroslav Rosenberger, PhD.</t>
  </si>
  <si>
    <t>Využitie profilu zdravotnej gramotnosti na skvalitnenie manažmentu chronických ochorení</t>
  </si>
  <si>
    <t>APVV-17-0118</t>
  </si>
  <si>
    <t>MVDr. Ján Rosocha, CSc.</t>
  </si>
  <si>
    <t>Exozómy z mezenchýmových kmeňových buniek ako potenciálna alternatíva bunkovej terapie v liečbe osteoartritídy</t>
  </si>
  <si>
    <t>APVV-17-0550</t>
  </si>
  <si>
    <t>prof. MUDr. Daniel Pella, PhD.</t>
  </si>
  <si>
    <t>Determinanty zvýšeného kardiovaskulárneho rizika a ich prognostický význam analyzovaný pomocou strojového učenia pri diagnostike vysokorizikových jedincov</t>
  </si>
  <si>
    <t>APVV-18-0070</t>
  </si>
  <si>
    <t>Generácia Z - nové výzvy dospievania.</t>
  </si>
  <si>
    <t>201-2023</t>
  </si>
  <si>
    <t>APVV-18-0171</t>
  </si>
  <si>
    <t>doc. MUDr. Pavol Kristian, PhD.</t>
  </si>
  <si>
    <t>Význam nových biomarkerov hepatitídy B pre stratifikáciu rizika a
manažment liečby pacientov s chronickou HBV infekciou</t>
  </si>
  <si>
    <t>APVV-18-0547</t>
  </si>
  <si>
    <t>doc. MUDr. Matej Škorvánek, PhD.</t>
  </si>
  <si>
    <t>Nové biomarkery prodromálnej Parkinsonovej choroby</t>
  </si>
  <si>
    <t>APVV-19-0476</t>
  </si>
  <si>
    <t xml:space="preserve">doc. RNDr. Ján Sabo, CSc., mim. prof. </t>
  </si>
  <si>
    <t>Inovatívna stratégia k diagnostike a terapii karcinómu prsníka na
základe zmien proteómu cirkulujúcich leukocytov</t>
  </si>
  <si>
    <t>APVV-19-0493</t>
  </si>
  <si>
    <t>doc. Mgr. Zuzana Dankulincová, PhD.</t>
  </si>
  <si>
    <t>Výskum raného detstva v marginalizovaných rómskych komunitách:
kontextuálne faktory psychomotorického vývinu detí počas prvých
1000 dní.</t>
  </si>
  <si>
    <t>PP-COVID-20-0064</t>
  </si>
  <si>
    <t>prof. MVDr. Monika Halánová, PhD.</t>
  </si>
  <si>
    <t xml:space="preserve">Prevalenčná štúdia kolektívnej imunity SARS-CoV-2 v populácii 
východného Slovenska. </t>
  </si>
  <si>
    <t>PP-H-EUROPE-21-0050</t>
  </si>
  <si>
    <t>PP-H-EUROPE-21-0052</t>
  </si>
  <si>
    <t>doc. MUDr. Ján Fedačko, PhD., Ing. Ivan Pezlar</t>
  </si>
  <si>
    <t>APVV-16-0176</t>
  </si>
  <si>
    <t>MVDr. Alojz Bomba, DrSc./ RNDr. Izabela Bertková, PhD.</t>
  </si>
  <si>
    <t>Cielená modulácia črevnej mikrobioty a jej transplantácia v
prevencii a terapii črevných zápalových chorôb</t>
  </si>
  <si>
    <t>PP-COVID-20-0036</t>
  </si>
  <si>
    <t>prof. MUDr. Pavol Jarčuška, PhD.</t>
  </si>
  <si>
    <t xml:space="preserve">Elektrochemická detekcia vírusov </t>
  </si>
  <si>
    <t>APVV-18-0285</t>
  </si>
  <si>
    <t>RNDr. Gabriel Žoldák, PhD.</t>
  </si>
  <si>
    <t>Pochopenie mechanizmu inaktivácie IgG využitím individuálnych molekúl Hsp70 šaperónu a laserovej optickej pinzety</t>
  </si>
  <si>
    <t>APVV-18-0251</t>
  </si>
  <si>
    <t>doc. RNDr. Martin Kundrát, Ph.D.</t>
  </si>
  <si>
    <t>Vplyv klimatických zmien vo východnej Laurázii na evolúciu druhohorných stavovcov: vysokorozlišovacia analýza unikátne fosilizovaných tkanív z Číny</t>
  </si>
  <si>
    <t>APVV-20-0340</t>
  </si>
  <si>
    <t>doc. RNDr. Erik Sedlák, PhD.</t>
  </si>
  <si>
    <t>Vývoj účinných geneticky kódovaných fotosenzibilizátorov</t>
  </si>
  <si>
    <t>APVV-16-0079_PF_TIP</t>
  </si>
  <si>
    <t>prof. RNDr. Rastislav Varga, DrSc.</t>
  </si>
  <si>
    <t>Moderné amorfné a polykryštalické funkčné materiály pre senzory a
aktuátory.</t>
  </si>
  <si>
    <t>MFAaT Hungary / MPaRV SR</t>
  </si>
  <si>
    <t>HUSKROUA/1702/8.1/0065</t>
  </si>
  <si>
    <t xml:space="preserve"> doc. RNDr. Ján Kaňuk, PhD., prof. Ing. Vladimír Sedlák, PhD.</t>
  </si>
  <si>
    <t>Extension of the operational "Space Emergency System" towards monitoring of dangerous natural and man-made geo-processes in the HU-SK-RO-UA cross-border region, GeoSES</t>
  </si>
  <si>
    <t>HUSKROUA/1901/6.1/0075, EFFUSE</t>
  </si>
  <si>
    <t>RNDr. Ivana Slepáková, PhD.</t>
  </si>
  <si>
    <t>Environment For the Future by Scientific Education</t>
  </si>
  <si>
    <t>2021-2023</t>
  </si>
  <si>
    <t>EK</t>
  </si>
  <si>
    <t>CA17121</t>
  </si>
  <si>
    <t>RNDr. Veronika Huntošová, PhD.</t>
  </si>
  <si>
    <t>Correlated Multimodal Imaging in Life Sciences</t>
  </si>
  <si>
    <t>CA19113</t>
  </si>
  <si>
    <t>The European Researchers' Network Working on Second Victims</t>
  </si>
  <si>
    <t>CA16122</t>
  </si>
  <si>
    <t>doc. RNDr. Ján Sabo, CSc., mim. prof.</t>
  </si>
  <si>
    <t>Biomaterials and advanced physical techniques for regenerative and neurology</t>
  </si>
  <si>
    <t>CA15203</t>
  </si>
  <si>
    <t>RNDr. Beáta Čižmárová, PhD.</t>
  </si>
  <si>
    <t>Mitochondrial mapping: Evolution - Age - Gender - Lifestyle - Enviroment</t>
  </si>
  <si>
    <t>2016-2021</t>
  </si>
  <si>
    <t>CA18237</t>
  </si>
  <si>
    <t>prof. RNDr. Ľubomír Kováč, CSc.</t>
  </si>
  <si>
    <t>EUdaphobase - Európska databáza údajov o pôdnej biológii pre ochranu pôdy</t>
  </si>
  <si>
    <t>CA18107</t>
  </si>
  <si>
    <t>doc. RNDr. Marcel Uhrin, PhD.
Mgr. Peter Kaňuch, PhD.</t>
  </si>
  <si>
    <t>Klimatická zmena a netopiere - od vedy k ochrane</t>
  </si>
  <si>
    <t>CA18202</t>
  </si>
  <si>
    <t>doc. RNDr. Zuzana Vargová, Ph.D.</t>
  </si>
  <si>
    <t>Network for Equilibria and Chemical Thermodynamics Advanced Research</t>
  </si>
  <si>
    <t>CA16117</t>
  </si>
  <si>
    <t>doc. RNDr. Rudolf Gális, PhD.</t>
  </si>
  <si>
    <t>Chemical Elements as Tracers of the Evolution of the Cosmos</t>
  </si>
  <si>
    <t>CA16218</t>
  </si>
  <si>
    <t>NANOSCALE COHERENT HYBRID DEVICES FOR SUPERCONDUCTING QUANTUM TECHNOLOGIES</t>
  </si>
  <si>
    <t>CA18102</t>
  </si>
  <si>
    <t>doc. RNDr. Marcel Uhrin, PhD.</t>
  </si>
  <si>
    <t>The European Aquatic Animal Tracking Network</t>
  </si>
  <si>
    <t>952333, CasProt</t>
  </si>
  <si>
    <t>prof. RNDr. Pavol Miškovský, DrSc.</t>
  </si>
  <si>
    <t>Fostering high scientific quality in protein research in Eastern Slovakia, CasProt</t>
  </si>
  <si>
    <t>Rektorát</t>
  </si>
  <si>
    <t>Výskumná agentúra</t>
  </si>
  <si>
    <t>IT Akadémia, 312011F057</t>
  </si>
  <si>
    <t>doc. RNDr. Dušan Šveda, CSc.</t>
  </si>
  <si>
    <t>IT Akadémia - vzdelávanie pre 21.storočie</t>
  </si>
  <si>
    <t>2016-2022</t>
  </si>
  <si>
    <t>MŠVVaŠ SR</t>
  </si>
  <si>
    <t>ZIV, 312011BFL4</t>
  </si>
  <si>
    <t>Zaisťovanie a implementácia Vnútorného systému zabezpečovania a overovania kvality na UPJŠ</t>
  </si>
  <si>
    <t>UTVŠ UPJŠ</t>
  </si>
  <si>
    <t>1/0409/19</t>
  </si>
  <si>
    <t>Doc. PaedDr. Klaudia Zusková, PhD., spoluriešiteľ s FTVŠ UK Bratislava</t>
  </si>
  <si>
    <t>Šport ako prostriedok ovplyvňovania - kognitívno-evalutívneho komponentu subjektívnej pohody ľudí s poruchami zdravia</t>
  </si>
  <si>
    <t>1/0754/20</t>
  </si>
  <si>
    <t>Mgr. Petra Tomková, PhD.</t>
  </si>
  <si>
    <t>Faktory športového výkonu v kontexte svalovej únavy ako reakcie na nadmerné tréningové zaťaženie adolescentov</t>
  </si>
  <si>
    <t>2020-2022</t>
  </si>
  <si>
    <t>1/0464/18</t>
  </si>
  <si>
    <t>RNDr. Marián Fabián, CSc.</t>
  </si>
  <si>
    <t>Spriahnutie elektrónového a protónového transportu v respiračných hém-meďnatých oxidázach</t>
  </si>
  <si>
    <t>1/0175/19</t>
  </si>
  <si>
    <t>Agregácia imunoglobulínov a predikcia ich koloidálnej stability pomocou pokročilých kinetických analýz</t>
  </si>
  <si>
    <t>1/0053/19_PF_TIP</t>
  </si>
  <si>
    <t>prof. RNDr. Rastislav Varga, DrSc.</t>
  </si>
  <si>
    <t>Vplyv chemického zloženia na význačné fyzikálne vlastnosti moderných funkčných materiálov</t>
  </si>
  <si>
    <t>1/0519/18</t>
  </si>
  <si>
    <t>Mgr. Ľuboš Ambro, PhD.</t>
  </si>
  <si>
    <t>Izolácia a pokročilá charakterizácia nových probiotických mikroorganizmov s potenciálom pre uplatnenie v biomedicíne a biotechnológiách</t>
  </si>
  <si>
    <t>1/0084/18</t>
  </si>
  <si>
    <t>Genetická analýza vybraných nových a novo sa objavujúcich patogénov so zoonotickým potenciálom u zvierat a ľudí</t>
  </si>
  <si>
    <t>1/0380/19</t>
  </si>
  <si>
    <t>prof. MUDr. Zuzana Gdovinová, CSc., FESO</t>
  </si>
  <si>
    <t>Vzťah rizikových faktorov ku vzniku cievnej mozgovej príhody a kognitívneho deficitu.</t>
  </si>
  <si>
    <t>1/0653/19</t>
  </si>
  <si>
    <t>RNDr. Martin Kello, PhD.</t>
  </si>
  <si>
    <t>Sekundárne metabolity lišajníkov: sľubné modulátory nádorového mikroprostredia?</t>
  </si>
  <si>
    <t>1/0173/19</t>
  </si>
  <si>
    <t>doc. MVDr. Jozef Mihalik, CSc.</t>
  </si>
  <si>
    <t>Vplyv podávania entacapone na antioxidačný status a reprodukčné parametre samcov potkana</t>
  </si>
  <si>
    <t>1/0769/19</t>
  </si>
  <si>
    <t>prof. MUDr. Peter Mitro, PhD.</t>
  </si>
  <si>
    <t>Humorálne mechanizmy vazovagálnej synkopy a iných foriem ortostatickej intolerancie</t>
  </si>
  <si>
    <t>1/0620/19</t>
  </si>
  <si>
    <t>doc. RNDr. Miroslava Rabajdová, PhD.</t>
  </si>
  <si>
    <t>Využitie inovatívnych molekulovo - biochemických metód pri diagnostike non-perceptívneho endometria v
procese in vitro fertilizácie.</t>
  </si>
  <si>
    <t>1/0536/19</t>
  </si>
  <si>
    <t>doc. RNDr. Peter Solár, PhD.</t>
  </si>
  <si>
    <t>Úloha erytropoetínového receptora v odpovedi buniek adenokarcinómu mliečnej žľazy na paklitaxel v
podmienkach in vitro a in vivo</t>
  </si>
  <si>
    <t>1/0673/19</t>
  </si>
  <si>
    <t>PharmDr. Marek Šarišský, PhD.</t>
  </si>
  <si>
    <t>Analýza expresie SLAMF receptorov u B-bunkových chronických lymfoproliferatívnych ochorení ako
potenciálnych nových diagnostických markerov a cieľov nových protinádorových liečiv.</t>
  </si>
  <si>
    <t>1/0596/19</t>
  </si>
  <si>
    <t>Identifikácia a validizácia nových biomarkerov prodromálnej Parkinsonovej choroby vo veľkej kohorte pacientov s
idiopatickou poruchou správania v REM spánku</t>
  </si>
  <si>
    <t>1/0780/19</t>
  </si>
  <si>
    <t>Mgr. MUDr. Štefan Tóth, MBA, PhD.</t>
  </si>
  <si>
    <t>Využitie rozšírenej analýzy anamnestických, biochemických, socioekonomických faktorov a genetickej analýzy
pri optimalizovaní skríningu pacientov s familiárnou hypercholesterolémiou na Slovensku</t>
  </si>
  <si>
    <t>1/0393/20</t>
  </si>
  <si>
    <t>MVDr. Alojz Bomba, DrSc. /  RNDr. Jana Štofilová, PhD.</t>
  </si>
  <si>
    <t>Adherenčné a imunomodulačné vlastnosti probiotických laktobacilov a ich vzťah k funkčnosti a integrite črevnej
bariéry pri črevných zápalových ochoreniach</t>
  </si>
  <si>
    <t>1/0177/20</t>
  </si>
  <si>
    <t>Mapovanie trajektórie a skúseností dospievajúcich s emocionálnymi a behaviorálnymi problémami v systéme
starostlivosti: možnosti vylepšenia z pohľadu dospievajúcich a ich rodičov</t>
  </si>
  <si>
    <t>1/0372/20</t>
  </si>
  <si>
    <t>MUDr. Zuzana Katreniaková, PhD.</t>
  </si>
  <si>
    <t>Využitie ekosociálnych a behaviorálnych intervencií v prevencii záťaže opatrovateľov osôb s Alzheimerovou
chorobou</t>
  </si>
  <si>
    <t>1/0598/20</t>
  </si>
  <si>
    <t>doc. MUDr. Marek Lacko, PhD.</t>
  </si>
  <si>
    <t>Analýza sérových a synoviálnych biomerkerov osteoartritídy v koreláte so zmenou klinického stavu pacientov po intraartikulárnej aplikácii autológnej plazmy bohatej na trombocyty.</t>
  </si>
  <si>
    <t>1/0622/20</t>
  </si>
  <si>
    <t>prof. MUDr. Jozef Radoňák, CSc., MPH</t>
  </si>
  <si>
    <t>Štúdium molekulového a metabolomického profilu karcinómu prsníka</t>
  </si>
  <si>
    <t>1/0229/20</t>
  </si>
  <si>
    <t>RNDr. Tímea Špaková, PhD.</t>
  </si>
  <si>
    <t>Analýza účinku exozómov produkovaných humánnymi mezenchýmovými kmeňovými bunkami na zápalové
chondrocyty s cieľom porovnať efektívnosť bezbunkovej a bunkovej terapie v liečbe osteoartritídy</t>
  </si>
  <si>
    <t>1/0008/20</t>
  </si>
  <si>
    <t>doc. RNDr. Pavol Švorc, CSc.</t>
  </si>
  <si>
    <t>Chronobiologické aspekty pohlavných rozdielov po apnoickej epizóde centrálneho typu a reoxygenácie v
experimentálnom modeli potkana v celkovej anestézii.</t>
  </si>
  <si>
    <t>1/0196/20</t>
  </si>
  <si>
    <t>RNDr. Ivan Talian, PhD.</t>
  </si>
  <si>
    <t>Využitie proteomickej analýzy distálnych humánnych tekutín pri stanovení ochorení čeľustno-sánkového kĺbu a
pri hodnotení účinnosti liečby pomocou intra-artikulárnej aplikácie kyseliny hyalurónovej</t>
  </si>
  <si>
    <t>1/0183/20</t>
  </si>
  <si>
    <t>prof. MUDr. Ivan Tkáč, PhD.</t>
  </si>
  <si>
    <t>Sledovanie genomických a proteomických markerov progresie aterosklerózy končatinových a karotických artérií
pri diabete 2. typu</t>
  </si>
  <si>
    <t>1/0333/20</t>
  </si>
  <si>
    <t>doc. RNDr. Vladimíra Tomečková, PhD.</t>
  </si>
  <si>
    <t>Slzná tekutina a sliny v preventívnej, prediktívnej a personalizovanej medicíne</t>
  </si>
  <si>
    <t>1/0319/20</t>
  </si>
  <si>
    <t>MUDr. Tomáš Vasilenko PhD.</t>
  </si>
  <si>
    <t>Vývoj aktívnych krytí rán na báze hydrogélov obsahujúcich rastlinné extrakty stimulujúce hojenie rán u zdravých
a diabetických potkanov</t>
  </si>
  <si>
    <t>1/0540/20</t>
  </si>
  <si>
    <t>doc. Mgr. Peter Urban, PhD.</t>
  </si>
  <si>
    <t>Štúdium vybraných biomarkerov vzniku a progresie demyelinizačných ochorení CNS</t>
  </si>
  <si>
    <t>1/0359/21</t>
  </si>
  <si>
    <t>MVDr. Elena Hatalová, PhD.</t>
  </si>
  <si>
    <t>Mapovanie epidemiologickej a epizootologickej distribúcie a výskytu vybraných zoonotických intestinálnych patogénov pomocou molekulových metód</t>
  </si>
  <si>
    <t>1/0513/21</t>
  </si>
  <si>
    <t>prof. MUDr. Ladislav Mirossay, DrSc.</t>
  </si>
  <si>
    <t>Klinická relevantnosť expresie PD receptorov „programovanej smrti“ v mikroprostredí karcinómov mliečnej žlazy.</t>
  </si>
  <si>
    <t>1/0539/21</t>
  </si>
  <si>
    <t>Fibroblasty a nádorové mikroprostredie: bunkové interakcie a ich farmakologické ovplyvnenie.</t>
  </si>
  <si>
    <t>1/0540/21</t>
  </si>
  <si>
    <t>doc. MUDr. Peter Urdzík, PhD.</t>
  </si>
  <si>
    <t>Korelácia kombinácie biochemických a klinických markerov pri diagnostike a prognóze klinického výskumu karcinómu</t>
  </si>
  <si>
    <t>1/0593/21</t>
  </si>
  <si>
    <t xml:space="preserve">Mgr. Daniela Fiľakovská, PhD. </t>
  </si>
  <si>
    <t>Raný vývin detí v kontexte marginalizovaných rómskych komunít: faktory ohrozujúce zdravie a zdravý vývin</t>
  </si>
  <si>
    <t>1/0723/21</t>
  </si>
  <si>
    <t>RNDr. Martin Bona, PhD.</t>
  </si>
  <si>
    <t>Sledovanie vplyvu oklúzie strednej mozgovej tepny s použitím konektomických údajov</t>
  </si>
  <si>
    <t>1/0163/21</t>
  </si>
  <si>
    <t>doc. et doc. PhDr. Magdaléna Hagovská, PhD.</t>
  </si>
  <si>
    <t>Prevalencia bolesti a dizability chrbtice a kĺbov vo vybraných druhoch športu</t>
  </si>
  <si>
    <t>2/0073/21</t>
  </si>
  <si>
    <t>Mechanizmy metabolizácie glutamátu ako nástroj ischemickej tolerancie.</t>
  </si>
  <si>
    <t>1/0346/18</t>
  </si>
  <si>
    <t>Reliktné formy článkonožcov (Arthropoda) v Západných Karpatoch – morfológia, ekológia a fylogenéza</t>
  </si>
  <si>
    <t>2/0113/18</t>
  </si>
  <si>
    <t>Eko-epidemiológia Borrelia miyamotoi na Slovensku</t>
  </si>
  <si>
    <t>1/0298/19</t>
  </si>
  <si>
    <t>Refúgiá fauny v urbanizovanom prostredí: diverzita, ekológia a adaptácie živočíchov v mestskej aglomerácii</t>
  </si>
  <si>
    <t>1/0022/19</t>
  </si>
  <si>
    <t>prof. RNDr. Peter Fedoročko, CSc.</t>
  </si>
  <si>
    <t>Hypoxia a polymorfizmus transportného proteínu BCRP ako faktory ovplyvňujúce akumuláciu a účinok hypericínu v podmienkach in vitro a ex ovo</t>
  </si>
  <si>
    <t>1/0013/19</t>
  </si>
  <si>
    <t>Génové klastre biosyntetických génov skyrínu v endofytických hubách: kľúč k objasneniu biosyntézy hypericínu v rode Hypericum?</t>
  </si>
  <si>
    <t>1/0741/19</t>
  </si>
  <si>
    <t>Mgr. Vladislav Kolarčik, PhD.</t>
  </si>
  <si>
    <t>Vývinová biológia, polyploidizácia a interakcia cytotypov v sexuálnych-asexuálnych rastlinných skupinách</t>
  </si>
  <si>
    <t>1/0669/19</t>
  </si>
  <si>
    <t>prof. RNDr. Pavol Mártonfi, PhD.</t>
  </si>
  <si>
    <t>Bioticky indukovaná endoreduplikácia krytosemenných rastlín</t>
  </si>
  <si>
    <t>1/0658/20</t>
  </si>
  <si>
    <t>Kisková Terézia, RNDr., PhD.</t>
  </si>
  <si>
    <t>Kombinovaná liečba glioblastómu temozolomidom a sekundárnymi metabolitmi lišajníkov</t>
  </si>
  <si>
    <t>1/0760/20</t>
  </si>
  <si>
    <t>Alexovič Matiašová Anna, RNDr., PhD.</t>
  </si>
  <si>
    <t>Detekcia apoptotických procesov v bunkách nervového systému pomocou imunofluorescenčných metód aplikovaných v in vitro a in vivo modeloch</t>
  </si>
  <si>
    <t>1/0291/20</t>
  </si>
  <si>
    <t>Paľove-Balang Peter, doc. RNDr., PhD.</t>
  </si>
  <si>
    <t>Regulácia biosyntetických dráh produkujúcich biologicky významné izoflavonoidy v čeľadi Fabaceae.</t>
  </si>
  <si>
    <t>1/0300/19</t>
  </si>
  <si>
    <t>3D modelovanie slnečného žiarenia na stromovej vegetácii reprezentovanej mračnom bodov z laserového skenovania</t>
  </si>
  <si>
    <t>1/0798/20</t>
  </si>
  <si>
    <t>Gallay Michal, doc. Mgr., PhD.</t>
  </si>
  <si>
    <t>Synergické využitie viacerých zdrojov dát z diaľkového prieskumu Zeme vo výskume krajiny</t>
  </si>
  <si>
    <t>1/0056/18</t>
  </si>
  <si>
    <t>prof. RNDr. Viliam Geffert, DrSc.</t>
  </si>
  <si>
    <t>Popisná a výpočtová zložitosť automatov a algoritmov</t>
  </si>
  <si>
    <t>1/0097/18</t>
  </si>
  <si>
    <t>prof. RNDr. Danica Jakubíková - Studenovská, CSc</t>
  </si>
  <si>
    <t>Algebraické štruktúry s usporiadaním</t>
  </si>
  <si>
    <t>1/0526/20</t>
  </si>
  <si>
    <t>Lučivjanská Katarína, Mgr., PhD.</t>
  </si>
  <si>
    <t>Investičné stratégie penzijných fondov a ich výkonnosti</t>
  </si>
  <si>
    <t>1/0265/17</t>
  </si>
  <si>
    <t>doc. RNDr. Mária Ganajová, CSc.</t>
  </si>
  <si>
    <t>Formatívne hodnotenie vo výučbe prírodných vied, matematiky a informatiky</t>
  </si>
  <si>
    <t>1/0016/18</t>
  </si>
  <si>
    <t>doc. RNDr. Mária Kožurková, CSc.</t>
  </si>
  <si>
    <t>Štúdium cytotoxickej aktivity nových kumarínových derivátov modifikovaných akridínovým, takrínovým a antracénovým skeletom</t>
  </si>
  <si>
    <t>1/0375/19</t>
  </si>
  <si>
    <t>RNDr. Mária Vilková, PhD.</t>
  </si>
  <si>
    <t>Stereoselektívna syntéza fotoaktívnych molekúl s pyrolidínovými farmakofórmi na báze broussonetinov, oxazolomycínov a laktacystínu</t>
  </si>
  <si>
    <t>1/0148/19</t>
  </si>
  <si>
    <t>doc. RNDr. Ivan Potočňák, PhD.</t>
  </si>
  <si>
    <t>Komplexy platinových kovov s planárnymi aromatickými jadrami ako protinádorové liečivá</t>
  </si>
  <si>
    <t>1/0124/20</t>
  </si>
  <si>
    <t>Šandrejová Jana, RNDr., PhD.</t>
  </si>
  <si>
    <t>Vývoj nových schém pre automatizáciu a miniaturizáciu analytických procedúr a ich aplikácia na vypracovanie nových „zelených“ postupov pre analýzu rastlinných materiálov, farmaceutických prípravkov, biologických a environmentálnych vzoriek</t>
  </si>
  <si>
    <t>1/0138/20</t>
  </si>
  <si>
    <t>Víglaský Viktor, doc. RNDr., PhD.</t>
  </si>
  <si>
    <t>Inteligentné nanokonjugáty na báze nanočastíc a aptamérov DNA</t>
  </si>
  <si>
    <t>1/0204/18</t>
  </si>
  <si>
    <t>Príprava a štúdium nanomateriálov pre technológie na konverziu a prenos energie</t>
  </si>
  <si>
    <t>1/0421/18</t>
  </si>
  <si>
    <t>doc. RNDr. Katarína Štroffeková, PhD.</t>
  </si>
  <si>
    <t>Fotobiostimulácia ako terapia pre mitochondriálnu dysfunkciu (PHOBIOPIA)</t>
  </si>
  <si>
    <t>1/0743/19</t>
  </si>
  <si>
    <t>Isingove supravodiče pre topologické fázy hmoty</t>
  </si>
  <si>
    <t>1/0531/19</t>
  </si>
  <si>
    <t>doc. RNDr. Milan Žukovič, PhD.</t>
  </si>
  <si>
    <t>Exotické javy vo frustrovaných spinových systémoch</t>
  </si>
  <si>
    <t>1/0426/19</t>
  </si>
  <si>
    <t>Experimentálne štúdium relaxačných procesov v molekulových magnetických materiáloch</t>
  </si>
  <si>
    <t>1/0143/20</t>
  </si>
  <si>
    <t>Kollár Peter, prof. RNDr., DrSc.</t>
  </si>
  <si>
    <t>Magnetizačné procesy kompozitov s magnetickými časticami s modifikovaným povrchom</t>
  </si>
  <si>
    <t>1/0105/20</t>
  </si>
  <si>
    <t>Gmitra Martin, RNDr., PhD.</t>
  </si>
  <si>
    <t>Teoretické štúdium multifunkčných kvantových nízko-rozmerných magnetických materiálov</t>
  </si>
  <si>
    <t>1/0225/20</t>
  </si>
  <si>
    <t>Füzer Ján, doc. RNDr., PhD.</t>
  </si>
  <si>
    <t>Príprava hybridných kompozitných materiálov a charakterizácia štruktúry a magnetických vlastností v širšom intervale teplôt</t>
  </si>
  <si>
    <t>1/0406/20</t>
  </si>
  <si>
    <t>Girman Vladimír, Ing., PhD.</t>
  </si>
  <si>
    <t>Štúdium štruktúry a fyzikálnych vlastností materiálov s vysokým stupňom neusporiadanosti.</t>
  </si>
  <si>
    <t>1/0557/20</t>
  </si>
  <si>
    <t>Bánó Gregor, doc. Mgr., PhD.</t>
  </si>
  <si>
    <t>Doba života singletového kyslíka v bunkách: cesta k zvýšenej efektívnosti fotodynamickej terapie nádorových ochorení</t>
  </si>
  <si>
    <t>1/0095/21</t>
  </si>
  <si>
    <t>prof.  RNDr. Renáta Oriňaková, DrSc.</t>
  </si>
  <si>
    <t>Aplikácia inovatívnych nanokatalyzátorov a DFT simulácií pre efektívnu výrobu vodíka</t>
  </si>
  <si>
    <t>1/0177/21</t>
  </si>
  <si>
    <t>1/0220/21</t>
  </si>
  <si>
    <t>prof. Mgr. Vasiľ Andruch, CSc.</t>
  </si>
  <si>
    <t>Využitie alternatívnych rozpúšťadiel a prístupov na vývoj environmentálne priateľských postupov pre analytickú chémiu a organickú syntéz</t>
  </si>
  <si>
    <t>1/0514/21</t>
  </si>
  <si>
    <t>doc. Mgr. Ladislav Novotný, PhD.</t>
  </si>
  <si>
    <t>Priestorová redistribúcia ľudského kapitálu ako indikátor formovania regionálneho systému Slovenska</t>
  </si>
  <si>
    <t>1/0535/21</t>
  </si>
  <si>
    <t>prof. RNDr. Michal Hnatič, DrSc.</t>
  </si>
  <si>
    <t>Stochastická dynamika a turbulencia: Výpočet relevantných  parametrov a anomálnych indexov vo vyšších radoch poruchovej teórie</t>
  </si>
  <si>
    <t>1/0574/21</t>
  </si>
  <si>
    <t>Zafarbenia grafov vzhľadom na lokálne podmienky</t>
  </si>
  <si>
    <t>1/0779/21</t>
  </si>
  <si>
    <t>doc. RNDr. Peter Pristaš, CSc.</t>
  </si>
  <si>
    <t>Aktinobaktérie a aktinomycéty z extrémnych prostredí ako zdroj biodiverzity pre moderné biotechnológie</t>
  </si>
  <si>
    <t>1/0829/21</t>
  </si>
  <si>
    <t>Experimentálne štúdium magnetických nanočastíc pre biomedicínske aplikácie.</t>
  </si>
  <si>
    <t>1/0865/21</t>
  </si>
  <si>
    <t>prof. RNDr. Vladimír Zeleňák, DrSc.</t>
  </si>
  <si>
    <t>Nanopórovité materiály pre uskladnenie vodíka a jeho zlúčenín</t>
  </si>
  <si>
    <t>1/0869/21</t>
  </si>
  <si>
    <t>Mgr. Martin Panigaj, PhD.</t>
  </si>
  <si>
    <t>Špecifickou RNA podmienená aktivácia nanočastíc z nukleových kyselín</t>
  </si>
  <si>
    <t>2/0066/21</t>
  </si>
  <si>
    <t>Tuhé iónové vodiče: výroba, vlastnosti, perspektíva využitia v lítiových batériách s tuhým elektrolytom.</t>
  </si>
  <si>
    <t>2/0108/21</t>
  </si>
  <si>
    <t>RNDr. Matej Dudáš, PhD.</t>
  </si>
  <si>
    <t>Diverzita bioty miest v karpatsko-panónskej oblasti</t>
  </si>
  <si>
    <t>PravF</t>
  </si>
  <si>
    <t>1/0566/19</t>
  </si>
  <si>
    <t>JUDr. Žofia Mrázová, PhD., LLM</t>
  </si>
  <si>
    <t>Výkon funkcie členov orgánov kapitálových obchodných spoločností</t>
  </si>
  <si>
    <t>1/0386/19</t>
  </si>
  <si>
    <t xml:space="preserve">prof. JUDr. Alexander Brostl, CSc. </t>
  </si>
  <si>
    <t>Nové dimenzie metodológie právnej argumnetácie - úloha právnych princípov vo viacúrovňovom právnom systéme</t>
  </si>
  <si>
    <t>1/0399/20</t>
  </si>
  <si>
    <t>doc. JUDr. Ladislav Orosz, CSc.</t>
  </si>
  <si>
    <t>Ústavodarná činnosť Národnej rady Slovenskej republiky (právno-politická analýza -hodnotenie-perspektívy)</t>
  </si>
  <si>
    <t>1/0790/20</t>
  </si>
  <si>
    <t>Ochrana zamestnanca v kontexte priemyselnej revolúcie 5.0 - východiská, možnosti, riziká</t>
  </si>
  <si>
    <t>1/0643/20</t>
  </si>
  <si>
    <t>Umelá inteligencia z pohľadu práva a etiky</t>
  </si>
  <si>
    <t>1/0765/20</t>
  </si>
  <si>
    <t>doc. JUDr. Peter Molnár, PhD.</t>
  </si>
  <si>
    <t>Ochrana ľudských hodnôt v súkromnom práve v kontexte moderných trendov a prebiehajúcej rekodifikácie súkromného práva</t>
  </si>
  <si>
    <t>1/0214/21</t>
  </si>
  <si>
    <t>JUDr. Anna Vartašová, PhD.</t>
  </si>
  <si>
    <t>Daň z nehnuteľnosti - právny stav a potenciál</t>
  </si>
  <si>
    <t>1/0485/21</t>
  </si>
  <si>
    <t xml:space="preserve">JUDr. Adrián Popovič, PhD. </t>
  </si>
  <si>
    <t>Súčasnosť a východiská reformovania systému vlastných zdrojov rozpočtu EÚ ( právne a ekonomické aspekty aj v kontexte dôsledkov pandémie ochorenia COVID-19)</t>
  </si>
  <si>
    <t>1/0367/19</t>
  </si>
  <si>
    <t>doc. JUDr. Peter Molitoris, PhD.</t>
  </si>
  <si>
    <t>Kompetencie obecnej samosprávy a podiel štátu na ich uskutočňovaní</t>
  </si>
  <si>
    <t>2/0068/19</t>
  </si>
  <si>
    <t>doc. Mgr. Iveta Jeleňová, PhD.</t>
  </si>
  <si>
    <t>Postoje voči migrantom v sociálnopsychologických kontextoch</t>
  </si>
  <si>
    <t>1/0290/20</t>
  </si>
  <si>
    <t>doc. PhDr. Richard Geffert, Ph.D.</t>
  </si>
  <si>
    <t>Sociálna spravodlivosť a starobné dôchodkové sporenie v Slovenskej republike</t>
  </si>
  <si>
    <t>1/0595/21</t>
  </si>
  <si>
    <t>doc. PhDr. Lenka Lachytová, PhD.</t>
  </si>
  <si>
    <t>Intervencie verejnej správy v čase COVID-19 a ich vplyv na kvalitu života občanov vybraných komunít</t>
  </si>
  <si>
    <t>1/0837/21</t>
  </si>
  <si>
    <t>Ing. Eva Výrostová, PhD.</t>
  </si>
  <si>
    <t>Priestorové a časové aspekty politiky súdržnosti EÚ: skúsenosti a perspektívy</t>
  </si>
  <si>
    <t>1/0316/19</t>
  </si>
  <si>
    <t>prof. PaedDr. Štefan Šutaj, DrSc.</t>
  </si>
  <si>
    <t>Výmena obyvateľstva medzi Československom a Maďarskom - fakty a historické súvislosti v domácej a európskej politike</t>
  </si>
  <si>
    <t>1/0748/19</t>
  </si>
  <si>
    <t>doc. Mgr. Ing. Jozef Bavoľár, PhD.</t>
  </si>
  <si>
    <t>Charakteristiky rozhodovania a kríza v procese dosahovania cieľov</t>
  </si>
  <si>
    <t>1/0342/20</t>
  </si>
  <si>
    <t>Melichárek Maroš, Mgr. PhD.</t>
  </si>
  <si>
    <t>Premeny a interakcie ideológie čechoslovakizmu a juhoslavizmu v podmienkach 20. storočia</t>
  </si>
  <si>
    <t>1/0523/20</t>
  </si>
  <si>
    <t>Bačíková Mária, Mgr., PhD.</t>
  </si>
  <si>
    <t xml:space="preserve">Premeny a interakcie ideológie čechoslovakizmu a juhoslavizmu v podmienkach 20. </t>
  </si>
  <si>
    <t>1/0355/20</t>
  </si>
  <si>
    <t>Šebeňa René, Mgr., PhD.</t>
  </si>
  <si>
    <t>Mechanizmy sluchového priestorového a pozornostného spracovania: experimenty, oscilácie, výpočtové modely a analytické metódy.</t>
  </si>
  <si>
    <t>1/0371/20</t>
  </si>
  <si>
    <t>Orosová Oľga, prof. PhDr., CSc.</t>
  </si>
  <si>
    <t xml:space="preserve">Trendy v prevalencii rizikového správania adolescentov. Školské randomizované </t>
  </si>
  <si>
    <t>1/0447/20</t>
  </si>
  <si>
    <t>Tomaščíková Slávka, Dr. h. c. doc. Mgr., PhD.</t>
  </si>
  <si>
    <t>Globálne a lokálne v post-mileniárnych anglofónnych literatúrach, kultúrach a médiách.</t>
  </si>
  <si>
    <t>1/0257/20</t>
  </si>
  <si>
    <t>Katreničová Anabela, Mgr. et Mgr., PhD.</t>
  </si>
  <si>
    <t>Koncept ženy hrdinky v stredovekej exegetickej literatúre</t>
  </si>
  <si>
    <t>1/0232/21</t>
  </si>
  <si>
    <t>PhDr. Štefan Jusko, PhD.</t>
  </si>
  <si>
    <t>Vzťah filozofie a vedy v súčasnosti</t>
  </si>
  <si>
    <t>1/0321/21</t>
  </si>
  <si>
    <t>Výskum korelácií medzi deformáciami politického vedomia a nárastom politického extrémizmu u študentov stredných škôl Košického a Prešovského samosprávneho kraja.</t>
  </si>
  <si>
    <t>1/0344/21</t>
  </si>
  <si>
    <t>Ing. Eva Kiktova, PhD.</t>
  </si>
  <si>
    <t>Adaptívne maticové testy v audiometrii a v percepčnej fonetike</t>
  </si>
  <si>
    <t>1/0467/21</t>
  </si>
  <si>
    <t xml:space="preserve">doc. Marián Milčák, PhD. </t>
  </si>
  <si>
    <t>Tvárnosť subjektu a jeho netradičné podoby pri kreovaní obrazu človeka v súčasnej poézii</t>
  </si>
  <si>
    <t>1/0754/21</t>
  </si>
  <si>
    <t>doc. Soňa Lovašová, PhD.</t>
  </si>
  <si>
    <t>"Push-pull" sociálne faktory súvisiace s mierou adolescentov v kontexte sociálnej práce</t>
  </si>
  <si>
    <t>1/0853/21</t>
  </si>
  <si>
    <t>doc. PhDr. Beáta Ráczová, PhD.</t>
  </si>
  <si>
    <t>Špecifiká prechodu do dospelosti v kontexte cieľov a vybraných  osobnostných premenných a ich dopad na subjektívnu pohodu mladých dospelých.</t>
  </si>
  <si>
    <t>1/0109/21</t>
  </si>
  <si>
    <t xml:space="preserve">doc. Mgr. Erika Brodňanská, PhD. </t>
  </si>
  <si>
    <t>Poemata de se ipso Gregora z Nazianzu</t>
  </si>
  <si>
    <t>1/0130/21</t>
  </si>
  <si>
    <t>Korpusové medzijazykové porovnanie deverbatívnych substantív s internacionálnymi sufixami.</t>
  </si>
  <si>
    <t>MH SR</t>
  </si>
  <si>
    <t>313012T288</t>
  </si>
  <si>
    <t>MVDr. Emília Hijová, PhD.</t>
  </si>
  <si>
    <t>Funkčné potraviny pre zdravý život (T 288)</t>
  </si>
  <si>
    <t>313012R720_Eridok</t>
  </si>
  <si>
    <t>MUDr. Janette Baloghová, PhD.</t>
  </si>
  <si>
    <t>Eliminácia rizika dopadov koherentného žiarenia pri dermatologických zákrokoch</t>
  </si>
  <si>
    <t>313011V446_LISPER</t>
  </si>
  <si>
    <t>Integratívna stratégia v rozvoji personalizovanej medicíny vybraných zhubných nádorových ochorení a jej vplyv na kvalitu života</t>
  </si>
  <si>
    <t xml:space="preserve">313011V336_Drive4SIFood </t>
  </si>
  <si>
    <t>MVDr. Alojz Bomba, DrSc./ MVDr. Ladislav Strojný, PhD.</t>
  </si>
  <si>
    <t xml:space="preserve">Dopytovo-orientovaný výskum pre udržateľné a inovatívne potraviny, Drive4SIFood </t>
  </si>
  <si>
    <t>313011AUB1, AKARDIO COVID-19</t>
  </si>
  <si>
    <t>doc. MUDr. Ján Fedačko, PhD.</t>
  </si>
  <si>
    <t>Analýza kardiovaskulárnej a imunologickej odpovede pacientov po prekonaní COVID-19 so zameraním na výskum nových diagnostických markerov a terapeutických prostriedkov</t>
  </si>
  <si>
    <t>313011AUA5</t>
  </si>
  <si>
    <t>doc. MUDr. Silvia Farkašová Iannaccone, PhD.</t>
  </si>
  <si>
    <t>Nové možnosti manažmentu závažných ochorení v liečebno-preventívnej starostlivosti s ohľadom na bezpečnosť zdravotníckych profesionálov</t>
  </si>
  <si>
    <t>313011ASX1, IPMVDCov</t>
  </si>
  <si>
    <t>prof. MUDr. Viliam Donič, CSc.</t>
  </si>
  <si>
    <t>Návrh a implementácia pokročilých metód ventilačnej liečby a diagnostiky vírusových pneumónii vrátane Covid-19 s možnosťou ich rýchleho osvojenia</t>
  </si>
  <si>
    <t>MZ SR</t>
  </si>
  <si>
    <t>2019/32-UPJŠ-4 Biomarkery</t>
  </si>
  <si>
    <t>prof. MUDr. Ivica Lazúrová, DrSc.</t>
  </si>
  <si>
    <t>Včasná diagnostika kardiovaskulárneho postihnutia pomocou nových hormonálnych biomarkerov</t>
  </si>
  <si>
    <t>2019/29-UPJŠ-1 DepDemGen</t>
  </si>
  <si>
    <t>Sledovanie vzťahu vybraných génových variantov a proteomických markerov u pacientov s psychickými poruchami ako príspevok k ich personalizovanej liečbe.</t>
  </si>
  <si>
    <t>2019/35-UPJŠ-6 Transfec</t>
  </si>
  <si>
    <t>Faktory efektivity fekálnej transplantácie pri kolitíde spôsobenej Clostridioides difficile</t>
  </si>
  <si>
    <t>COVIMEP</t>
  </si>
  <si>
    <t>prof. MVDr. Monika Halánová, PhD.</t>
  </si>
  <si>
    <t>Séroepidemiologická štúdia na prítomnosť protilátok voči SARS-CoV-2 vo vybraných regiónoch Slovenska (COVIMEP)</t>
  </si>
  <si>
    <t>2021-2022</t>
  </si>
  <si>
    <t>Visegrad Fund</t>
  </si>
  <si>
    <t>Science in V4 Countries –
Development of Novel Sensors
for Diagnosis of Diabetes</t>
  </si>
  <si>
    <t>Granty Španielska</t>
  </si>
  <si>
    <t xml:space="preserve">RTI2018-093571-B-100 </t>
  </si>
  <si>
    <t xml:space="preserve"> doc. RNDr., Peter Paľove-Balang, PhD.</t>
  </si>
  <si>
    <t>Riešenie zvyšovania produktivity a znášanlivosti sucha v strukovinách použitím špecifických mutantov v transkripčných faktoroch a enzýmoch metabolizmu dusíka.</t>
  </si>
  <si>
    <t>US-1256179</t>
  </si>
  <si>
    <t>Identifikácia a charakterizácia nových kľúčových nodulových transportérov a kľúčových transkripčných faktorov v rhizobiálnej symbióze strukovín</t>
  </si>
  <si>
    <t>Horizon EUROPE</t>
  </si>
  <si>
    <t>21585, InnoChange</t>
  </si>
  <si>
    <t>InnoChange: Driving Change and Capacity Building Towards Innovative, Entrepreneurial Universities</t>
  </si>
  <si>
    <t>2020-1-DE01-KA203-005677</t>
  </si>
  <si>
    <t>doc. RNDr. Ingrid Semanišinová, PhD.</t>
  </si>
  <si>
    <t>Enhancing functional thinking from primary to upper secondary school</t>
  </si>
  <si>
    <t xml:space="preserve">ALICE CERN </t>
  </si>
  <si>
    <t>doc. RNDr. Marek Bombara, PhD.</t>
  </si>
  <si>
    <t>Experiment ALICE na LHC v CERN: Štúdium silno interagujúcej hmoty v extrémnych podmienkach</t>
  </si>
  <si>
    <t>Špičkový tím BIOAKTIV</t>
  </si>
  <si>
    <t>Tím výskumu bioaktívnych látok pre biomedicínske aplikácie</t>
  </si>
  <si>
    <t>2015-2021</t>
  </si>
  <si>
    <t>Špičkový tím KOSDIM</t>
  </si>
  <si>
    <t>prof. RNDr. Stanislav Jendroľ, DrSc.</t>
  </si>
  <si>
    <t>Košická Skupina Diskrétnej Matematiky</t>
  </si>
  <si>
    <t>2017-2023</t>
  </si>
  <si>
    <t>Špičkový tím TRIANGEL</t>
  </si>
  <si>
    <t>Tím pre špičkový výskum anorganických materiálov </t>
  </si>
  <si>
    <t>Špičkový tím QMAGNA</t>
  </si>
  <si>
    <t>Dr.h.c. prof. Alexander Feher, DrSc.</t>
  </si>
  <si>
    <t>Kvantový magnetizmus a nanofyzika</t>
  </si>
  <si>
    <t>313012T520</t>
  </si>
  <si>
    <t>Výskum a vývoj technológií strojového učenia a počítačového videnia pre fotorealistickú rekonštrukciu ľudí v 3D virtuálnom prostredí</t>
  </si>
  <si>
    <t>313011V334, iCoTS</t>
  </si>
  <si>
    <t>Inovatívne riešenia pohonných, energetických a bezpečnostných komponentov dopravných prostriedkov, iCoTS</t>
  </si>
  <si>
    <t>2019-2024</t>
  </si>
  <si>
    <t>313011T544, NEMMA</t>
  </si>
  <si>
    <t>(NEMMA) Nové nekonvenčné magnetické materiály pre aplikácie</t>
  </si>
  <si>
    <t>2016-2019</t>
  </si>
  <si>
    <t>TEHO</t>
  </si>
  <si>
    <t>TEHO 36/2021</t>
  </si>
  <si>
    <t>RNDr. Ján Elečko, PhD.</t>
  </si>
  <si>
    <t xml:space="preserve">TEHO - Syntéza nových typov antioxidantov </t>
  </si>
  <si>
    <t>313011AUW7, NANOVIR</t>
  </si>
  <si>
    <t>Nanočastice pre riešenie diagnosticko-terapeutických problémov s COVID-19 (NANOVIR)</t>
  </si>
  <si>
    <t>Štátna ochrana pŕirody SR</t>
  </si>
  <si>
    <t>ŠOP SR-Z-8/2021</t>
  </si>
  <si>
    <t>Biospeleologický výskum a monitorong bezstavovcov</t>
  </si>
  <si>
    <t>Nadácia ESET</t>
  </si>
  <si>
    <t>Aplikácia EDEVIR</t>
  </si>
  <si>
    <t>UPJŠ/ Instyle. AI s.r.o</t>
  </si>
  <si>
    <t>Projekt Fashion AI (Rámcová zmluva o spolupráci PF 90/2020)</t>
  </si>
  <si>
    <t>Mgr. Gabriela Vozariková</t>
  </si>
  <si>
    <t>projekt Fashion AI</t>
  </si>
  <si>
    <t>Nadácia Pontis</t>
  </si>
  <si>
    <t>SK-NICMP21_093</t>
  </si>
  <si>
    <t>RNDr. JUDr. Pavol Sokol, PhD.</t>
  </si>
  <si>
    <t>Nauč sa základy informačnej bezpečnosti a vzdelávaj svoje okolie</t>
  </si>
  <si>
    <t>2019-1-CZ01-KA203-061393</t>
  </si>
  <si>
    <t>Assessment of Quality of Erasmus Traineeships</t>
  </si>
  <si>
    <t>957715, IMPRESA</t>
  </si>
  <si>
    <t>prof. PhDr. Oľga Orosová, CSc.</t>
  </si>
  <si>
    <t>IMPRESA -  Implementing Methamphetamine Prevention Strategies into Action</t>
  </si>
  <si>
    <t>721933,UrbanHIST</t>
  </si>
  <si>
    <t>History of European Urbanism in the 20th Century</t>
  </si>
  <si>
    <t>Špičkový tím OST</t>
  </si>
  <si>
    <t>Onomaziológia - slovotvorba - typológia - OST</t>
  </si>
  <si>
    <t>Botanická záhrada</t>
  </si>
  <si>
    <t>Európske zoskupenie územnej spolupráce Via Carpatia s ručením obmedzeným v spolupráci s Košickým samosprávnym krajom a Széchenyi Programiroda Nonprofit Kft.</t>
  </si>
  <si>
    <t>FMP-E/1901/1. 1/020</t>
  </si>
  <si>
    <t>Využitie zbierkových fondov drevín botanických záhrad v Košiciach a Nyíregyházi pri výchove a vzdelávaní detí a dospelých</t>
  </si>
  <si>
    <t>2020-1-SK01-KA103-077820</t>
  </si>
  <si>
    <t>Mgr. Mária Vasiľová, PhD.</t>
  </si>
  <si>
    <t>Erasmus+ KA103 mobilita jednotlivcov s krajinami programu</t>
  </si>
  <si>
    <t>2019-1-SK01-KA103-060320</t>
  </si>
  <si>
    <t>2018-1-SK01-KA103-046151</t>
  </si>
  <si>
    <t>2020-1-SK01-KA107-077822</t>
  </si>
  <si>
    <t>Erasmus+ KA107 mobilita jednotlivcov s partnerskými krajinami</t>
  </si>
  <si>
    <t>2019-1-SK01-KA107-060323</t>
  </si>
  <si>
    <t>2018-1-SK01-KA107-046156</t>
  </si>
  <si>
    <t>2021-1-SK01-KA131-HED-000007585</t>
  </si>
  <si>
    <t>Erasmus+ KA131 Projekt mobility vysokoškolských študentov a zamestnancov</t>
  </si>
  <si>
    <t>003UVLF-2-1/2021</t>
  </si>
  <si>
    <t>Príprava štúdie uskutočniteľnosti integrácie
výskumných univerzít mesta Košice</t>
  </si>
  <si>
    <t>004UPJŠ-2-1/2021</t>
  </si>
  <si>
    <t xml:space="preserve">doc. Ing. Silvia Ručinská, PhD.  </t>
  </si>
  <si>
    <t>Stratégia ľudských zdrojov vo výskume na UPJŠ</t>
  </si>
  <si>
    <t>006UPJŠ-2-1/2021</t>
  </si>
  <si>
    <t>One.Point</t>
  </si>
  <si>
    <t>007UPJŠ-2-1/2021</t>
  </si>
  <si>
    <t>RNDr. Ing. Michal Tkáč, PhD.</t>
  </si>
  <si>
    <t>Materská škola pri UPJŠ</t>
  </si>
  <si>
    <t xml:space="preserve">2018-1-SK01-KA203-046330 </t>
  </si>
  <si>
    <t>PhDr. Miroslav Fečko, PhD.</t>
  </si>
  <si>
    <t>Public Administration Education Quality Enhancement (PAQUALITY)</t>
  </si>
  <si>
    <t>2021-1-SK01-KA220-HED-000023505</t>
  </si>
  <si>
    <t>Digitálna vláda pre zelené obce a mestá</t>
  </si>
  <si>
    <t>GGC01009</t>
  </si>
  <si>
    <t>PhDr. Eliška Župová, PhD.</t>
  </si>
  <si>
    <t>Budúcnosť verejnej správy</t>
  </si>
  <si>
    <t>Univerzitná knižnica</t>
  </si>
  <si>
    <t>FPU</t>
  </si>
  <si>
    <t>20-514-04017</t>
  </si>
  <si>
    <t>PhDr. Zuzana Babicová</t>
  </si>
  <si>
    <t>Bez kvalitnej literatúry nie je možné kvalitné vzdelávanie</t>
  </si>
  <si>
    <t>21-514-04709</t>
  </si>
  <si>
    <t>Čítajme a vzdelávajme sa - podpora nákupu literatúry do fondu UK UPJŠ v Košiciach</t>
  </si>
  <si>
    <t>prof. Dr. Yaroslav Bazeľ, DrSc.</t>
  </si>
  <si>
    <t>Arina Skok/Visegrad Scholarship Program</t>
  </si>
  <si>
    <t>Klochkova/Visegrad Scholarship Program</t>
  </si>
  <si>
    <t>Visegrad Scholarship 51910666_Nataliia_Mielnik</t>
  </si>
  <si>
    <t>005UPJŠ-2-1/2021</t>
  </si>
  <si>
    <t>Integrácia Košických univerzít v oblasti transferu technológií (CassTech)</t>
  </si>
  <si>
    <t>SK-PL-18-0012</t>
  </si>
  <si>
    <t>RNDr. Mária Piknová, PhD.</t>
  </si>
  <si>
    <t xml:space="preserve">Nové mikroorganizmy izolované z banského prostredia pre využitie pri biolúhovaní kovov z vybraných elektronických odpadov </t>
  </si>
  <si>
    <t>SK-PL-18-0032</t>
  </si>
  <si>
    <t>Integrály vzhľadom na neaditívne miery a ich aplikácie</t>
  </si>
  <si>
    <t>SK-PT-18-0019</t>
  </si>
  <si>
    <t>Základný a aplikovaný výskum dvojrozmerných magnetov na báze vrstevnatých dvojných hydroxidov prechodných kovov</t>
  </si>
  <si>
    <t>SK-FR-19-0013</t>
  </si>
  <si>
    <t>Frustrované Heisenbergove spinové modely z perspektívy metód
lokalizovaných magnónov a kvantového Monte Carla</t>
  </si>
  <si>
    <t>005UPJŠ-4/2021</t>
  </si>
  <si>
    <t>eduLab - edukačné laboratórium lab-ona- chip technológie pre zrýchlenie inovácií diagnostických metód na Slovensku</t>
  </si>
  <si>
    <t>011UPJŠ-4/2019</t>
  </si>
  <si>
    <t>doc. Ing. Jaroslav Majerník, PhD.</t>
  </si>
  <si>
    <t>Zvyšovanie kompetencií a úrovne kritického myslenia študentov medicínskych študijných programov s využitím simulačných nástrojov problémovo orientovaného vzdelávania a medicíny založenej na dôkazoch</t>
  </si>
  <si>
    <t>005UPJŠ-4/2019</t>
  </si>
  <si>
    <t>doc. MVDr. Tatiana Kimáková, PhD.</t>
  </si>
  <si>
    <t>Analýza rizikových faktorov životného štýlu študentov vysokých škôl a poslucháčov Univerzity tretieho veku</t>
  </si>
  <si>
    <t>008UPJŠ-4/2020</t>
  </si>
  <si>
    <t>prof. Mgr. MUDr. Erik Dorko, PhD., MPH, MBA</t>
  </si>
  <si>
    <t>Multimediálne technológie vo výučbe štúdií kardiovaskulárneho rizika a zdravotného stavu populácie pre študentov VŠ s využitím voľne dostupných softwarových aplikácií</t>
  </si>
  <si>
    <t>007UPJŠ-4/2020</t>
  </si>
  <si>
    <t>prof. MUDr. Ingrid Schusterová, PhD.</t>
  </si>
  <si>
    <t>Detská obezita: Etiopatogenéza, diagnostika a liečba.</t>
  </si>
  <si>
    <t>010UPJŠ-4/2021</t>
  </si>
  <si>
    <t>doc. MUDr. Kvetoslava Rimárová, CSc.</t>
  </si>
  <si>
    <t>Implementácia multimediálncyh technológií  vo výučbe preventívnych intervencií v lekárskych a nelekárskych odboroch</t>
  </si>
  <si>
    <t>018UPJŠ-4/2021</t>
  </si>
  <si>
    <t>doc. MUDr. Ingrid Hodorová, PhD.</t>
  </si>
  <si>
    <t>Ultrasonografická anatómia periférnych nervov a ciev</t>
  </si>
  <si>
    <t>020UPJŠ-4/2021</t>
  </si>
  <si>
    <t>Dr.h.c. prof. MUDr. Andrej Jenča, CSc., MPH</t>
  </si>
  <si>
    <t>E-learningové vzdelávanie v predklinických a klinických disciplínach zubného lekárstva v krízových a núdzových podmienkach.</t>
  </si>
  <si>
    <t>023UK-4/2021</t>
  </si>
  <si>
    <t>Implementácia najnovších vedeckých poznatkov o zdravotných rizikách pôsobenia elektromagnetických polí do moderného zdravotníckeho vzdelávania.</t>
  </si>
  <si>
    <t>024UPJŠ-4/2021</t>
  </si>
  <si>
    <t>doc. MVDr. Iveta Domoráková, PhD.</t>
  </si>
  <si>
    <t>Integrácia nových foriem a technológií pri praktickej výučbe predmetu Histológia a embryológia</t>
  </si>
  <si>
    <t>313012S703, SU4ZP</t>
  </si>
  <si>
    <t>Inovácia softvérového produktu pre oblasť zdravotného poistenia využitím metód strojového učenia, SU4ZP</t>
  </si>
  <si>
    <t>313011AUW6, BioPickmol</t>
  </si>
  <si>
    <t>Vývoj nanosenzorických fotonických systémov na rýchlu detekciu vírusov využitím metód riadenej evolúcie proteínovýchplatforiem: prípad SARS-CoV-2</t>
  </si>
  <si>
    <t>002UPJŠ-2-1/2021</t>
  </si>
  <si>
    <t xml:space="preserve">doc. Ing. Jaroslav Majerník, PhD. </t>
  </si>
  <si>
    <t>Podpora budovania praktických zručností študentov medicínskych a zdravotníckych študijných odborov pomocou simulačných nástrojov</t>
  </si>
  <si>
    <t>005UPJŠ-4/2020</t>
  </si>
  <si>
    <t>Ekológia rastlín - vývoj kurikula a tvorba modernej vysokoškolskej učebnice</t>
  </si>
  <si>
    <t>006UPJŠ-4/2020</t>
  </si>
  <si>
    <t>RNDr. Michal Goga, PhD.</t>
  </si>
  <si>
    <t>Vytvorenie laboratória na izoláciu a identifikáciu sekundárnych metabolitov lišajníkov (tvorba interných komerčne nedostupných štandardov) a napísanie skrípt pre predmet Biológia lišajníkov</t>
  </si>
  <si>
    <t>020UK-4/2020</t>
  </si>
  <si>
    <t>RNDr. Peter Ľuptáčik, PhD.</t>
  </si>
  <si>
    <t>Arachnológia – vysokoškolská učebnica a webová platforma</t>
  </si>
  <si>
    <t>010UPJŠ-4/2020</t>
  </si>
  <si>
    <t>RNDr. Stela Csachová, PhD.</t>
  </si>
  <si>
    <t>Geopriestorové technológie v bádateľsky orientovanom vyučovaní geografie</t>
  </si>
  <si>
    <t>2020-2025</t>
  </si>
  <si>
    <t>029UKF-4/2018</t>
  </si>
  <si>
    <t>doc. RNDr. Ľubomír Šnajder, PhD.</t>
  </si>
  <si>
    <t>Inovatívne metódy vo výučbe programovania v príprave učiteľov a IT odborníkov</t>
  </si>
  <si>
    <t>020UPJŠ-4/2020</t>
  </si>
  <si>
    <t>Rozvíjanie poznania dôležitého pre učiteľa matematiky</t>
  </si>
  <si>
    <t>006UPJŠ-4/2021</t>
  </si>
  <si>
    <t>Tvorba obsahu, metód a foriem výučby pre nový profesijne orientovaný študijný program Chemický laborant - špecialista na UCHV PF UPJŠ</t>
  </si>
  <si>
    <t>004UPJŠ-4/2020</t>
  </si>
  <si>
    <t>RNDr. Ivana Sotáková, Ph.D.</t>
  </si>
  <si>
    <t>Tvorba, implementácia a overovanie efektívnosti digitálnej knižnice s nástrojmi formatívneho hodnotenia pre prírodovedné predmety, matematiku a informatiku na základnej škole</t>
  </si>
  <si>
    <t>015UPJŠ-4/2021</t>
  </si>
  <si>
    <t>RNDr. Adela Kravčáková, PhD.</t>
  </si>
  <si>
    <t>Podpora dištančných foriem vzdelávania a popularizácie v časticovej fyzike</t>
  </si>
  <si>
    <t>006TUKE-4/2021</t>
  </si>
  <si>
    <t>Príprava nových hybridných inžinierov pre batériové systémy, uchovávanie energie a vodíkové technológie</t>
  </si>
  <si>
    <t>012UPJŠ-4/2021</t>
  </si>
  <si>
    <t>Vývoj digitálnej knižnice interdisciplinárnych STEAM projektov a jej implementácia do informatického, matematického a prírodovedného vzdelávania na stredných školách</t>
  </si>
  <si>
    <t>016UPJŠ-4/2021</t>
  </si>
  <si>
    <t>RNDr. Alena Gessert, PhD.</t>
  </si>
  <si>
    <t>Rok 2021 - Medzinárodný rok jaskýň a krasu - vzdelávajme sa, skúmajme a chráňme</t>
  </si>
  <si>
    <t>014UPJŠ-4/2020</t>
  </si>
  <si>
    <t>Inovatívny model vzdelávania vedúceho k aktívnemu občianstvu ako prevencii pred nárastom politického extrémizmu u študentov</t>
  </si>
  <si>
    <t>009UPJŠ-4/2020</t>
  </si>
  <si>
    <t>doc. Mgr. Jana Balegová, PhD.</t>
  </si>
  <si>
    <t>Cursus Latinus - vysokoškolské učebné texty latinského jazyka pre študijný program Latinský jazyk</t>
  </si>
  <si>
    <t>014UPJŠ-4/2021</t>
  </si>
  <si>
    <t>Preklad a recepcia viazanej poézie ako generačný problém</t>
  </si>
  <si>
    <t>021PU-4/2021</t>
  </si>
  <si>
    <t>doc. Mgr. Ján Sabol, PhD. ArtD.</t>
  </si>
  <si>
    <t>Alternatívne a komunitné médiá - predmet kritickej analýzy</t>
  </si>
  <si>
    <t>023UPJŠ-4/2021</t>
  </si>
  <si>
    <t>doc. PhDr. Margita Mesárošová, CSc.</t>
  </si>
  <si>
    <t>Nové prístupy v pedagogickej psychológii vo vzdelávaní psychológov</t>
  </si>
  <si>
    <t>079UK-4/2021</t>
  </si>
  <si>
    <t>Mgr. Pavol Kačmár</t>
  </si>
  <si>
    <t>Rozvoj výučby štatistických metód a praktík otvorenej vedy v spoločenských vedách</t>
  </si>
  <si>
    <t>313011V455, OPENMED</t>
  </si>
  <si>
    <t>doc. Mgr. Daniel Jancura, PhD.</t>
  </si>
  <si>
    <t>Otvorená vedecká komunita pre moderný interdisciplinárny výskum v medicíne (OPENMED)</t>
  </si>
  <si>
    <t>2018-1-SK01-KA203-046318</t>
  </si>
  <si>
    <t>Building Curriculum Infrastructure in Medical Education (BCIME)</t>
  </si>
  <si>
    <t>2018-1-RO01-KA203-049412</t>
  </si>
  <si>
    <t>Case-based learning and virtual cases to foster critical thinking skills of students (Clever).</t>
  </si>
  <si>
    <t>Mgr. Iveta Rajničová Nagyová, PhD.</t>
  </si>
  <si>
    <t>SCIROCCO Exchange</t>
  </si>
  <si>
    <t>101015736, EU RESPONSE</t>
  </si>
  <si>
    <t xml:space="preserve">prof. MVDr. Monika Halánová, PhD. </t>
  </si>
  <si>
    <t>European Research and Preparedness Network for Pandemics and Emerging Infectious Diseases</t>
  </si>
  <si>
    <t>SKHU/1902/4.1/093</t>
  </si>
  <si>
    <t>doc. MUDr. Peter Takáč, PhD.</t>
  </si>
  <si>
    <t>Robot-Assisted Rehabilitation</t>
  </si>
  <si>
    <t>622594_PARIPRE</t>
  </si>
  <si>
    <t>Mgr. Jaroslava Kopčáková, PhD</t>
  </si>
  <si>
    <t>Physical activity-related injuries prevention in adolescents</t>
  </si>
  <si>
    <t>945263, IMMERSE</t>
  </si>
  <si>
    <t xml:space="preserve">IMMERSE: Implementácia digitálneho mobilného mentálneho zdravia v trasách klinickej starostlivosti </t>
  </si>
  <si>
    <t>European Medicines Agency</t>
  </si>
  <si>
    <t>EMA/148426/2021</t>
  </si>
  <si>
    <t>MVDr. Simona Sonderlichová</t>
  </si>
  <si>
    <t>Covid-Vaccine-Monitor - Safety monitoring of SARS-CoV-2 vaccines in EU Member States</t>
  </si>
  <si>
    <t>964353, RIVER-EU</t>
  </si>
  <si>
    <t>Reducing Inequalities in Vaccine uptake in the European Region - Engaging Underserved communities</t>
  </si>
  <si>
    <t>2021-2026</t>
  </si>
  <si>
    <t>2020-1-CZ01-KA226-HE-094424</t>
  </si>
  <si>
    <t>New Era in Medical Education (NEWMED)</t>
  </si>
  <si>
    <t>IPPU, 312011AFP1</t>
  </si>
  <si>
    <t>doc. RNDr. Marián Kireš, PhD.</t>
  </si>
  <si>
    <t>Inovácia pedagogických praxí na UPJŠ zameraná na cielený rozvoj profesijných kompetencií budúcich učiteľov</t>
  </si>
  <si>
    <t>LF</t>
  </si>
  <si>
    <t>PF</t>
  </si>
  <si>
    <t>PrF</t>
  </si>
  <si>
    <t>FVS</t>
  </si>
  <si>
    <t>FF</t>
  </si>
  <si>
    <t>UP</t>
  </si>
  <si>
    <t>Rektorát (TIP, ÚTVŠ)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</si>
</sst>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8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b/>
      <sz val="22"/>
      <name val="Times New Roman"/>
      <family val="1"/>
      <charset val="238"/>
    </font>
    <font>
      <b/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13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6" fillId="0" borderId="0"/>
    <xf numFmtId="0" fontId="6" fillId="0" borderId="0"/>
  </cellStyleXfs>
  <cellXfs count="5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0" borderId="0" xfId="0" applyFont="1" applyFill="1"/>
    <xf numFmtId="0" fontId="0" fillId="0" borderId="3" xfId="0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vertical="top" wrapText="1"/>
    </xf>
    <xf numFmtId="3" fontId="18" fillId="0" borderId="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3" fontId="18" fillId="0" borderId="0" xfId="2" applyNumberFormat="1" applyFont="1" applyFill="1" applyBorder="1" applyAlignment="1">
      <alignment vertical="top" wrapText="1"/>
    </xf>
    <xf numFmtId="3" fontId="20" fillId="0" borderId="0" xfId="2" applyNumberFormat="1" applyFont="1" applyFill="1" applyBorder="1" applyAlignment="1">
      <alignment vertical="center" wrapText="1"/>
    </xf>
    <xf numFmtId="3" fontId="18" fillId="0" borderId="0" xfId="2" applyNumberFormat="1" applyFont="1" applyBorder="1" applyAlignment="1">
      <alignment vertical="top" wrapText="1"/>
    </xf>
    <xf numFmtId="3" fontId="18" fillId="0" borderId="0" xfId="2" applyNumberFormat="1" applyFont="1" applyBorder="1" applyAlignment="1">
      <alignment vertical="center" wrapText="1"/>
    </xf>
    <xf numFmtId="3" fontId="18" fillId="0" borderId="0" xfId="3" applyNumberFormat="1" applyFont="1" applyFill="1" applyBorder="1" applyAlignment="1">
      <alignment vertical="center" wrapText="1"/>
    </xf>
    <xf numFmtId="3" fontId="18" fillId="0" borderId="0" xfId="4" applyNumberFormat="1" applyFont="1" applyFill="1" applyBorder="1" applyAlignment="1">
      <alignment vertical="center" wrapText="1"/>
    </xf>
    <xf numFmtId="3" fontId="18" fillId="0" borderId="0" xfId="5" applyNumberFormat="1" applyFont="1" applyFill="1" applyBorder="1" applyAlignment="1">
      <alignment vertical="center" wrapText="1"/>
    </xf>
    <xf numFmtId="0" fontId="17" fillId="0" borderId="0" xfId="0" applyFont="1" applyBorder="1" applyAlignment="1"/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vertical="top" wrapText="1"/>
    </xf>
    <xf numFmtId="3" fontId="18" fillId="0" borderId="0" xfId="3" applyNumberFormat="1" applyFont="1" applyFill="1" applyBorder="1" applyAlignment="1">
      <alignment vertical="top" wrapText="1"/>
    </xf>
    <xf numFmtId="3" fontId="18" fillId="0" borderId="0" xfId="4" applyNumberFormat="1" applyFont="1" applyFill="1" applyBorder="1" applyAlignment="1">
      <alignment vertical="top" wrapText="1"/>
    </xf>
    <xf numFmtId="3" fontId="18" fillId="0" borderId="0" xfId="5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33" xfId="0" applyBorder="1"/>
    <xf numFmtId="0" fontId="0" fillId="0" borderId="39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2" borderId="15" xfId="0" applyFill="1" applyBorder="1"/>
    <xf numFmtId="0" fontId="0" fillId="2" borderId="16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6" fillId="2" borderId="43" xfId="0" applyFont="1" applyFill="1" applyBorder="1" applyAlignment="1"/>
    <xf numFmtId="0" fontId="6" fillId="2" borderId="50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2" borderId="40" xfId="0" applyFill="1" applyBorder="1"/>
    <xf numFmtId="0" fontId="6" fillId="2" borderId="42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39" xfId="0" applyFill="1" applyBorder="1"/>
    <xf numFmtId="0" fontId="6" fillId="0" borderId="3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7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6" xfId="0" applyFill="1" applyBorder="1"/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5" fillId="0" borderId="13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left" wrapText="1"/>
    </xf>
    <xf numFmtId="0" fontId="21" fillId="0" borderId="33" xfId="0" applyFont="1" applyBorder="1" applyAlignment="1">
      <alignment horizontal="left" wrapText="1"/>
    </xf>
    <xf numFmtId="0" fontId="21" fillId="2" borderId="33" xfId="0" applyFont="1" applyFill="1" applyBorder="1" applyAlignment="1">
      <alignment horizontal="left" wrapText="1"/>
    </xf>
    <xf numFmtId="0" fontId="21" fillId="2" borderId="3" xfId="0" applyFont="1" applyFill="1" applyBorder="1"/>
    <xf numFmtId="0" fontId="21" fillId="2" borderId="36" xfId="0" applyFont="1" applyFill="1" applyBorder="1"/>
    <xf numFmtId="0" fontId="21" fillId="2" borderId="34" xfId="0" applyFont="1" applyFill="1" applyBorder="1"/>
    <xf numFmtId="0" fontId="21" fillId="2" borderId="27" xfId="0" applyFont="1" applyFill="1" applyBorder="1" applyAlignment="1">
      <alignment horizontal="left" wrapText="1"/>
    </xf>
    <xf numFmtId="164" fontId="21" fillId="2" borderId="13" xfId="1" applyNumberFormat="1" applyFont="1" applyFill="1" applyBorder="1"/>
    <xf numFmtId="164" fontId="21" fillId="2" borderId="31" xfId="1" applyNumberFormat="1" applyFont="1" applyFill="1" applyBorder="1"/>
    <xf numFmtId="164" fontId="21" fillId="2" borderId="50" xfId="1" applyNumberFormat="1" applyFont="1" applyFill="1" applyBorder="1"/>
    <xf numFmtId="0" fontId="21" fillId="0" borderId="0" xfId="0" applyFont="1" applyAlignment="1">
      <alignment horizontal="left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2" borderId="17" xfId="0" applyFont="1" applyFill="1" applyBorder="1"/>
    <xf numFmtId="164" fontId="21" fillId="2" borderId="52" xfId="1" applyNumberFormat="1" applyFont="1" applyFill="1" applyBorder="1"/>
    <xf numFmtId="0" fontId="21" fillId="2" borderId="40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/>
    <xf numFmtId="164" fontId="21" fillId="2" borderId="42" xfId="1" applyNumberFormat="1" applyFont="1" applyFill="1" applyBorder="1"/>
    <xf numFmtId="0" fontId="8" fillId="0" borderId="0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6" fillId="2" borderId="33" xfId="0" applyFont="1" applyFill="1" applyBorder="1"/>
    <xf numFmtId="0" fontId="6" fillId="2" borderId="34" xfId="0" applyFont="1" applyFill="1" applyBorder="1"/>
    <xf numFmtId="0" fontId="6" fillId="2" borderId="56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23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18" fillId="3" borderId="1" xfId="0" applyFont="1" applyFill="1" applyBorder="1" applyAlignment="1">
      <alignment vertical="top"/>
    </xf>
    <xf numFmtId="0" fontId="17" fillId="3" borderId="1" xfId="0" applyFont="1" applyFill="1" applyBorder="1" applyAlignment="1">
      <alignment vertical="top"/>
    </xf>
    <xf numFmtId="0" fontId="17" fillId="3" borderId="1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1" fontId="0" fillId="0" borderId="4" xfId="0" applyNumberFormat="1" applyBorder="1"/>
    <xf numFmtId="1" fontId="0" fillId="2" borderId="4" xfId="0" applyNumberFormat="1" applyFill="1" applyBorder="1"/>
    <xf numFmtId="1" fontId="0" fillId="2" borderId="47" xfId="0" applyNumberFormat="1" applyFill="1" applyBorder="1"/>
    <xf numFmtId="1" fontId="0" fillId="0" borderId="1" xfId="0" applyNumberFormat="1" applyBorder="1"/>
    <xf numFmtId="1" fontId="0" fillId="2" borderId="1" xfId="0" applyNumberFormat="1" applyFill="1" applyBorder="1"/>
    <xf numFmtId="1" fontId="0" fillId="2" borderId="39" xfId="0" applyNumberFormat="1" applyFill="1" applyBorder="1"/>
    <xf numFmtId="1" fontId="6" fillId="2" borderId="1" xfId="0" applyNumberFormat="1" applyFont="1" applyFill="1" applyBorder="1"/>
    <xf numFmtId="1" fontId="6" fillId="2" borderId="3" xfId="0" applyNumberFormat="1" applyFont="1" applyFill="1" applyBorder="1"/>
    <xf numFmtId="1" fontId="0" fillId="2" borderId="3" xfId="0" applyNumberFormat="1" applyFill="1" applyBorder="1"/>
    <xf numFmtId="1" fontId="0" fillId="2" borderId="36" xfId="0" applyNumberFormat="1" applyFill="1" applyBorder="1"/>
    <xf numFmtId="1" fontId="0" fillId="2" borderId="11" xfId="0" applyNumberFormat="1" applyFill="1" applyBorder="1"/>
    <xf numFmtId="1" fontId="0" fillId="2" borderId="38" xfId="0" applyNumberFormat="1" applyFill="1" applyBorder="1"/>
    <xf numFmtId="1" fontId="0" fillId="2" borderId="13" xfId="0" applyNumberFormat="1" applyFill="1" applyBorder="1"/>
    <xf numFmtId="1" fontId="0" fillId="2" borderId="31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0" fontId="11" fillId="0" borderId="4" xfId="0" applyFont="1" applyBorder="1" applyAlignment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2" fontId="0" fillId="0" borderId="4" xfId="0" applyNumberFormat="1" applyBorder="1"/>
    <xf numFmtId="2" fontId="0" fillId="0" borderId="4" xfId="0" applyNumberFormat="1" applyFill="1" applyBorder="1"/>
    <xf numFmtId="2" fontId="0" fillId="0" borderId="1" xfId="0" applyNumberFormat="1" applyBorder="1"/>
    <xf numFmtId="0" fontId="6" fillId="0" borderId="1" xfId="0" applyFont="1" applyBorder="1" applyAlignment="1">
      <alignment wrapText="1"/>
    </xf>
    <xf numFmtId="0" fontId="16" fillId="3" borderId="1" xfId="8" applyFont="1" applyFill="1" applyBorder="1" applyAlignment="1">
      <alignment horizontal="center" vertical="center"/>
    </xf>
    <xf numFmtId="0" fontId="16" fillId="3" borderId="1" xfId="8" applyFont="1" applyFill="1" applyBorder="1" applyAlignment="1">
      <alignment horizontal="left" vertical="top"/>
    </xf>
    <xf numFmtId="0" fontId="16" fillId="3" borderId="1" xfId="8" applyFont="1" applyFill="1" applyBorder="1" applyAlignment="1">
      <alignment horizontal="left" vertical="top" wrapText="1"/>
    </xf>
    <xf numFmtId="0" fontId="16" fillId="3" borderId="1" xfId="8" applyFont="1" applyFill="1" applyBorder="1" applyAlignment="1">
      <alignment horizontal="center" vertical="center" wrapText="1"/>
    </xf>
    <xf numFmtId="0" fontId="16" fillId="3" borderId="1" xfId="8" applyFont="1" applyFill="1" applyBorder="1" applyAlignment="1">
      <alignment horizontal="center"/>
    </xf>
    <xf numFmtId="0" fontId="1" fillId="0" borderId="1" xfId="0" applyFont="1" applyBorder="1"/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top"/>
    </xf>
    <xf numFmtId="0" fontId="21" fillId="2" borderId="3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1" fillId="2" borderId="8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64" fontId="21" fillId="2" borderId="9" xfId="0" applyNumberFormat="1" applyFont="1" applyFill="1" applyBorder="1" applyAlignment="1">
      <alignment horizontal="center"/>
    </xf>
    <xf numFmtId="164" fontId="21" fillId="2" borderId="41" xfId="0" applyNumberFormat="1" applyFont="1" applyFill="1" applyBorder="1" applyAlignment="1">
      <alignment horizontal="center"/>
    </xf>
    <xf numFmtId="164" fontId="21" fillId="2" borderId="53" xfId="0" applyNumberFormat="1" applyFont="1" applyFill="1" applyBorder="1" applyAlignment="1">
      <alignment horizontal="center"/>
    </xf>
    <xf numFmtId="164" fontId="21" fillId="2" borderId="51" xfId="0" applyNumberFormat="1" applyFont="1" applyFill="1" applyBorder="1" applyAlignment="1">
      <alignment horizontal="center"/>
    </xf>
    <xf numFmtId="165" fontId="21" fillId="0" borderId="1" xfId="1" applyNumberFormat="1" applyFont="1" applyFill="1" applyBorder="1"/>
    <xf numFmtId="165" fontId="21" fillId="0" borderId="4" xfId="0" applyNumberFormat="1" applyFont="1" applyFill="1" applyBorder="1"/>
    <xf numFmtId="165" fontId="21" fillId="0" borderId="8" xfId="0" applyNumberFormat="1" applyFont="1" applyFill="1" applyBorder="1"/>
    <xf numFmtId="165" fontId="21" fillId="0" borderId="41" xfId="0" applyNumberFormat="1" applyFont="1" applyFill="1" applyBorder="1"/>
    <xf numFmtId="165" fontId="21" fillId="0" borderId="33" xfId="0" applyNumberFormat="1" applyFont="1" applyFill="1" applyBorder="1"/>
    <xf numFmtId="165" fontId="21" fillId="0" borderId="1" xfId="0" applyNumberFormat="1" applyFont="1" applyFill="1" applyBorder="1"/>
    <xf numFmtId="165" fontId="21" fillId="0" borderId="39" xfId="0" applyNumberFormat="1" applyFont="1" applyFill="1" applyBorder="1"/>
    <xf numFmtId="165" fontId="21" fillId="0" borderId="1" xfId="0" applyNumberFormat="1" applyFont="1" applyBorder="1"/>
    <xf numFmtId="164" fontId="21" fillId="0" borderId="1" xfId="0" applyNumberFormat="1" applyFont="1" applyBorder="1" applyAlignment="1">
      <alignment horizontal="center"/>
    </xf>
    <xf numFmtId="164" fontId="21" fillId="0" borderId="8" xfId="0" applyNumberFormat="1" applyFont="1" applyBorder="1" applyAlignment="1">
      <alignment horizontal="center"/>
    </xf>
    <xf numFmtId="164" fontId="21" fillId="3" borderId="41" xfId="0" applyNumberFormat="1" applyFont="1" applyFill="1" applyBorder="1" applyAlignment="1">
      <alignment horizontal="center"/>
    </xf>
    <xf numFmtId="164" fontId="21" fillId="3" borderId="53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/>
    </xf>
    <xf numFmtId="164" fontId="21" fillId="3" borderId="51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6" fillId="2" borderId="0" xfId="0" applyFont="1" applyFill="1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Fill="1" applyBorder="1" applyAlignment="1">
      <alignment horizontal="center"/>
    </xf>
    <xf numFmtId="14" fontId="0" fillId="0" borderId="3" xfId="0" applyNumberFormat="1" applyBorder="1"/>
    <xf numFmtId="14" fontId="0" fillId="0" borderId="1" xfId="0" applyNumberFormat="1" applyFill="1" applyBorder="1"/>
    <xf numFmtId="0" fontId="6" fillId="0" borderId="4" xfId="0" applyFont="1" applyFill="1" applyBorder="1" applyAlignment="1">
      <alignment vertical="center"/>
    </xf>
    <xf numFmtId="0" fontId="21" fillId="0" borderId="4" xfId="0" applyFont="1" applyBorder="1"/>
    <xf numFmtId="0" fontId="21" fillId="0" borderId="4" xfId="0" applyFont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6" fillId="0" borderId="1" xfId="0" applyFont="1" applyBorder="1" applyAlignment="1">
      <alignment horizontal="left"/>
    </xf>
    <xf numFmtId="3" fontId="15" fillId="0" borderId="15" xfId="0" applyNumberFormat="1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wrapText="1"/>
    </xf>
    <xf numFmtId="3" fontId="16" fillId="0" borderId="5" xfId="0" applyNumberFormat="1" applyFont="1" applyBorder="1" applyAlignment="1">
      <alignment horizontal="right" wrapText="1"/>
    </xf>
    <xf numFmtId="0" fontId="15" fillId="0" borderId="5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3" fontId="16" fillId="0" borderId="1" xfId="0" applyNumberFormat="1" applyFont="1" applyBorder="1"/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/>
    <xf numFmtId="0" fontId="16" fillId="0" borderId="0" xfId="0" applyFont="1" applyBorder="1"/>
    <xf numFmtId="3" fontId="15" fillId="0" borderId="15" xfId="0" applyNumberFormat="1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right" wrapText="1"/>
    </xf>
    <xf numFmtId="3" fontId="16" fillId="0" borderId="5" xfId="0" applyNumberFormat="1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right"/>
    </xf>
    <xf numFmtId="3" fontId="16" fillId="0" borderId="4" xfId="0" applyNumberFormat="1" applyFont="1" applyFill="1" applyBorder="1"/>
    <xf numFmtId="0" fontId="16" fillId="0" borderId="4" xfId="0" applyFont="1" applyFill="1" applyBorder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3" fontId="16" fillId="0" borderId="1" xfId="0" applyNumberFormat="1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6" fillId="0" borderId="48" xfId="0" applyFont="1" applyBorder="1" applyAlignment="1">
      <alignment wrapText="1"/>
    </xf>
    <xf numFmtId="0" fontId="16" fillId="4" borderId="37" xfId="0" applyFont="1" applyFill="1" applyBorder="1" applyAlignment="1">
      <alignment horizontal="center"/>
    </xf>
    <xf numFmtId="0" fontId="16" fillId="0" borderId="4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0" fontId="16" fillId="0" borderId="41" xfId="0" applyFont="1" applyBorder="1" applyAlignment="1">
      <alignment wrapText="1"/>
    </xf>
    <xf numFmtId="2" fontId="16" fillId="0" borderId="8" xfId="0" applyNumberFormat="1" applyFont="1" applyBorder="1" applyAlignment="1">
      <alignment wrapText="1"/>
    </xf>
    <xf numFmtId="1" fontId="16" fillId="0" borderId="1" xfId="0" applyNumberFormat="1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6" fillId="0" borderId="41" xfId="0" applyFont="1" applyBorder="1"/>
    <xf numFmtId="0" fontId="16" fillId="0" borderId="39" xfId="0" applyFont="1" applyBorder="1"/>
    <xf numFmtId="2" fontId="16" fillId="0" borderId="1" xfId="0" applyNumberFormat="1" applyFont="1" applyBorder="1"/>
    <xf numFmtId="0" fontId="16" fillId="0" borderId="49" xfId="0" applyFont="1" applyBorder="1"/>
    <xf numFmtId="0" fontId="16" fillId="0" borderId="3" xfId="0" applyFont="1" applyBorder="1"/>
    <xf numFmtId="2" fontId="16" fillId="0" borderId="17" xfId="0" applyNumberFormat="1" applyFont="1" applyBorder="1"/>
    <xf numFmtId="1" fontId="16" fillId="0" borderId="3" xfId="0" applyNumberFormat="1" applyFont="1" applyBorder="1"/>
    <xf numFmtId="0" fontId="15" fillId="4" borderId="37" xfId="0" applyFont="1" applyFill="1" applyBorder="1"/>
    <xf numFmtId="0" fontId="15" fillId="4" borderId="37" xfId="0" applyFont="1" applyFill="1" applyBorder="1" applyAlignment="1">
      <alignment horizontal="center"/>
    </xf>
    <xf numFmtId="0" fontId="16" fillId="4" borderId="46" xfId="0" applyFont="1" applyFill="1" applyBorder="1" applyAlignment="1">
      <alignment horizontal="center" wrapText="1"/>
    </xf>
    <xf numFmtId="2" fontId="16" fillId="0" borderId="4" xfId="0" applyNumberFormat="1" applyFont="1" applyBorder="1" applyAlignment="1">
      <alignment wrapText="1"/>
    </xf>
    <xf numFmtId="2" fontId="16" fillId="0" borderId="47" xfId="0" applyNumberFormat="1" applyFont="1" applyBorder="1" applyAlignment="1">
      <alignment wrapText="1"/>
    </xf>
    <xf numFmtId="0" fontId="16" fillId="4" borderId="33" xfId="0" applyFont="1" applyFill="1" applyBorder="1" applyAlignment="1">
      <alignment horizontal="center" wrapText="1"/>
    </xf>
    <xf numFmtId="2" fontId="16" fillId="0" borderId="39" xfId="0" applyNumberFormat="1" applyFont="1" applyBorder="1" applyAlignment="1">
      <alignment wrapText="1"/>
    </xf>
    <xf numFmtId="0" fontId="16" fillId="4" borderId="33" xfId="0" applyFont="1" applyFill="1" applyBorder="1" applyAlignment="1">
      <alignment horizontal="center"/>
    </xf>
    <xf numFmtId="2" fontId="16" fillId="0" borderId="39" xfId="0" applyNumberFormat="1" applyFont="1" applyBorder="1"/>
    <xf numFmtId="0" fontId="16" fillId="4" borderId="56" xfId="0" applyFont="1" applyFill="1" applyBorder="1" applyAlignment="1">
      <alignment horizontal="center"/>
    </xf>
    <xf numFmtId="0" fontId="16" fillId="0" borderId="5" xfId="0" applyFont="1" applyBorder="1"/>
    <xf numFmtId="2" fontId="16" fillId="0" borderId="5" xfId="0" applyNumberFormat="1" applyFont="1" applyBorder="1"/>
    <xf numFmtId="2" fontId="16" fillId="0" borderId="26" xfId="0" applyNumberFormat="1" applyFont="1" applyBorder="1"/>
    <xf numFmtId="0" fontId="16" fillId="4" borderId="34" xfId="0" applyFont="1" applyFill="1" applyBorder="1" applyAlignment="1">
      <alignment horizontal="center"/>
    </xf>
    <xf numFmtId="2" fontId="16" fillId="0" borderId="3" xfId="0" applyNumberFormat="1" applyFont="1" applyBorder="1"/>
    <xf numFmtId="2" fontId="16" fillId="0" borderId="36" xfId="0" applyNumberFormat="1" applyFont="1" applyBorder="1"/>
    <xf numFmtId="0" fontId="15" fillId="4" borderId="14" xfId="0" applyFont="1" applyFill="1" applyBorder="1" applyAlignment="1">
      <alignment horizontal="center"/>
    </xf>
    <xf numFmtId="0" fontId="15" fillId="4" borderId="15" xfId="0" applyFont="1" applyFill="1" applyBorder="1"/>
    <xf numFmtId="2" fontId="15" fillId="4" borderId="15" xfId="0" applyNumberFormat="1" applyFont="1" applyFill="1" applyBorder="1"/>
    <xf numFmtId="0" fontId="15" fillId="4" borderId="16" xfId="0" applyFont="1" applyFill="1" applyBorder="1"/>
    <xf numFmtId="2" fontId="15" fillId="4" borderId="16" xfId="0" applyNumberFormat="1" applyFont="1" applyFill="1" applyBorder="1"/>
    <xf numFmtId="0" fontId="16" fillId="4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wrapText="1"/>
    </xf>
    <xf numFmtId="0" fontId="16" fillId="0" borderId="47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39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4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3" fontId="24" fillId="0" borderId="1" xfId="2" applyNumberFormat="1" applyFont="1" applyBorder="1" applyAlignment="1">
      <alignment vertical="top" wrapText="1"/>
    </xf>
    <xf numFmtId="3" fontId="24" fillId="0" borderId="1" xfId="3" applyNumberFormat="1" applyFont="1" applyFill="1" applyBorder="1" applyAlignment="1">
      <alignment vertical="top" wrapText="1"/>
    </xf>
    <xf numFmtId="3" fontId="24" fillId="0" borderId="1" xfId="4" applyNumberFormat="1" applyFont="1" applyFill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/>
    </xf>
    <xf numFmtId="3" fontId="24" fillId="0" borderId="1" xfId="5" applyNumberFormat="1" applyFont="1" applyFill="1" applyBorder="1" applyAlignment="1">
      <alignment vertical="top" wrapText="1"/>
    </xf>
    <xf numFmtId="0" fontId="17" fillId="0" borderId="1" xfId="0" applyFont="1" applyBorder="1" applyAlignment="1">
      <alignment horizontal="left" vertical="top"/>
    </xf>
    <xf numFmtId="3" fontId="24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3" fontId="24" fillId="0" borderId="1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9">
    <cellStyle name="Normálna" xfId="0" builtinId="0"/>
    <cellStyle name="Normálna 2" xfId="7"/>
    <cellStyle name="Normálna 3" xfId="6"/>
    <cellStyle name="Normálne 3" xfId="8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517585</xdr:colOff>
      <xdr:row>6</xdr:row>
      <xdr:rowOff>71886</xdr:rowOff>
    </xdr:from>
    <xdr:to>
      <xdr:col>6</xdr:col>
      <xdr:colOff>565580</xdr:colOff>
      <xdr:row>22</xdr:row>
      <xdr:rowOff>100641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21" y="4873924"/>
          <a:ext cx="3426674" cy="3249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53" zoomScaleNormal="53" workbookViewId="0">
      <selection activeCell="J10" sqref="J10"/>
    </sheetView>
  </sheetViews>
  <sheetFormatPr defaultRowHeight="15.75" x14ac:dyDescent="0.25"/>
  <sheetData>
    <row r="1" spans="1:9" ht="120.75" customHeight="1" x14ac:dyDescent="0.25">
      <c r="A1" s="441" t="s">
        <v>0</v>
      </c>
      <c r="B1" s="441"/>
      <c r="C1" s="441"/>
      <c r="D1" s="441"/>
      <c r="E1" s="441"/>
      <c r="F1" s="441"/>
      <c r="G1" s="441"/>
      <c r="H1" s="441"/>
      <c r="I1" s="441"/>
    </row>
    <row r="2" spans="1:9" ht="61.5" customHeight="1" x14ac:dyDescent="0.25">
      <c r="A2" s="441"/>
      <c r="B2" s="441"/>
      <c r="C2" s="441"/>
      <c r="D2" s="441"/>
      <c r="E2" s="441"/>
      <c r="F2" s="441"/>
      <c r="G2" s="441"/>
      <c r="H2" s="441"/>
      <c r="I2" s="441"/>
    </row>
    <row r="3" spans="1:9" ht="61.5" customHeight="1" x14ac:dyDescent="0.25">
      <c r="A3" s="441"/>
      <c r="B3" s="441"/>
      <c r="C3" s="441"/>
      <c r="D3" s="441"/>
      <c r="E3" s="441"/>
      <c r="F3" s="441"/>
      <c r="G3" s="441"/>
      <c r="H3" s="441"/>
      <c r="I3" s="441"/>
    </row>
    <row r="4" spans="1:9" ht="61.5" customHeight="1" x14ac:dyDescent="0.25"/>
    <row r="5" spans="1:9" ht="45.75" x14ac:dyDescent="0.65">
      <c r="A5" s="439"/>
      <c r="B5" s="439"/>
      <c r="C5" s="439"/>
      <c r="D5" s="439"/>
      <c r="E5" s="439"/>
      <c r="F5" s="439"/>
      <c r="G5" s="439"/>
      <c r="H5" s="439"/>
      <c r="I5" s="439"/>
    </row>
    <row r="6" spans="1:9" ht="27" x14ac:dyDescent="0.35">
      <c r="A6" s="440" t="s">
        <v>277</v>
      </c>
      <c r="B6" s="440"/>
      <c r="C6" s="440"/>
      <c r="D6" s="440"/>
      <c r="E6" s="440"/>
      <c r="F6" s="440"/>
      <c r="G6" s="440"/>
      <c r="H6" s="440"/>
      <c r="I6" s="440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76" workbookViewId="0">
      <selection activeCell="L82" sqref="L82"/>
    </sheetView>
  </sheetViews>
  <sheetFormatPr defaultRowHeight="15.75" x14ac:dyDescent="0.25"/>
  <cols>
    <col min="1" max="1" width="21.5" customWidth="1"/>
    <col min="2" max="3" width="11.125" customWidth="1"/>
    <col min="7" max="9" width="9" customWidth="1"/>
  </cols>
  <sheetData>
    <row r="1" spans="1:10" ht="67.5" customHeight="1" x14ac:dyDescent="0.25">
      <c r="A1" s="493" t="s">
        <v>113</v>
      </c>
      <c r="B1" s="493"/>
      <c r="C1" s="493"/>
      <c r="D1" s="493"/>
      <c r="E1" s="493"/>
      <c r="F1" s="493"/>
      <c r="G1" s="493"/>
      <c r="H1" s="493"/>
      <c r="I1" s="493"/>
      <c r="J1" s="46"/>
    </row>
    <row r="2" spans="1:10" s="7" customFormat="1" ht="16.5" thickBot="1" x14ac:dyDescent="0.3">
      <c r="A2" s="54"/>
      <c r="B2" s="90"/>
      <c r="C2" s="508" t="s">
        <v>114</v>
      </c>
      <c r="D2" s="509"/>
      <c r="E2" s="509"/>
      <c r="F2" s="509"/>
      <c r="G2" s="509"/>
      <c r="H2" s="509"/>
      <c r="I2" s="510"/>
      <c r="J2" s="41"/>
    </row>
    <row r="3" spans="1:10" s="7" customFormat="1" ht="55.5" customHeight="1" thickBot="1" x14ac:dyDescent="0.3">
      <c r="A3" s="91" t="s">
        <v>77</v>
      </c>
      <c r="B3" s="74" t="s">
        <v>115</v>
      </c>
      <c r="C3" s="74" t="s">
        <v>97</v>
      </c>
      <c r="D3" s="87" t="s">
        <v>116</v>
      </c>
      <c r="E3" s="87" t="s">
        <v>117</v>
      </c>
      <c r="F3" s="87" t="s">
        <v>118</v>
      </c>
      <c r="G3" s="74" t="s">
        <v>119</v>
      </c>
      <c r="H3" s="74" t="s">
        <v>120</v>
      </c>
      <c r="I3" s="74" t="s">
        <v>121</v>
      </c>
      <c r="J3" s="42"/>
    </row>
    <row r="4" spans="1:10" s="7" customFormat="1" x14ac:dyDescent="0.25">
      <c r="A4" s="72" t="s">
        <v>291</v>
      </c>
      <c r="B4" s="12" t="s">
        <v>314</v>
      </c>
      <c r="C4" s="12" t="s">
        <v>315</v>
      </c>
      <c r="D4" s="283">
        <v>1.3</v>
      </c>
      <c r="E4" s="283">
        <v>2.42</v>
      </c>
      <c r="F4" s="283">
        <v>44.12</v>
      </c>
      <c r="G4" s="284">
        <v>55.2</v>
      </c>
      <c r="H4" s="284">
        <v>56.9</v>
      </c>
      <c r="I4" s="284">
        <v>50.98</v>
      </c>
    </row>
    <row r="5" spans="1:10" s="7" customFormat="1" x14ac:dyDescent="0.25">
      <c r="A5" s="2" t="s">
        <v>291</v>
      </c>
      <c r="B5" s="51" t="s">
        <v>316</v>
      </c>
      <c r="C5" s="51" t="s">
        <v>315</v>
      </c>
      <c r="D5" s="285">
        <v>0</v>
      </c>
      <c r="E5" s="285">
        <v>81.819999999999993</v>
      </c>
      <c r="F5" s="285">
        <v>96.15</v>
      </c>
      <c r="G5" s="285">
        <v>80.77</v>
      </c>
      <c r="H5" s="285">
        <v>88.46</v>
      </c>
      <c r="I5" s="285">
        <v>88.89</v>
      </c>
    </row>
    <row r="6" spans="1:10" s="7" customFormat="1" x14ac:dyDescent="0.25">
      <c r="A6" s="2" t="s">
        <v>291</v>
      </c>
      <c r="B6" s="51" t="s">
        <v>317</v>
      </c>
      <c r="C6" s="51" t="s">
        <v>315</v>
      </c>
      <c r="D6" s="285">
        <v>0</v>
      </c>
      <c r="E6" s="285">
        <v>0</v>
      </c>
      <c r="F6" s="285">
        <v>0</v>
      </c>
      <c r="G6" s="285">
        <v>20</v>
      </c>
      <c r="H6" s="285">
        <v>50</v>
      </c>
      <c r="I6" s="285">
        <v>77.78</v>
      </c>
    </row>
    <row r="7" spans="1:10" s="7" customFormat="1" x14ac:dyDescent="0.25">
      <c r="A7" s="2" t="s">
        <v>291</v>
      </c>
      <c r="B7" s="51" t="s">
        <v>317</v>
      </c>
      <c r="C7" s="51" t="s">
        <v>318</v>
      </c>
      <c r="D7" s="285">
        <v>0</v>
      </c>
      <c r="E7" s="285">
        <v>0</v>
      </c>
      <c r="F7" s="285">
        <v>0</v>
      </c>
      <c r="G7" s="285">
        <v>0</v>
      </c>
      <c r="H7" s="285">
        <v>0</v>
      </c>
      <c r="I7" s="285">
        <v>0</v>
      </c>
    </row>
    <row r="8" spans="1:10" s="7" customFormat="1" x14ac:dyDescent="0.25">
      <c r="A8" s="2" t="s">
        <v>293</v>
      </c>
      <c r="B8" s="51" t="s">
        <v>314</v>
      </c>
      <c r="C8" s="51" t="s">
        <v>315</v>
      </c>
      <c r="D8" s="285">
        <v>0</v>
      </c>
      <c r="E8" s="285">
        <v>0</v>
      </c>
      <c r="F8" s="285">
        <v>28.57</v>
      </c>
      <c r="G8" s="285">
        <v>0</v>
      </c>
      <c r="H8" s="285">
        <v>28.57</v>
      </c>
      <c r="I8" s="285">
        <v>37.5</v>
      </c>
    </row>
    <row r="9" spans="1:10" s="7" customFormat="1" x14ac:dyDescent="0.25">
      <c r="A9" s="2" t="s">
        <v>293</v>
      </c>
      <c r="B9" s="51" t="s">
        <v>316</v>
      </c>
      <c r="C9" s="51" t="s">
        <v>315</v>
      </c>
      <c r="D9" s="285">
        <v>0</v>
      </c>
      <c r="E9" s="285">
        <v>66.67</v>
      </c>
      <c r="F9" s="285">
        <v>66.67</v>
      </c>
      <c r="G9" s="285">
        <v>83.33</v>
      </c>
      <c r="H9" s="285">
        <v>75</v>
      </c>
      <c r="I9" s="285">
        <v>75</v>
      </c>
    </row>
    <row r="10" spans="1:10" s="7" customFormat="1" x14ac:dyDescent="0.25">
      <c r="A10" s="2" t="s">
        <v>293</v>
      </c>
      <c r="B10" s="51" t="s">
        <v>317</v>
      </c>
      <c r="C10" s="51" t="s">
        <v>315</v>
      </c>
      <c r="D10" s="285">
        <v>0</v>
      </c>
      <c r="E10" s="285">
        <v>0</v>
      </c>
      <c r="F10" s="285">
        <v>0</v>
      </c>
      <c r="G10" s="285">
        <v>100</v>
      </c>
      <c r="H10" s="285">
        <v>50</v>
      </c>
      <c r="I10" s="285">
        <v>100</v>
      </c>
    </row>
    <row r="11" spans="1:10" s="7" customFormat="1" x14ac:dyDescent="0.25">
      <c r="A11" s="2" t="s">
        <v>293</v>
      </c>
      <c r="B11" s="51" t="s">
        <v>317</v>
      </c>
      <c r="C11" s="51" t="s">
        <v>318</v>
      </c>
      <c r="D11" s="285">
        <v>0</v>
      </c>
      <c r="E11" s="285">
        <v>0</v>
      </c>
      <c r="F11" s="285">
        <v>0</v>
      </c>
      <c r="G11" s="285">
        <v>0</v>
      </c>
      <c r="H11" s="285">
        <v>0</v>
      </c>
      <c r="I11" s="285">
        <v>0</v>
      </c>
    </row>
    <row r="12" spans="1:10" s="7" customFormat="1" x14ac:dyDescent="0.25">
      <c r="A12" s="2" t="s">
        <v>313</v>
      </c>
      <c r="B12" s="51" t="s">
        <v>317</v>
      </c>
      <c r="C12" s="51" t="s">
        <v>315</v>
      </c>
      <c r="D12" s="285">
        <v>0</v>
      </c>
      <c r="E12" s="285">
        <v>0</v>
      </c>
      <c r="F12" s="285">
        <v>0</v>
      </c>
      <c r="G12" s="285">
        <v>100</v>
      </c>
      <c r="H12" s="285">
        <v>0</v>
      </c>
      <c r="I12" s="285">
        <v>100</v>
      </c>
    </row>
    <row r="13" spans="1:10" s="7" customFormat="1" x14ac:dyDescent="0.25">
      <c r="A13" s="14" t="s">
        <v>313</v>
      </c>
      <c r="B13" s="51" t="s">
        <v>317</v>
      </c>
      <c r="C13" s="51" t="s">
        <v>318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</row>
    <row r="14" spans="1:10" s="7" customFormat="1" x14ac:dyDescent="0.25">
      <c r="A14" s="286" t="s">
        <v>294</v>
      </c>
      <c r="B14" s="51" t="s">
        <v>314</v>
      </c>
      <c r="C14" s="51" t="s">
        <v>315</v>
      </c>
      <c r="D14" s="285">
        <v>1.58</v>
      </c>
      <c r="E14" s="285">
        <v>0</v>
      </c>
      <c r="F14" s="285">
        <v>34.72</v>
      </c>
      <c r="G14" s="285">
        <v>28.5</v>
      </c>
      <c r="H14" s="285">
        <v>30.64</v>
      </c>
      <c r="I14" s="285">
        <v>43.79</v>
      </c>
    </row>
    <row r="15" spans="1:10" s="7" customFormat="1" x14ac:dyDescent="0.25">
      <c r="A15" s="2" t="s">
        <v>294</v>
      </c>
      <c r="B15" s="51" t="s">
        <v>314</v>
      </c>
      <c r="C15" s="51" t="s">
        <v>318</v>
      </c>
      <c r="D15" s="285">
        <v>0</v>
      </c>
      <c r="E15" s="285">
        <v>0</v>
      </c>
      <c r="F15" s="285">
        <v>0</v>
      </c>
      <c r="G15" s="285">
        <v>30</v>
      </c>
      <c r="H15" s="285">
        <v>50</v>
      </c>
      <c r="I15" s="285">
        <v>0</v>
      </c>
    </row>
    <row r="16" spans="1:10" s="7" customFormat="1" x14ac:dyDescent="0.25">
      <c r="A16" s="2" t="s">
        <v>294</v>
      </c>
      <c r="B16" s="51" t="s">
        <v>316</v>
      </c>
      <c r="C16" s="51" t="s">
        <v>315</v>
      </c>
      <c r="D16" s="285">
        <v>0</v>
      </c>
      <c r="E16" s="285">
        <v>94.44</v>
      </c>
      <c r="F16" s="285">
        <v>95.45</v>
      </c>
      <c r="G16" s="285">
        <v>87.1</v>
      </c>
      <c r="H16" s="285">
        <v>84.62</v>
      </c>
      <c r="I16" s="285">
        <v>88.57</v>
      </c>
    </row>
    <row r="17" spans="1:9" s="7" customFormat="1" x14ac:dyDescent="0.25">
      <c r="A17" s="2" t="s">
        <v>294</v>
      </c>
      <c r="B17" s="51" t="s">
        <v>316</v>
      </c>
      <c r="C17" s="51" t="s">
        <v>318</v>
      </c>
      <c r="D17" s="285">
        <v>0</v>
      </c>
      <c r="E17" s="285">
        <v>33.33</v>
      </c>
      <c r="F17" s="285">
        <v>80</v>
      </c>
      <c r="G17" s="285">
        <v>0</v>
      </c>
      <c r="H17" s="285">
        <v>50</v>
      </c>
      <c r="I17" s="285">
        <v>0</v>
      </c>
    </row>
    <row r="18" spans="1:9" x14ac:dyDescent="0.25">
      <c r="A18" s="2" t="s">
        <v>294</v>
      </c>
      <c r="B18" s="51" t="s">
        <v>317</v>
      </c>
      <c r="C18" s="51" t="s">
        <v>315</v>
      </c>
      <c r="D18" s="285">
        <v>0</v>
      </c>
      <c r="E18" s="285">
        <v>0</v>
      </c>
      <c r="F18" s="285">
        <v>71.430000000000007</v>
      </c>
      <c r="G18" s="285">
        <v>83.33</v>
      </c>
      <c r="H18" s="285">
        <v>100</v>
      </c>
      <c r="I18" s="285">
        <v>100</v>
      </c>
    </row>
    <row r="19" spans="1:9" x14ac:dyDescent="0.25">
      <c r="A19" s="2" t="s">
        <v>294</v>
      </c>
      <c r="B19" s="51" t="s">
        <v>317</v>
      </c>
      <c r="C19" s="51" t="s">
        <v>318</v>
      </c>
      <c r="D19" s="285">
        <v>0</v>
      </c>
      <c r="E19" s="285">
        <v>0</v>
      </c>
      <c r="F19" s="285">
        <v>0</v>
      </c>
      <c r="G19" s="285">
        <v>60</v>
      </c>
      <c r="H19" s="285">
        <v>0</v>
      </c>
      <c r="I19" s="285">
        <v>0</v>
      </c>
    </row>
    <row r="20" spans="1:9" x14ac:dyDescent="0.25">
      <c r="A20" s="2" t="s">
        <v>295</v>
      </c>
      <c r="B20" s="51" t="s">
        <v>314</v>
      </c>
      <c r="C20" s="51" t="s">
        <v>315</v>
      </c>
      <c r="D20" s="285">
        <v>1.85</v>
      </c>
      <c r="E20" s="285">
        <v>0</v>
      </c>
      <c r="F20" s="285">
        <v>20.83</v>
      </c>
      <c r="G20" s="285">
        <v>41.03</v>
      </c>
      <c r="H20" s="285">
        <v>34.090000000000003</v>
      </c>
      <c r="I20" s="285">
        <v>56.25</v>
      </c>
    </row>
    <row r="21" spans="1:9" x14ac:dyDescent="0.25">
      <c r="A21" s="2" t="s">
        <v>295</v>
      </c>
      <c r="B21" s="51" t="s">
        <v>314</v>
      </c>
      <c r="C21" s="51" t="s">
        <v>318</v>
      </c>
      <c r="D21" s="285">
        <v>0</v>
      </c>
      <c r="E21" s="285">
        <v>0</v>
      </c>
      <c r="F21" s="285">
        <v>0</v>
      </c>
      <c r="G21" s="285">
        <v>83.33</v>
      </c>
      <c r="H21" s="285">
        <v>0</v>
      </c>
      <c r="I21" s="285">
        <v>57.14</v>
      </c>
    </row>
    <row r="22" spans="1:9" x14ac:dyDescent="0.25">
      <c r="A22" s="2" t="s">
        <v>295</v>
      </c>
      <c r="B22" s="51" t="s">
        <v>316</v>
      </c>
      <c r="C22" s="51" t="s">
        <v>315</v>
      </c>
      <c r="D22" s="285">
        <v>0</v>
      </c>
      <c r="E22" s="285">
        <v>100</v>
      </c>
      <c r="F22" s="285">
        <v>71.430000000000007</v>
      </c>
      <c r="G22" s="285">
        <v>85.71</v>
      </c>
      <c r="H22" s="285">
        <v>87.5</v>
      </c>
      <c r="I22" s="285">
        <v>100</v>
      </c>
    </row>
    <row r="23" spans="1:9" x14ac:dyDescent="0.25">
      <c r="A23" s="2" t="s">
        <v>295</v>
      </c>
      <c r="B23" s="51" t="s">
        <v>317</v>
      </c>
      <c r="C23" s="51" t="s">
        <v>315</v>
      </c>
      <c r="D23" s="285">
        <v>0</v>
      </c>
      <c r="E23" s="285">
        <v>0</v>
      </c>
      <c r="F23" s="285">
        <v>100</v>
      </c>
      <c r="G23" s="285">
        <v>50</v>
      </c>
      <c r="H23" s="285">
        <v>100</v>
      </c>
      <c r="I23" s="285">
        <v>0</v>
      </c>
    </row>
    <row r="24" spans="1:9" x14ac:dyDescent="0.25">
      <c r="A24" s="2" t="s">
        <v>295</v>
      </c>
      <c r="B24" s="51" t="s">
        <v>317</v>
      </c>
      <c r="C24" s="51" t="s">
        <v>318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</row>
    <row r="25" spans="1:9" x14ac:dyDescent="0.25">
      <c r="A25" s="2" t="s">
        <v>296</v>
      </c>
      <c r="B25" s="51" t="s">
        <v>314</v>
      </c>
      <c r="C25" s="51" t="s">
        <v>315</v>
      </c>
      <c r="D25" s="285">
        <v>0</v>
      </c>
      <c r="E25" s="285">
        <v>5</v>
      </c>
      <c r="F25" s="285">
        <v>47.37</v>
      </c>
      <c r="G25" s="285">
        <v>37.93</v>
      </c>
      <c r="H25" s="285">
        <v>53.85</v>
      </c>
      <c r="I25" s="285">
        <v>13.64</v>
      </c>
    </row>
    <row r="26" spans="1:9" x14ac:dyDescent="0.25">
      <c r="A26" s="2" t="s">
        <v>296</v>
      </c>
      <c r="B26" s="51" t="s">
        <v>316</v>
      </c>
      <c r="C26" s="51" t="s">
        <v>315</v>
      </c>
      <c r="D26" s="285">
        <v>0</v>
      </c>
      <c r="E26" s="285">
        <v>57.14</v>
      </c>
      <c r="F26" s="285">
        <v>85.71</v>
      </c>
      <c r="G26" s="285">
        <v>54.55</v>
      </c>
      <c r="H26" s="285">
        <v>45.45</v>
      </c>
      <c r="I26" s="285">
        <v>80</v>
      </c>
    </row>
    <row r="27" spans="1:9" x14ac:dyDescent="0.25">
      <c r="A27" s="2" t="s">
        <v>296</v>
      </c>
      <c r="B27" s="51" t="s">
        <v>317</v>
      </c>
      <c r="C27" s="51" t="s">
        <v>315</v>
      </c>
      <c r="D27" s="285">
        <v>0</v>
      </c>
      <c r="E27" s="285">
        <v>0</v>
      </c>
      <c r="F27" s="285">
        <v>0</v>
      </c>
      <c r="G27" s="285">
        <v>77.27</v>
      </c>
      <c r="H27" s="285">
        <v>50</v>
      </c>
      <c r="I27" s="285">
        <v>65.38</v>
      </c>
    </row>
    <row r="28" spans="1:9" x14ac:dyDescent="0.25">
      <c r="A28" s="2" t="s">
        <v>296</v>
      </c>
      <c r="B28" s="51" t="s">
        <v>317</v>
      </c>
      <c r="C28" s="51" t="s">
        <v>318</v>
      </c>
      <c r="D28" s="285">
        <v>0</v>
      </c>
      <c r="E28" s="285">
        <v>0</v>
      </c>
      <c r="F28" s="285">
        <v>0</v>
      </c>
      <c r="G28" s="285">
        <v>0</v>
      </c>
      <c r="H28" s="285">
        <v>0</v>
      </c>
      <c r="I28" s="285">
        <v>0</v>
      </c>
    </row>
    <row r="29" spans="1:9" x14ac:dyDescent="0.25">
      <c r="A29" s="2" t="s">
        <v>297</v>
      </c>
      <c r="B29" s="51" t="s">
        <v>314</v>
      </c>
      <c r="C29" s="51" t="s">
        <v>315</v>
      </c>
      <c r="D29" s="285">
        <v>0</v>
      </c>
      <c r="E29" s="285">
        <v>0</v>
      </c>
      <c r="F29" s="285">
        <v>37.5</v>
      </c>
      <c r="G29" s="285">
        <v>45.24</v>
      </c>
      <c r="H29" s="285">
        <v>47.06</v>
      </c>
      <c r="I29" s="285">
        <v>44.74</v>
      </c>
    </row>
    <row r="30" spans="1:9" x14ac:dyDescent="0.25">
      <c r="A30" s="2" t="s">
        <v>297</v>
      </c>
      <c r="B30" s="51" t="s">
        <v>316</v>
      </c>
      <c r="C30" s="51" t="s">
        <v>315</v>
      </c>
      <c r="D30" s="285">
        <v>0</v>
      </c>
      <c r="E30" s="285">
        <v>0</v>
      </c>
      <c r="F30" s="285">
        <v>75</v>
      </c>
      <c r="G30" s="285">
        <v>100</v>
      </c>
      <c r="H30" s="285">
        <v>75</v>
      </c>
      <c r="I30" s="285">
        <v>90.91</v>
      </c>
    </row>
    <row r="31" spans="1:9" x14ac:dyDescent="0.25">
      <c r="A31" s="2" t="s">
        <v>297</v>
      </c>
      <c r="B31" s="51" t="s">
        <v>317</v>
      </c>
      <c r="C31" s="51" t="s">
        <v>315</v>
      </c>
      <c r="D31" s="285">
        <v>0</v>
      </c>
      <c r="E31" s="285">
        <v>0</v>
      </c>
      <c r="F31" s="285">
        <v>0</v>
      </c>
      <c r="G31" s="285">
        <v>50</v>
      </c>
      <c r="H31" s="285">
        <v>0</v>
      </c>
      <c r="I31" s="285">
        <v>66.67</v>
      </c>
    </row>
    <row r="32" spans="1:9" x14ac:dyDescent="0.25">
      <c r="A32" s="2" t="s">
        <v>297</v>
      </c>
      <c r="B32" s="51" t="s">
        <v>317</v>
      </c>
      <c r="C32" s="51" t="s">
        <v>318</v>
      </c>
      <c r="D32" s="285">
        <v>0</v>
      </c>
      <c r="E32" s="285">
        <v>0</v>
      </c>
      <c r="F32" s="285">
        <v>0</v>
      </c>
      <c r="G32" s="285">
        <v>50</v>
      </c>
      <c r="H32" s="285">
        <v>0</v>
      </c>
      <c r="I32" s="285">
        <v>0</v>
      </c>
    </row>
    <row r="33" spans="1:9" x14ac:dyDescent="0.25">
      <c r="A33" s="2" t="s">
        <v>292</v>
      </c>
      <c r="B33" s="51" t="s">
        <v>314</v>
      </c>
      <c r="C33" s="51" t="s">
        <v>315</v>
      </c>
      <c r="D33" s="285">
        <v>1.35</v>
      </c>
      <c r="E33" s="285">
        <v>5.43</v>
      </c>
      <c r="F33" s="285">
        <v>45.45</v>
      </c>
      <c r="G33" s="285">
        <v>61.84</v>
      </c>
      <c r="H33" s="285">
        <v>55.91</v>
      </c>
      <c r="I33" s="285">
        <v>63.51</v>
      </c>
    </row>
    <row r="34" spans="1:9" x14ac:dyDescent="0.25">
      <c r="A34" s="2" t="s">
        <v>292</v>
      </c>
      <c r="B34" s="51" t="s">
        <v>316</v>
      </c>
      <c r="C34" s="51" t="s">
        <v>315</v>
      </c>
      <c r="D34" s="285">
        <v>25.64</v>
      </c>
      <c r="E34" s="285">
        <v>80</v>
      </c>
      <c r="F34" s="285">
        <v>90.63</v>
      </c>
      <c r="G34" s="285">
        <v>88.57</v>
      </c>
      <c r="H34" s="285">
        <v>85.29</v>
      </c>
      <c r="I34" s="285">
        <v>76.92</v>
      </c>
    </row>
    <row r="35" spans="1:9" x14ac:dyDescent="0.25">
      <c r="A35" s="2" t="s">
        <v>292</v>
      </c>
      <c r="B35" s="51" t="s">
        <v>317</v>
      </c>
      <c r="C35" s="51" t="s">
        <v>315</v>
      </c>
      <c r="D35" s="285">
        <v>0</v>
      </c>
      <c r="E35" s="285">
        <v>0</v>
      </c>
      <c r="F35" s="285">
        <v>0</v>
      </c>
      <c r="G35" s="285">
        <v>33.33</v>
      </c>
      <c r="H35" s="285">
        <v>46.15</v>
      </c>
      <c r="I35" s="285">
        <v>70.59</v>
      </c>
    </row>
    <row r="36" spans="1:9" x14ac:dyDescent="0.25">
      <c r="A36" s="2" t="s">
        <v>292</v>
      </c>
      <c r="B36" s="51" t="s">
        <v>317</v>
      </c>
      <c r="C36" s="51" t="s">
        <v>318</v>
      </c>
      <c r="D36" s="285">
        <v>0</v>
      </c>
      <c r="E36" s="285">
        <v>0</v>
      </c>
      <c r="F36" s="285">
        <v>0</v>
      </c>
      <c r="G36" s="285">
        <v>0</v>
      </c>
      <c r="H36" s="285">
        <v>0</v>
      </c>
      <c r="I36" s="285">
        <v>0</v>
      </c>
    </row>
    <row r="37" spans="1:9" x14ac:dyDescent="0.25">
      <c r="A37" s="2" t="s">
        <v>298</v>
      </c>
      <c r="B37" s="51" t="s">
        <v>314</v>
      </c>
      <c r="C37" s="51" t="s">
        <v>315</v>
      </c>
      <c r="D37" s="285">
        <v>1.85</v>
      </c>
      <c r="E37" s="285">
        <v>2.78</v>
      </c>
      <c r="F37" s="285">
        <v>34.78</v>
      </c>
      <c r="G37" s="285">
        <v>43.33</v>
      </c>
      <c r="H37" s="285">
        <v>51.22</v>
      </c>
      <c r="I37" s="285">
        <v>52.5</v>
      </c>
    </row>
    <row r="38" spans="1:9" x14ac:dyDescent="0.25">
      <c r="A38" s="2" t="s">
        <v>298</v>
      </c>
      <c r="B38" s="51" t="s">
        <v>314</v>
      </c>
      <c r="C38" s="51" t="s">
        <v>318</v>
      </c>
      <c r="D38" s="285">
        <v>0</v>
      </c>
      <c r="E38" s="285">
        <v>0</v>
      </c>
      <c r="F38" s="285">
        <v>0</v>
      </c>
      <c r="G38" s="285">
        <v>0</v>
      </c>
      <c r="H38" s="285">
        <v>14.29</v>
      </c>
      <c r="I38" s="285">
        <v>50</v>
      </c>
    </row>
    <row r="39" spans="1:9" x14ac:dyDescent="0.25">
      <c r="A39" s="2" t="s">
        <v>298</v>
      </c>
      <c r="B39" s="51" t="s">
        <v>316</v>
      </c>
      <c r="C39" s="51" t="s">
        <v>315</v>
      </c>
      <c r="D39" s="285">
        <v>0</v>
      </c>
      <c r="E39" s="285">
        <v>62.5</v>
      </c>
      <c r="F39" s="285">
        <v>84.62</v>
      </c>
      <c r="G39" s="285">
        <v>60</v>
      </c>
      <c r="H39" s="285">
        <v>62.5</v>
      </c>
      <c r="I39" s="285">
        <v>87.5</v>
      </c>
    </row>
    <row r="40" spans="1:9" x14ac:dyDescent="0.25">
      <c r="A40" s="2" t="s">
        <v>298</v>
      </c>
      <c r="B40" s="51" t="s">
        <v>317</v>
      </c>
      <c r="C40" s="51" t="s">
        <v>315</v>
      </c>
      <c r="D40" s="285">
        <v>0</v>
      </c>
      <c r="E40" s="285">
        <v>0</v>
      </c>
      <c r="F40" s="285">
        <v>0</v>
      </c>
      <c r="G40" s="285">
        <v>0</v>
      </c>
      <c r="H40" s="285">
        <v>50</v>
      </c>
      <c r="I40" s="285">
        <v>50</v>
      </c>
    </row>
    <row r="41" spans="1:9" x14ac:dyDescent="0.25">
      <c r="A41" s="2" t="s">
        <v>298</v>
      </c>
      <c r="B41" s="51" t="s">
        <v>317</v>
      </c>
      <c r="C41" s="51" t="s">
        <v>318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</row>
    <row r="42" spans="1:9" x14ac:dyDescent="0.25">
      <c r="A42" s="2" t="s">
        <v>299</v>
      </c>
      <c r="B42" s="51" t="s">
        <v>314</v>
      </c>
      <c r="C42" s="51" t="s">
        <v>315</v>
      </c>
      <c r="D42" s="285">
        <v>0</v>
      </c>
      <c r="E42" s="285">
        <v>2.63</v>
      </c>
      <c r="F42" s="285">
        <v>55.88</v>
      </c>
      <c r="G42" s="285">
        <v>54.84</v>
      </c>
      <c r="H42" s="285">
        <v>58.33</v>
      </c>
      <c r="I42" s="285">
        <v>50</v>
      </c>
    </row>
    <row r="43" spans="1:9" x14ac:dyDescent="0.25">
      <c r="A43" s="2" t="s">
        <v>299</v>
      </c>
      <c r="B43" s="51" t="s">
        <v>316</v>
      </c>
      <c r="C43" s="51" t="s">
        <v>315</v>
      </c>
      <c r="D43" s="285">
        <v>0</v>
      </c>
      <c r="E43" s="285">
        <v>25</v>
      </c>
      <c r="F43" s="285">
        <v>66.67</v>
      </c>
      <c r="G43" s="285">
        <v>66.67</v>
      </c>
      <c r="H43" s="285">
        <v>75</v>
      </c>
      <c r="I43" s="285">
        <v>73.33</v>
      </c>
    </row>
    <row r="44" spans="1:9" x14ac:dyDescent="0.25">
      <c r="A44" s="2" t="s">
        <v>299</v>
      </c>
      <c r="B44" s="51" t="s">
        <v>317</v>
      </c>
      <c r="C44" s="51" t="s">
        <v>315</v>
      </c>
      <c r="D44" s="285">
        <v>0</v>
      </c>
      <c r="E44" s="285">
        <v>0</v>
      </c>
      <c r="F44" s="285">
        <v>0</v>
      </c>
      <c r="G44" s="285">
        <v>0</v>
      </c>
      <c r="H44" s="285">
        <v>66.67</v>
      </c>
      <c r="I44" s="285">
        <v>83.33</v>
      </c>
    </row>
    <row r="45" spans="1:9" x14ac:dyDescent="0.25">
      <c r="A45" s="2" t="s">
        <v>299</v>
      </c>
      <c r="B45" s="51" t="s">
        <v>317</v>
      </c>
      <c r="C45" s="51" t="s">
        <v>318</v>
      </c>
      <c r="D45" s="285">
        <v>0</v>
      </c>
      <c r="E45" s="285">
        <v>0</v>
      </c>
      <c r="F45" s="285">
        <v>0</v>
      </c>
      <c r="G45" s="285">
        <v>0</v>
      </c>
      <c r="H45" s="285">
        <v>0</v>
      </c>
      <c r="I45" s="285">
        <v>0</v>
      </c>
    </row>
    <row r="46" spans="1:9" x14ac:dyDescent="0.25">
      <c r="A46" s="2" t="s">
        <v>300</v>
      </c>
      <c r="B46" s="51" t="s">
        <v>314</v>
      </c>
      <c r="C46" s="51" t="s">
        <v>315</v>
      </c>
      <c r="D46" s="285">
        <v>7.89</v>
      </c>
      <c r="E46" s="285">
        <v>0</v>
      </c>
      <c r="F46" s="285">
        <v>43.9</v>
      </c>
      <c r="G46" s="285">
        <v>44.44</v>
      </c>
      <c r="H46" s="285">
        <v>67.5</v>
      </c>
      <c r="I46" s="285">
        <v>68.569999999999993</v>
      </c>
    </row>
    <row r="47" spans="1:9" x14ac:dyDescent="0.25">
      <c r="A47" s="2" t="s">
        <v>300</v>
      </c>
      <c r="B47" s="51" t="s">
        <v>314</v>
      </c>
      <c r="C47" s="51" t="s">
        <v>318</v>
      </c>
      <c r="D47" s="285">
        <v>0</v>
      </c>
      <c r="E47" s="285">
        <v>0</v>
      </c>
      <c r="F47" s="285">
        <v>0</v>
      </c>
      <c r="G47" s="285">
        <v>20</v>
      </c>
      <c r="H47" s="285">
        <v>0</v>
      </c>
      <c r="I47" s="285">
        <v>54.55</v>
      </c>
    </row>
    <row r="48" spans="1:9" x14ac:dyDescent="0.25">
      <c r="A48" s="2" t="s">
        <v>300</v>
      </c>
      <c r="B48" s="51" t="s">
        <v>316</v>
      </c>
      <c r="C48" s="51" t="s">
        <v>315</v>
      </c>
      <c r="D48" s="285">
        <v>0</v>
      </c>
      <c r="E48" s="285">
        <v>85.71</v>
      </c>
      <c r="F48" s="285">
        <v>100</v>
      </c>
      <c r="G48" s="285">
        <v>96.43</v>
      </c>
      <c r="H48" s="285">
        <v>80</v>
      </c>
      <c r="I48" s="285">
        <v>90</v>
      </c>
    </row>
    <row r="49" spans="1:9" x14ac:dyDescent="0.25">
      <c r="A49" s="2" t="s">
        <v>300</v>
      </c>
      <c r="B49" s="51" t="s">
        <v>316</v>
      </c>
      <c r="C49" s="51" t="s">
        <v>318</v>
      </c>
      <c r="D49" s="285">
        <v>0</v>
      </c>
      <c r="E49" s="285">
        <v>0</v>
      </c>
      <c r="F49" s="285">
        <v>66.67</v>
      </c>
      <c r="G49" s="285">
        <v>0</v>
      </c>
      <c r="H49" s="285">
        <v>100</v>
      </c>
      <c r="I49" s="285">
        <v>0</v>
      </c>
    </row>
    <row r="50" spans="1:9" x14ac:dyDescent="0.25">
      <c r="A50" s="2" t="s">
        <v>301</v>
      </c>
      <c r="B50" s="51" t="s">
        <v>314</v>
      </c>
      <c r="C50" s="51" t="s">
        <v>315</v>
      </c>
      <c r="D50" s="285">
        <v>0</v>
      </c>
      <c r="E50" s="285">
        <v>4.76</v>
      </c>
      <c r="F50" s="285">
        <v>81.819999999999993</v>
      </c>
      <c r="G50" s="285">
        <v>70</v>
      </c>
      <c r="H50" s="285">
        <v>86.21</v>
      </c>
      <c r="I50" s="285">
        <v>92.86</v>
      </c>
    </row>
    <row r="51" spans="1:9" x14ac:dyDescent="0.25">
      <c r="A51" s="2" t="s">
        <v>302</v>
      </c>
      <c r="B51" s="51" t="s">
        <v>314</v>
      </c>
      <c r="C51" s="51" t="s">
        <v>315</v>
      </c>
      <c r="D51" s="285">
        <v>1.22</v>
      </c>
      <c r="E51" s="285">
        <v>5.46</v>
      </c>
      <c r="F51" s="285">
        <v>43.81</v>
      </c>
      <c r="G51" s="285">
        <v>48.65</v>
      </c>
      <c r="H51" s="285">
        <v>48</v>
      </c>
      <c r="I51" s="285">
        <v>46.85</v>
      </c>
    </row>
    <row r="52" spans="1:9" x14ac:dyDescent="0.25">
      <c r="A52" s="2" t="s">
        <v>302</v>
      </c>
      <c r="B52" s="51" t="s">
        <v>314</v>
      </c>
      <c r="C52" s="51" t="s">
        <v>318</v>
      </c>
      <c r="D52" s="285">
        <v>3.13</v>
      </c>
      <c r="E52" s="285">
        <v>6.67</v>
      </c>
      <c r="F52" s="285">
        <v>12.5</v>
      </c>
      <c r="G52" s="285">
        <v>30.95</v>
      </c>
      <c r="H52" s="285">
        <v>36.36</v>
      </c>
      <c r="I52" s="285">
        <v>29.27</v>
      </c>
    </row>
    <row r="53" spans="1:9" x14ac:dyDescent="0.25">
      <c r="A53" s="2" t="s">
        <v>302</v>
      </c>
      <c r="B53" s="51" t="s">
        <v>316</v>
      </c>
      <c r="C53" s="51" t="s">
        <v>315</v>
      </c>
      <c r="D53" s="285">
        <v>3.9</v>
      </c>
      <c r="E53" s="285">
        <v>80</v>
      </c>
      <c r="F53" s="285">
        <v>84.78</v>
      </c>
      <c r="G53" s="285">
        <v>91.84</v>
      </c>
      <c r="H53" s="285">
        <v>89.72</v>
      </c>
      <c r="I53" s="285">
        <v>87.7</v>
      </c>
    </row>
    <row r="54" spans="1:9" x14ac:dyDescent="0.25">
      <c r="A54" s="2" t="s">
        <v>302</v>
      </c>
      <c r="B54" s="51" t="s">
        <v>316</v>
      </c>
      <c r="C54" s="51" t="s">
        <v>318</v>
      </c>
      <c r="D54" s="285">
        <v>0</v>
      </c>
      <c r="E54" s="285">
        <v>23.53</v>
      </c>
      <c r="F54" s="285">
        <v>71.430000000000007</v>
      </c>
      <c r="G54" s="285">
        <v>72.73</v>
      </c>
      <c r="H54" s="285">
        <v>66.67</v>
      </c>
      <c r="I54" s="285">
        <v>68.42</v>
      </c>
    </row>
    <row r="55" spans="1:9" x14ac:dyDescent="0.25">
      <c r="A55" s="2" t="s">
        <v>302</v>
      </c>
      <c r="B55" s="51" t="s">
        <v>317</v>
      </c>
      <c r="C55" s="51" t="s">
        <v>315</v>
      </c>
      <c r="D55" s="285">
        <v>0</v>
      </c>
      <c r="E55" s="285">
        <v>0</v>
      </c>
      <c r="F55" s="285">
        <v>85.71</v>
      </c>
      <c r="G55" s="285">
        <v>85.71</v>
      </c>
      <c r="H55" s="285">
        <v>50</v>
      </c>
      <c r="I55" s="285">
        <v>88.89</v>
      </c>
    </row>
    <row r="56" spans="1:9" x14ac:dyDescent="0.25">
      <c r="A56" s="2" t="s">
        <v>302</v>
      </c>
      <c r="B56" s="51" t="s">
        <v>317</v>
      </c>
      <c r="C56" s="51" t="s">
        <v>318</v>
      </c>
      <c r="D56" s="285">
        <v>33.33</v>
      </c>
      <c r="E56" s="285">
        <v>0</v>
      </c>
      <c r="F56" s="285">
        <v>0</v>
      </c>
      <c r="G56" s="285">
        <v>42.86</v>
      </c>
      <c r="H56" s="285">
        <v>33.33</v>
      </c>
      <c r="I56" s="285">
        <v>58.33</v>
      </c>
    </row>
    <row r="57" spans="1:9" x14ac:dyDescent="0.25">
      <c r="A57" s="2" t="s">
        <v>303</v>
      </c>
      <c r="B57" s="51" t="s">
        <v>314</v>
      </c>
      <c r="C57" s="51" t="s">
        <v>315</v>
      </c>
      <c r="D57" s="285">
        <v>0.87</v>
      </c>
      <c r="E57" s="285">
        <v>3.66</v>
      </c>
      <c r="F57" s="285">
        <v>58.04</v>
      </c>
      <c r="G57" s="285">
        <v>53.95</v>
      </c>
      <c r="H57" s="285">
        <v>55.13</v>
      </c>
      <c r="I57" s="285">
        <v>56.82</v>
      </c>
    </row>
    <row r="58" spans="1:9" x14ac:dyDescent="0.25">
      <c r="A58" s="2" t="s">
        <v>303</v>
      </c>
      <c r="B58" s="51" t="s">
        <v>314</v>
      </c>
      <c r="C58" s="51" t="s">
        <v>318</v>
      </c>
      <c r="D58" s="285">
        <v>2.25</v>
      </c>
      <c r="E58" s="285">
        <v>6.02</v>
      </c>
      <c r="F58" s="285">
        <v>2.65</v>
      </c>
      <c r="G58" s="285">
        <v>18.18</v>
      </c>
      <c r="H58" s="285">
        <v>21.09</v>
      </c>
      <c r="I58" s="285">
        <v>45.28</v>
      </c>
    </row>
    <row r="59" spans="1:9" x14ac:dyDescent="0.25">
      <c r="A59" s="2" t="s">
        <v>303</v>
      </c>
      <c r="B59" s="51" t="s">
        <v>316</v>
      </c>
      <c r="C59" s="51" t="s">
        <v>315</v>
      </c>
      <c r="D59" s="285">
        <v>2.15</v>
      </c>
      <c r="E59" s="285">
        <v>81.91</v>
      </c>
      <c r="F59" s="285">
        <v>83.84</v>
      </c>
      <c r="G59" s="285">
        <v>88.14</v>
      </c>
      <c r="H59" s="285">
        <v>93.06</v>
      </c>
      <c r="I59" s="285">
        <v>91.84</v>
      </c>
    </row>
    <row r="60" spans="1:9" x14ac:dyDescent="0.25">
      <c r="A60" s="2" t="s">
        <v>303</v>
      </c>
      <c r="B60" s="51" t="s">
        <v>316</v>
      </c>
      <c r="C60" s="51" t="s">
        <v>318</v>
      </c>
      <c r="D60" s="285">
        <v>0</v>
      </c>
      <c r="E60" s="285">
        <v>0</v>
      </c>
      <c r="F60" s="285">
        <v>65.63</v>
      </c>
      <c r="G60" s="285">
        <v>65</v>
      </c>
      <c r="H60" s="285">
        <v>58.62</v>
      </c>
      <c r="I60" s="285">
        <v>75</v>
      </c>
    </row>
    <row r="61" spans="1:9" x14ac:dyDescent="0.25">
      <c r="A61" s="2" t="s">
        <v>303</v>
      </c>
      <c r="B61" s="51" t="s">
        <v>317</v>
      </c>
      <c r="C61" s="51" t="s">
        <v>315</v>
      </c>
      <c r="D61" s="285">
        <v>0</v>
      </c>
      <c r="E61" s="285">
        <v>0</v>
      </c>
      <c r="F61" s="285">
        <v>75</v>
      </c>
      <c r="G61" s="285">
        <v>71.430000000000007</v>
      </c>
      <c r="H61" s="285">
        <v>62.5</v>
      </c>
      <c r="I61" s="285">
        <v>37.5</v>
      </c>
    </row>
    <row r="62" spans="1:9" x14ac:dyDescent="0.25">
      <c r="A62" s="2" t="s">
        <v>303</v>
      </c>
      <c r="B62" s="51" t="s">
        <v>317</v>
      </c>
      <c r="C62" s="51" t="s">
        <v>318</v>
      </c>
      <c r="D62" s="285">
        <v>0</v>
      </c>
      <c r="E62" s="285">
        <v>0</v>
      </c>
      <c r="F62" s="285">
        <v>11.11</v>
      </c>
      <c r="G62" s="285">
        <v>11.76</v>
      </c>
      <c r="H62" s="285">
        <v>54.55</v>
      </c>
      <c r="I62" s="285">
        <v>0</v>
      </c>
    </row>
    <row r="63" spans="1:9" x14ac:dyDescent="0.25">
      <c r="A63" s="2" t="s">
        <v>304</v>
      </c>
      <c r="B63" s="51" t="s">
        <v>314</v>
      </c>
      <c r="C63" s="51" t="s">
        <v>315</v>
      </c>
      <c r="D63" s="285">
        <v>0</v>
      </c>
      <c r="E63" s="285">
        <v>0</v>
      </c>
      <c r="F63" s="285">
        <v>47.37</v>
      </c>
      <c r="G63" s="285">
        <v>50</v>
      </c>
      <c r="H63" s="285">
        <v>53.62</v>
      </c>
      <c r="I63" s="285">
        <v>60</v>
      </c>
    </row>
    <row r="64" spans="1:9" x14ac:dyDescent="0.25">
      <c r="A64" s="2" t="s">
        <v>304</v>
      </c>
      <c r="B64" s="51" t="s">
        <v>316</v>
      </c>
      <c r="C64" s="51" t="s">
        <v>315</v>
      </c>
      <c r="D64" s="285">
        <v>0</v>
      </c>
      <c r="E64" s="285">
        <v>86.84</v>
      </c>
      <c r="F64" s="285">
        <v>88.57</v>
      </c>
      <c r="G64" s="285">
        <v>93.33</v>
      </c>
      <c r="H64" s="285">
        <v>87.76</v>
      </c>
      <c r="I64" s="285">
        <v>93.88</v>
      </c>
    </row>
    <row r="65" spans="1:9" x14ac:dyDescent="0.25">
      <c r="A65" s="2" t="s">
        <v>304</v>
      </c>
      <c r="B65" s="51" t="s">
        <v>317</v>
      </c>
      <c r="C65" s="51" t="s">
        <v>315</v>
      </c>
      <c r="D65" s="285">
        <v>0</v>
      </c>
      <c r="E65" s="285">
        <v>0</v>
      </c>
      <c r="F65" s="285">
        <v>60</v>
      </c>
      <c r="G65" s="285">
        <v>66.67</v>
      </c>
      <c r="H65" s="285">
        <v>100</v>
      </c>
      <c r="I65" s="285">
        <v>0</v>
      </c>
    </row>
    <row r="66" spans="1:9" x14ac:dyDescent="0.25">
      <c r="A66" s="2" t="s">
        <v>304</v>
      </c>
      <c r="B66" s="51" t="s">
        <v>317</v>
      </c>
      <c r="C66" s="51" t="s">
        <v>318</v>
      </c>
      <c r="D66" s="285">
        <v>0</v>
      </c>
      <c r="E66" s="285">
        <v>0</v>
      </c>
      <c r="F66" s="285">
        <v>0</v>
      </c>
      <c r="G66" s="285">
        <v>0</v>
      </c>
      <c r="H66" s="285">
        <v>50</v>
      </c>
      <c r="I66" s="285">
        <v>50</v>
      </c>
    </row>
    <row r="67" spans="1:9" x14ac:dyDescent="0.25">
      <c r="A67" s="2" t="s">
        <v>305</v>
      </c>
      <c r="B67" s="51" t="s">
        <v>314</v>
      </c>
      <c r="C67" s="51" t="s">
        <v>315</v>
      </c>
      <c r="D67" s="285">
        <v>0</v>
      </c>
      <c r="E67" s="285">
        <v>12.5</v>
      </c>
      <c r="F67" s="285">
        <v>62.5</v>
      </c>
      <c r="G67" s="285">
        <v>43.48</v>
      </c>
      <c r="H67" s="285">
        <v>33.33</v>
      </c>
      <c r="I67" s="285">
        <v>37.5</v>
      </c>
    </row>
    <row r="68" spans="1:9" x14ac:dyDescent="0.25">
      <c r="A68" s="2" t="s">
        <v>305</v>
      </c>
      <c r="B68" s="51" t="s">
        <v>314</v>
      </c>
      <c r="C68" s="51" t="s">
        <v>318</v>
      </c>
      <c r="D68" s="285">
        <v>0</v>
      </c>
      <c r="E68" s="285">
        <v>0</v>
      </c>
      <c r="F68" s="285">
        <v>0</v>
      </c>
      <c r="G68" s="285">
        <v>0</v>
      </c>
      <c r="H68" s="285">
        <v>20</v>
      </c>
      <c r="I68" s="285">
        <v>0</v>
      </c>
    </row>
    <row r="69" spans="1:9" x14ac:dyDescent="0.25">
      <c r="A69" s="2" t="s">
        <v>305</v>
      </c>
      <c r="B69" s="51" t="s">
        <v>316</v>
      </c>
      <c r="C69" s="51" t="s">
        <v>315</v>
      </c>
      <c r="D69" s="285">
        <v>0</v>
      </c>
      <c r="E69" s="285">
        <v>100</v>
      </c>
      <c r="F69" s="285">
        <v>86.67</v>
      </c>
      <c r="G69" s="285">
        <v>93.33</v>
      </c>
      <c r="H69" s="285">
        <v>86.11</v>
      </c>
      <c r="I69" s="285">
        <v>95.12</v>
      </c>
    </row>
    <row r="70" spans="1:9" x14ac:dyDescent="0.25">
      <c r="A70" s="2" t="s">
        <v>305</v>
      </c>
      <c r="B70" s="51" t="s">
        <v>316</v>
      </c>
      <c r="C70" s="51" t="s">
        <v>318</v>
      </c>
      <c r="D70" s="285">
        <v>0</v>
      </c>
      <c r="E70" s="285">
        <v>50</v>
      </c>
      <c r="F70" s="285">
        <v>100</v>
      </c>
      <c r="G70" s="285">
        <v>57.14</v>
      </c>
      <c r="H70" s="285">
        <v>72.73</v>
      </c>
      <c r="I70" s="285">
        <v>0</v>
      </c>
    </row>
    <row r="71" spans="1:9" x14ac:dyDescent="0.25">
      <c r="A71" s="2" t="s">
        <v>305</v>
      </c>
      <c r="B71" s="51" t="s">
        <v>317</v>
      </c>
      <c r="C71" s="51" t="s">
        <v>315</v>
      </c>
      <c r="D71" s="285">
        <v>0</v>
      </c>
      <c r="E71" s="285">
        <v>0</v>
      </c>
      <c r="F71" s="285">
        <v>0</v>
      </c>
      <c r="G71" s="285">
        <v>50</v>
      </c>
      <c r="H71" s="285">
        <v>50</v>
      </c>
      <c r="I71" s="285">
        <v>100</v>
      </c>
    </row>
    <row r="72" spans="1:9" x14ac:dyDescent="0.25">
      <c r="A72" s="2" t="s">
        <v>305</v>
      </c>
      <c r="B72" s="51" t="s">
        <v>317</v>
      </c>
      <c r="C72" s="51" t="s">
        <v>318</v>
      </c>
      <c r="D72" s="285">
        <v>0</v>
      </c>
      <c r="E72" s="285">
        <v>0</v>
      </c>
      <c r="F72" s="285">
        <v>0</v>
      </c>
      <c r="G72" s="285">
        <v>0</v>
      </c>
      <c r="H72" s="285">
        <v>0</v>
      </c>
      <c r="I72" s="285">
        <v>66.67</v>
      </c>
    </row>
    <row r="73" spans="1:9" x14ac:dyDescent="0.25">
      <c r="A73" s="2" t="s">
        <v>312</v>
      </c>
      <c r="B73" s="51" t="s">
        <v>316</v>
      </c>
      <c r="C73" s="51" t="s">
        <v>315</v>
      </c>
      <c r="D73" s="285">
        <v>1.35</v>
      </c>
      <c r="E73" s="285">
        <v>93.85</v>
      </c>
      <c r="F73" s="285">
        <v>95</v>
      </c>
      <c r="G73" s="285">
        <v>92.39</v>
      </c>
      <c r="H73" s="285">
        <v>97.85</v>
      </c>
      <c r="I73" s="285">
        <v>95.19</v>
      </c>
    </row>
    <row r="74" spans="1:9" x14ac:dyDescent="0.25">
      <c r="A74" s="2" t="s">
        <v>307</v>
      </c>
      <c r="B74" s="51" t="s">
        <v>314</v>
      </c>
      <c r="C74" s="51" t="s">
        <v>315</v>
      </c>
      <c r="D74" s="285">
        <v>0</v>
      </c>
      <c r="E74" s="285">
        <v>10</v>
      </c>
      <c r="F74" s="285">
        <v>20</v>
      </c>
      <c r="G74" s="285">
        <v>32</v>
      </c>
      <c r="H74" s="285">
        <v>32.65</v>
      </c>
      <c r="I74" s="285">
        <v>19.61</v>
      </c>
    </row>
    <row r="75" spans="1:9" x14ac:dyDescent="0.25">
      <c r="A75" s="2" t="s">
        <v>319</v>
      </c>
      <c r="B75" s="51" t="s">
        <v>314</v>
      </c>
      <c r="C75" s="51" t="s">
        <v>315</v>
      </c>
      <c r="D75" s="285">
        <v>0</v>
      </c>
      <c r="E75" s="285">
        <v>2.04</v>
      </c>
      <c r="F75" s="285">
        <v>36.51</v>
      </c>
      <c r="G75" s="285">
        <v>58.7</v>
      </c>
      <c r="H75" s="285">
        <v>67.14</v>
      </c>
      <c r="I75" s="285">
        <v>49.18</v>
      </c>
    </row>
    <row r="76" spans="1:9" x14ac:dyDescent="0.25">
      <c r="A76" s="2" t="s">
        <v>319</v>
      </c>
      <c r="B76" s="51" t="s">
        <v>316</v>
      </c>
      <c r="C76" s="51" t="s">
        <v>315</v>
      </c>
      <c r="D76" s="285">
        <v>0</v>
      </c>
      <c r="E76" s="285">
        <v>57.14</v>
      </c>
      <c r="F76" s="285">
        <v>90.91</v>
      </c>
      <c r="G76" s="285">
        <v>87.5</v>
      </c>
      <c r="H76" s="285">
        <v>90.91</v>
      </c>
      <c r="I76" s="285">
        <v>93.33</v>
      </c>
    </row>
    <row r="77" spans="1:9" x14ac:dyDescent="0.25">
      <c r="A77" s="2" t="s">
        <v>319</v>
      </c>
      <c r="B77" s="51" t="s">
        <v>317</v>
      </c>
      <c r="C77" s="51" t="s">
        <v>315</v>
      </c>
      <c r="D77" s="285">
        <v>0</v>
      </c>
      <c r="E77" s="285">
        <v>0</v>
      </c>
      <c r="F77" s="285">
        <v>0</v>
      </c>
      <c r="G77" s="285">
        <v>100</v>
      </c>
      <c r="H77" s="285">
        <v>0</v>
      </c>
      <c r="I77" s="285">
        <v>0</v>
      </c>
    </row>
    <row r="78" spans="1:9" x14ac:dyDescent="0.25">
      <c r="A78" s="2" t="s">
        <v>319</v>
      </c>
      <c r="B78" s="51" t="s">
        <v>317</v>
      </c>
      <c r="C78" s="51" t="s">
        <v>318</v>
      </c>
      <c r="D78" s="285">
        <v>0</v>
      </c>
      <c r="E78" s="285">
        <v>0</v>
      </c>
      <c r="F78" s="285">
        <v>0</v>
      </c>
      <c r="G78" s="285">
        <v>0</v>
      </c>
      <c r="H78" s="285">
        <v>0</v>
      </c>
      <c r="I78" s="285">
        <v>0</v>
      </c>
    </row>
    <row r="79" spans="1:9" x14ac:dyDescent="0.25">
      <c r="A79" s="2" t="s">
        <v>308</v>
      </c>
      <c r="B79" s="51" t="s">
        <v>314</v>
      </c>
      <c r="C79" s="51" t="s">
        <v>315</v>
      </c>
      <c r="D79" s="285">
        <v>0</v>
      </c>
      <c r="E79" s="285">
        <v>0</v>
      </c>
      <c r="F79" s="285">
        <v>72.73</v>
      </c>
      <c r="G79" s="285">
        <v>53.33</v>
      </c>
      <c r="H79" s="285">
        <v>80</v>
      </c>
      <c r="I79" s="285">
        <v>83.33</v>
      </c>
    </row>
    <row r="80" spans="1:9" x14ac:dyDescent="0.25">
      <c r="A80" s="2" t="s">
        <v>308</v>
      </c>
      <c r="B80" s="51" t="s">
        <v>316</v>
      </c>
      <c r="C80" s="51" t="s">
        <v>315</v>
      </c>
      <c r="D80" s="285">
        <v>0</v>
      </c>
      <c r="E80" s="285">
        <v>100</v>
      </c>
      <c r="F80" s="285">
        <v>100</v>
      </c>
      <c r="G80" s="285">
        <v>91.67</v>
      </c>
      <c r="H80" s="285">
        <v>0</v>
      </c>
      <c r="I80" s="285">
        <v>0</v>
      </c>
    </row>
    <row r="81" spans="1:9" x14ac:dyDescent="0.25">
      <c r="A81" s="2" t="s">
        <v>308</v>
      </c>
      <c r="B81" s="51" t="s">
        <v>317</v>
      </c>
      <c r="C81" s="51" t="s">
        <v>315</v>
      </c>
      <c r="D81" s="285">
        <v>0</v>
      </c>
      <c r="E81" s="285">
        <v>0</v>
      </c>
      <c r="F81" s="285">
        <v>0</v>
      </c>
      <c r="G81" s="285">
        <v>25</v>
      </c>
      <c r="H81" s="285">
        <v>25</v>
      </c>
      <c r="I81" s="285">
        <v>0</v>
      </c>
    </row>
    <row r="82" spans="1:9" x14ac:dyDescent="0.25">
      <c r="A82" s="2" t="s">
        <v>308</v>
      </c>
      <c r="B82" s="51" t="s">
        <v>317</v>
      </c>
      <c r="C82" s="51" t="s">
        <v>318</v>
      </c>
      <c r="D82" s="285">
        <v>0</v>
      </c>
      <c r="E82" s="285">
        <v>0</v>
      </c>
      <c r="F82" s="285">
        <v>0</v>
      </c>
      <c r="G82" s="285">
        <v>100</v>
      </c>
      <c r="H82" s="285">
        <v>0</v>
      </c>
      <c r="I82" s="285">
        <v>0</v>
      </c>
    </row>
    <row r="83" spans="1:9" x14ac:dyDescent="0.25">
      <c r="A83" s="2" t="s">
        <v>309</v>
      </c>
      <c r="B83" s="51" t="s">
        <v>58</v>
      </c>
      <c r="C83" s="51" t="s">
        <v>315</v>
      </c>
      <c r="D83" s="285">
        <v>0.16</v>
      </c>
      <c r="E83" s="285">
        <v>2.11</v>
      </c>
      <c r="F83" s="285">
        <v>2.38</v>
      </c>
      <c r="G83" s="285">
        <v>5.97</v>
      </c>
      <c r="H83" s="285">
        <v>15.19</v>
      </c>
      <c r="I83" s="285">
        <v>58.09</v>
      </c>
    </row>
    <row r="84" spans="1:9" x14ac:dyDescent="0.25">
      <c r="A84" s="2" t="s">
        <v>309</v>
      </c>
      <c r="B84" s="51" t="s">
        <v>317</v>
      </c>
      <c r="C84" s="51" t="s">
        <v>315</v>
      </c>
      <c r="D84" s="285">
        <v>0</v>
      </c>
      <c r="E84" s="285">
        <v>0</v>
      </c>
      <c r="F84" s="285">
        <v>7.14</v>
      </c>
      <c r="G84" s="285">
        <v>45.45</v>
      </c>
      <c r="H84" s="285">
        <v>43.75</v>
      </c>
      <c r="I84" s="285">
        <v>31.58</v>
      </c>
    </row>
    <row r="85" spans="1:9" x14ac:dyDescent="0.25">
      <c r="A85" s="2" t="s">
        <v>309</v>
      </c>
      <c r="B85" s="51" t="s">
        <v>317</v>
      </c>
      <c r="C85" s="51" t="s">
        <v>318</v>
      </c>
      <c r="D85" s="285">
        <v>0</v>
      </c>
      <c r="E85" s="285">
        <v>4.55</v>
      </c>
      <c r="F85" s="285">
        <v>10.34</v>
      </c>
      <c r="G85" s="285">
        <v>17.649999999999999</v>
      </c>
      <c r="H85" s="285">
        <v>18.18</v>
      </c>
      <c r="I85" s="285">
        <v>54.55</v>
      </c>
    </row>
    <row r="86" spans="1:9" x14ac:dyDescent="0.25">
      <c r="A86" s="2" t="s">
        <v>310</v>
      </c>
      <c r="B86" s="51" t="s">
        <v>314</v>
      </c>
      <c r="C86" s="51" t="s">
        <v>315</v>
      </c>
      <c r="D86" s="285">
        <v>0</v>
      </c>
      <c r="E86" s="285">
        <v>0</v>
      </c>
      <c r="F86" s="285">
        <v>80</v>
      </c>
      <c r="G86" s="285">
        <v>80</v>
      </c>
      <c r="H86" s="285">
        <v>100</v>
      </c>
      <c r="I86" s="285">
        <v>95</v>
      </c>
    </row>
    <row r="87" spans="1:9" x14ac:dyDescent="0.25">
      <c r="A87" s="2" t="s">
        <v>310</v>
      </c>
      <c r="B87" s="51" t="s">
        <v>316</v>
      </c>
      <c r="C87" s="51" t="s">
        <v>315</v>
      </c>
      <c r="D87" s="285">
        <v>0</v>
      </c>
      <c r="E87" s="285">
        <v>85.71</v>
      </c>
      <c r="F87" s="285">
        <v>0</v>
      </c>
      <c r="G87" s="285">
        <v>0</v>
      </c>
      <c r="H87" s="285">
        <v>0</v>
      </c>
      <c r="I87" s="285">
        <v>0</v>
      </c>
    </row>
    <row r="88" spans="1:9" x14ac:dyDescent="0.25">
      <c r="A88" s="2" t="s">
        <v>311</v>
      </c>
      <c r="B88" s="51" t="s">
        <v>58</v>
      </c>
      <c r="C88" s="51" t="s">
        <v>315</v>
      </c>
      <c r="D88" s="285">
        <v>0</v>
      </c>
      <c r="E88" s="285">
        <v>0</v>
      </c>
      <c r="F88" s="285">
        <v>1.0900000000000001</v>
      </c>
      <c r="G88" s="285">
        <v>0.85</v>
      </c>
      <c r="H88" s="285">
        <v>6.67</v>
      </c>
      <c r="I88" s="285">
        <v>64.84</v>
      </c>
    </row>
    <row r="89" spans="1:9" x14ac:dyDescent="0.25">
      <c r="A89" s="2" t="s">
        <v>311</v>
      </c>
      <c r="B89" s="51" t="s">
        <v>317</v>
      </c>
      <c r="C89" s="51" t="s">
        <v>315</v>
      </c>
      <c r="D89" s="285">
        <v>0</v>
      </c>
      <c r="E89" s="285">
        <v>0</v>
      </c>
      <c r="F89" s="285">
        <v>0</v>
      </c>
      <c r="G89" s="285">
        <v>0</v>
      </c>
      <c r="H89" s="285">
        <v>0</v>
      </c>
      <c r="I89" s="285">
        <v>0</v>
      </c>
    </row>
    <row r="90" spans="1:9" x14ac:dyDescent="0.25">
      <c r="A90" s="2" t="s">
        <v>311</v>
      </c>
      <c r="B90" s="51" t="s">
        <v>317</v>
      </c>
      <c r="C90" s="51" t="s">
        <v>318</v>
      </c>
      <c r="D90" s="285">
        <v>0</v>
      </c>
      <c r="E90" s="285">
        <v>0</v>
      </c>
      <c r="F90" s="285">
        <v>0</v>
      </c>
      <c r="G90" s="285">
        <v>0</v>
      </c>
      <c r="H90" s="285">
        <v>0</v>
      </c>
      <c r="I90" s="285">
        <v>50</v>
      </c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12" zoomScaleNormal="100" zoomScaleSheetLayoutView="100" workbookViewId="0">
      <selection activeCell="N14" sqref="N14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4" customFormat="1" ht="37.5" customHeight="1" x14ac:dyDescent="0.25">
      <c r="A1" s="514" t="s">
        <v>122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s="4" customFormat="1" ht="16.5" thickBot="1" x14ac:dyDescent="0.3">
      <c r="A2" s="47" t="s">
        <v>123</v>
      </c>
      <c r="B2" s="47"/>
    </row>
    <row r="3" spans="1:11" s="4" customFormat="1" ht="30.75" customHeight="1" x14ac:dyDescent="0.25">
      <c r="A3" s="522" t="s">
        <v>124</v>
      </c>
      <c r="B3" s="511" t="s">
        <v>125</v>
      </c>
      <c r="C3" s="460" t="s">
        <v>55</v>
      </c>
      <c r="D3" s="460" t="s">
        <v>126</v>
      </c>
      <c r="E3" s="479"/>
      <c r="F3" s="521"/>
      <c r="G3" s="511" t="s">
        <v>127</v>
      </c>
      <c r="H3" s="460" t="s">
        <v>55</v>
      </c>
      <c r="I3" s="460" t="s">
        <v>128</v>
      </c>
      <c r="J3" s="479"/>
      <c r="K3" s="521"/>
    </row>
    <row r="4" spans="1:11" s="4" customFormat="1" ht="32.25" thickBot="1" x14ac:dyDescent="0.3">
      <c r="A4" s="523"/>
      <c r="B4" s="483"/>
      <c r="C4" s="484"/>
      <c r="D4" s="381" t="s">
        <v>129</v>
      </c>
      <c r="E4" s="381" t="s">
        <v>130</v>
      </c>
      <c r="F4" s="92" t="s">
        <v>131</v>
      </c>
      <c r="G4" s="483"/>
      <c r="H4" s="484"/>
      <c r="I4" s="381" t="s">
        <v>129</v>
      </c>
      <c r="J4" s="381" t="s">
        <v>130</v>
      </c>
      <c r="K4" s="92" t="s">
        <v>131</v>
      </c>
    </row>
    <row r="5" spans="1:11" s="4" customFormat="1" ht="16.5" thickBot="1" x14ac:dyDescent="0.3">
      <c r="A5" s="382" t="s">
        <v>507</v>
      </c>
      <c r="B5" s="383">
        <v>43</v>
      </c>
      <c r="C5" s="384">
        <v>29</v>
      </c>
      <c r="D5" s="384">
        <v>101.5</v>
      </c>
      <c r="E5" s="384">
        <v>0</v>
      </c>
      <c r="F5" s="385">
        <v>23.4</v>
      </c>
      <c r="G5" s="383">
        <v>36</v>
      </c>
      <c r="H5" s="384">
        <v>27</v>
      </c>
      <c r="I5" s="386">
        <v>216.3</v>
      </c>
      <c r="J5" s="384">
        <v>4.5999999999999996</v>
      </c>
      <c r="K5" s="385">
        <v>6.2</v>
      </c>
    </row>
    <row r="6" spans="1:11" s="4" customFormat="1" ht="16.5" thickBot="1" x14ac:dyDescent="0.3">
      <c r="A6" s="387" t="s">
        <v>511</v>
      </c>
      <c r="B6" s="383">
        <v>21</v>
      </c>
      <c r="C6" s="348">
        <v>18</v>
      </c>
      <c r="D6" s="348">
        <v>82.6</v>
      </c>
      <c r="E6" s="386">
        <v>0.33</v>
      </c>
      <c r="F6" s="388">
        <v>2</v>
      </c>
      <c r="G6" s="383">
        <v>14</v>
      </c>
      <c r="H6" s="348">
        <v>11</v>
      </c>
      <c r="I6" s="389">
        <v>47.2</v>
      </c>
      <c r="J6" s="348">
        <v>0</v>
      </c>
      <c r="K6" s="390">
        <v>19.73</v>
      </c>
    </row>
    <row r="7" spans="1:11" s="4" customFormat="1" ht="16.5" thickBot="1" x14ac:dyDescent="0.3">
      <c r="A7" s="387" t="s">
        <v>508</v>
      </c>
      <c r="B7" s="383">
        <v>20</v>
      </c>
      <c r="C7" s="348">
        <v>15</v>
      </c>
      <c r="D7" s="348">
        <v>48.29</v>
      </c>
      <c r="E7" s="386">
        <v>133.25</v>
      </c>
      <c r="F7" s="388">
        <v>82</v>
      </c>
      <c r="G7" s="383">
        <v>15</v>
      </c>
      <c r="H7" s="348">
        <v>9</v>
      </c>
      <c r="I7" s="386">
        <v>88.83</v>
      </c>
      <c r="J7" s="348">
        <v>0</v>
      </c>
      <c r="K7" s="390">
        <v>20.2</v>
      </c>
    </row>
    <row r="8" spans="1:11" ht="16.5" thickBot="1" x14ac:dyDescent="0.3">
      <c r="A8" s="391" t="s">
        <v>509</v>
      </c>
      <c r="B8" s="383">
        <v>4</v>
      </c>
      <c r="C8" s="347">
        <v>3</v>
      </c>
      <c r="D8" s="347">
        <v>19.829999999999998</v>
      </c>
      <c r="E8" s="347">
        <v>0</v>
      </c>
      <c r="F8" s="392">
        <v>0</v>
      </c>
      <c r="G8" s="383">
        <v>5</v>
      </c>
      <c r="H8" s="347">
        <v>5</v>
      </c>
      <c r="I8" s="393">
        <v>38.83</v>
      </c>
      <c r="J8" s="348">
        <v>0</v>
      </c>
      <c r="K8" s="348">
        <v>0</v>
      </c>
    </row>
    <row r="9" spans="1:11" ht="16.5" thickBot="1" x14ac:dyDescent="0.3">
      <c r="A9" s="391" t="s">
        <v>510</v>
      </c>
      <c r="B9" s="383">
        <v>13</v>
      </c>
      <c r="C9" s="347">
        <v>10</v>
      </c>
      <c r="D9" s="347">
        <v>50.26</v>
      </c>
      <c r="E9" s="347">
        <v>0</v>
      </c>
      <c r="F9" s="392">
        <v>0</v>
      </c>
      <c r="G9" s="383">
        <v>1</v>
      </c>
      <c r="H9" s="347">
        <v>1</v>
      </c>
      <c r="I9" s="393">
        <v>3.37</v>
      </c>
      <c r="J9" s="348">
        <v>0</v>
      </c>
      <c r="K9" s="348">
        <v>0</v>
      </c>
    </row>
    <row r="10" spans="1:11" ht="16.5" thickBot="1" x14ac:dyDescent="0.3">
      <c r="A10" s="394" t="s">
        <v>1540</v>
      </c>
      <c r="B10" s="383">
        <v>6</v>
      </c>
      <c r="C10" s="395">
        <v>3</v>
      </c>
      <c r="D10" s="395">
        <v>9.1999999999999993</v>
      </c>
      <c r="E10" s="347">
        <v>0</v>
      </c>
      <c r="F10" s="396">
        <v>41.4</v>
      </c>
      <c r="G10" s="383">
        <v>0</v>
      </c>
      <c r="H10" s="395">
        <v>0</v>
      </c>
      <c r="I10" s="397">
        <v>0</v>
      </c>
      <c r="J10" s="348">
        <v>0</v>
      </c>
      <c r="K10" s="348">
        <v>0</v>
      </c>
    </row>
    <row r="11" spans="1:11" ht="16.5" thickBot="1" x14ac:dyDescent="0.3">
      <c r="A11" s="398" t="s">
        <v>53</v>
      </c>
      <c r="B11" s="399">
        <f>SUM(B5:B10)</f>
        <v>107</v>
      </c>
      <c r="C11" s="398">
        <f>SUM(C5:C10)</f>
        <v>78</v>
      </c>
      <c r="D11" s="398">
        <f t="shared" ref="D11:K11" si="0">SUM(D5:D10)</f>
        <v>311.67999999999995</v>
      </c>
      <c r="E11" s="398">
        <f t="shared" si="0"/>
        <v>133.58000000000001</v>
      </c>
      <c r="F11" s="398">
        <f t="shared" si="0"/>
        <v>148.80000000000001</v>
      </c>
      <c r="G11" s="399">
        <f t="shared" si="0"/>
        <v>71</v>
      </c>
      <c r="H11" s="398">
        <f t="shared" si="0"/>
        <v>53</v>
      </c>
      <c r="I11" s="398">
        <f t="shared" si="0"/>
        <v>394.53</v>
      </c>
      <c r="J11" s="398">
        <f t="shared" si="0"/>
        <v>4.5999999999999996</v>
      </c>
      <c r="K11" s="398">
        <f t="shared" si="0"/>
        <v>46.129999999999995</v>
      </c>
    </row>
    <row r="13" spans="1:11" ht="16.5" thickBot="1" x14ac:dyDescent="0.3">
      <c r="A13" s="47" t="s">
        <v>132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33.75" customHeight="1" x14ac:dyDescent="0.25">
      <c r="A14" s="515" t="s">
        <v>124</v>
      </c>
      <c r="B14" s="512" t="s">
        <v>125</v>
      </c>
      <c r="C14" s="501" t="s">
        <v>55</v>
      </c>
      <c r="D14" s="518" t="s">
        <v>126</v>
      </c>
      <c r="E14" s="519"/>
      <c r="F14" s="520"/>
      <c r="G14" s="512" t="s">
        <v>127</v>
      </c>
      <c r="H14" s="501" t="s">
        <v>55</v>
      </c>
      <c r="I14" s="518" t="s">
        <v>128</v>
      </c>
      <c r="J14" s="519"/>
      <c r="K14" s="520"/>
    </row>
    <row r="15" spans="1:11" ht="32.25" thickBot="1" x14ac:dyDescent="0.3">
      <c r="A15" s="516"/>
      <c r="B15" s="513"/>
      <c r="C15" s="517"/>
      <c r="D15" s="381" t="s">
        <v>129</v>
      </c>
      <c r="E15" s="381" t="s">
        <v>130</v>
      </c>
      <c r="F15" s="92" t="s">
        <v>131</v>
      </c>
      <c r="G15" s="513"/>
      <c r="H15" s="517"/>
      <c r="I15" s="381" t="s">
        <v>129</v>
      </c>
      <c r="J15" s="381" t="s">
        <v>130</v>
      </c>
      <c r="K15" s="92" t="s">
        <v>131</v>
      </c>
    </row>
    <row r="16" spans="1:11" x14ac:dyDescent="0.25">
      <c r="A16" s="382" t="s">
        <v>507</v>
      </c>
      <c r="B16" s="400">
        <v>38</v>
      </c>
      <c r="C16" s="384">
        <v>25</v>
      </c>
      <c r="D16" s="401">
        <v>122.33</v>
      </c>
      <c r="E16" s="401">
        <v>3</v>
      </c>
      <c r="F16" s="402">
        <v>0.32</v>
      </c>
      <c r="G16" s="400">
        <v>75</v>
      </c>
      <c r="H16" s="384">
        <v>48</v>
      </c>
      <c r="I16" s="401">
        <v>374.7</v>
      </c>
      <c r="J16" s="401">
        <v>0</v>
      </c>
      <c r="K16" s="402">
        <v>23.67</v>
      </c>
    </row>
    <row r="17" spans="1:11" x14ac:dyDescent="0.25">
      <c r="A17" s="387" t="s">
        <v>511</v>
      </c>
      <c r="B17" s="403">
        <v>35</v>
      </c>
      <c r="C17" s="348">
        <v>26</v>
      </c>
      <c r="D17" s="386">
        <v>132.4</v>
      </c>
      <c r="E17" s="386">
        <v>0</v>
      </c>
      <c r="F17" s="404">
        <v>0.13</v>
      </c>
      <c r="G17" s="403">
        <v>10</v>
      </c>
      <c r="H17" s="348">
        <v>8</v>
      </c>
      <c r="I17" s="386">
        <v>55.53</v>
      </c>
      <c r="J17" s="386">
        <v>0</v>
      </c>
      <c r="K17" s="404">
        <v>6.1</v>
      </c>
    </row>
    <row r="18" spans="1:11" x14ac:dyDescent="0.25">
      <c r="A18" s="387" t="s">
        <v>508</v>
      </c>
      <c r="B18" s="403">
        <v>56</v>
      </c>
      <c r="C18" s="348">
        <v>38</v>
      </c>
      <c r="D18" s="386">
        <v>57</v>
      </c>
      <c r="E18" s="386">
        <v>3.38</v>
      </c>
      <c r="F18" s="404">
        <v>1.01</v>
      </c>
      <c r="G18" s="403">
        <v>28</v>
      </c>
      <c r="H18" s="348">
        <v>10</v>
      </c>
      <c r="I18" s="386">
        <v>141.4</v>
      </c>
      <c r="J18" s="386">
        <v>10.1</v>
      </c>
      <c r="K18" s="404">
        <v>86.97</v>
      </c>
    </row>
    <row r="19" spans="1:11" x14ac:dyDescent="0.25">
      <c r="A19" s="391" t="s">
        <v>509</v>
      </c>
      <c r="B19" s="405">
        <v>15</v>
      </c>
      <c r="C19" s="347">
        <v>9</v>
      </c>
      <c r="D19" s="393">
        <v>49.57</v>
      </c>
      <c r="E19" s="393">
        <v>0</v>
      </c>
      <c r="F19" s="406">
        <v>0.12</v>
      </c>
      <c r="G19" s="405">
        <v>5</v>
      </c>
      <c r="H19" s="347">
        <v>4</v>
      </c>
      <c r="I19" s="393">
        <v>35.799999999999997</v>
      </c>
      <c r="J19" s="393">
        <v>0</v>
      </c>
      <c r="K19" s="406">
        <v>0</v>
      </c>
    </row>
    <row r="20" spans="1:11" x14ac:dyDescent="0.25">
      <c r="A20" s="391" t="s">
        <v>510</v>
      </c>
      <c r="B20" s="405">
        <v>8</v>
      </c>
      <c r="C20" s="347">
        <v>5</v>
      </c>
      <c r="D20" s="393">
        <v>23.3</v>
      </c>
      <c r="E20" s="393">
        <v>2</v>
      </c>
      <c r="F20" s="406">
        <v>0</v>
      </c>
      <c r="G20" s="405">
        <v>3</v>
      </c>
      <c r="H20" s="347">
        <v>3</v>
      </c>
      <c r="I20" s="393">
        <v>14.13</v>
      </c>
      <c r="J20" s="393">
        <v>0</v>
      </c>
      <c r="K20" s="406">
        <v>0</v>
      </c>
    </row>
    <row r="21" spans="1:11" ht="16.5" thickBot="1" x14ac:dyDescent="0.3">
      <c r="A21" s="394" t="s">
        <v>1540</v>
      </c>
      <c r="B21" s="407">
        <v>2</v>
      </c>
      <c r="C21" s="408">
        <v>1</v>
      </c>
      <c r="D21" s="409">
        <v>0</v>
      </c>
      <c r="E21" s="409">
        <v>0</v>
      </c>
      <c r="F21" s="410">
        <v>0.36</v>
      </c>
      <c r="G21" s="411">
        <v>2</v>
      </c>
      <c r="H21" s="395">
        <v>2</v>
      </c>
      <c r="I21" s="412">
        <v>0</v>
      </c>
      <c r="J21" s="412">
        <v>15.33</v>
      </c>
      <c r="K21" s="413">
        <v>0</v>
      </c>
    </row>
    <row r="22" spans="1:11" ht="16.5" thickBot="1" x14ac:dyDescent="0.3">
      <c r="A22" s="398" t="s">
        <v>53</v>
      </c>
      <c r="B22" s="414">
        <f>SUM(B16:B21)</f>
        <v>154</v>
      </c>
      <c r="C22" s="415">
        <f>SUM(C16:C21)</f>
        <v>104</v>
      </c>
      <c r="D22" s="416">
        <f t="shared" ref="D22:K22" si="1">SUM(D16:D21)</f>
        <v>384.6</v>
      </c>
      <c r="E22" s="415">
        <f t="shared" si="1"/>
        <v>8.379999999999999</v>
      </c>
      <c r="F22" s="417">
        <f t="shared" si="1"/>
        <v>1.94</v>
      </c>
      <c r="G22" s="414">
        <f t="shared" si="1"/>
        <v>123</v>
      </c>
      <c r="H22" s="415">
        <f t="shared" si="1"/>
        <v>75</v>
      </c>
      <c r="I22" s="416">
        <f t="shared" si="1"/>
        <v>621.55999999999995</v>
      </c>
      <c r="J22" s="416">
        <f t="shared" si="1"/>
        <v>25.43</v>
      </c>
      <c r="K22" s="418">
        <f t="shared" si="1"/>
        <v>116.74000000000001</v>
      </c>
    </row>
    <row r="23" spans="1:11" ht="16.5" thickBo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79" t="s">
        <v>133</v>
      </c>
      <c r="B24" s="181">
        <f>+B11-B22</f>
        <v>-47</v>
      </c>
      <c r="C24" s="175">
        <f>+C11-C22</f>
        <v>-26</v>
      </c>
      <c r="D24" s="175">
        <f t="shared" ref="D24:K24" si="2">+D11-D22</f>
        <v>-72.920000000000073</v>
      </c>
      <c r="E24" s="175">
        <f t="shared" si="2"/>
        <v>125.20000000000002</v>
      </c>
      <c r="F24" s="176">
        <f t="shared" si="2"/>
        <v>146.86000000000001</v>
      </c>
      <c r="G24" s="181">
        <f t="shared" si="2"/>
        <v>-52</v>
      </c>
      <c r="H24" s="175">
        <f t="shared" si="2"/>
        <v>-22</v>
      </c>
      <c r="I24" s="175">
        <f t="shared" si="2"/>
        <v>-227.02999999999997</v>
      </c>
      <c r="J24" s="175">
        <f t="shared" si="2"/>
        <v>-20.83</v>
      </c>
      <c r="K24" s="176">
        <f t="shared" si="2"/>
        <v>-70.610000000000014</v>
      </c>
    </row>
    <row r="25" spans="1:11" ht="16.5" thickBot="1" x14ac:dyDescent="0.3">
      <c r="A25" s="180" t="s">
        <v>134</v>
      </c>
      <c r="B25" s="182">
        <f>+IFERROR(B24/B22,0)*100</f>
        <v>-30.519480519480517</v>
      </c>
      <c r="C25" s="177">
        <f>+IFERROR(C24/C22,0)*100</f>
        <v>-25</v>
      </c>
      <c r="D25" s="177">
        <f t="shared" ref="D25:K25" si="3">+IFERROR(D24/D22,0)*100</f>
        <v>-18.959958398335953</v>
      </c>
      <c r="E25" s="177">
        <f t="shared" si="3"/>
        <v>1494.0334128878285</v>
      </c>
      <c r="F25" s="178">
        <f t="shared" si="3"/>
        <v>7570.1030927835063</v>
      </c>
      <c r="G25" s="182">
        <f t="shared" si="3"/>
        <v>-42.276422764227647</v>
      </c>
      <c r="H25" s="177">
        <f t="shared" si="3"/>
        <v>-29.333333333333332</v>
      </c>
      <c r="I25" s="177">
        <f t="shared" si="3"/>
        <v>-36.525838213527251</v>
      </c>
      <c r="J25" s="177">
        <f t="shared" si="3"/>
        <v>-81.911128588281557</v>
      </c>
      <c r="K25" s="178">
        <f t="shared" si="3"/>
        <v>-60.484838101764616</v>
      </c>
    </row>
    <row r="26" spans="1:11" x14ac:dyDescent="0.25">
      <c r="J26" s="16"/>
      <c r="K26" s="16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4" zoomScaleNormal="100" zoomScaleSheetLayoutView="100" workbookViewId="0">
      <selection activeCell="L10" sqref="L10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514" t="s">
        <v>135</v>
      </c>
      <c r="B1" s="514"/>
      <c r="C1" s="514"/>
      <c r="D1" s="514"/>
      <c r="E1" s="514"/>
      <c r="F1" s="514"/>
      <c r="G1" s="4"/>
      <c r="H1" s="4"/>
      <c r="I1" s="11"/>
      <c r="J1" s="11"/>
    </row>
    <row r="2" spans="1:10" ht="48" thickBot="1" x14ac:dyDescent="0.3">
      <c r="A2" s="94" t="s">
        <v>136</v>
      </c>
      <c r="B2" s="87" t="s">
        <v>137</v>
      </c>
      <c r="C2" s="87" t="s">
        <v>138</v>
      </c>
      <c r="D2" s="87" t="s">
        <v>139</v>
      </c>
      <c r="E2" s="87" t="s">
        <v>140</v>
      </c>
      <c r="F2" s="88" t="s">
        <v>141</v>
      </c>
      <c r="G2" s="19"/>
      <c r="H2" s="19"/>
    </row>
    <row r="3" spans="1:10" x14ac:dyDescent="0.25">
      <c r="A3" s="72">
        <v>1</v>
      </c>
      <c r="B3" s="72" t="s">
        <v>515</v>
      </c>
      <c r="C3" s="72" t="s">
        <v>516</v>
      </c>
      <c r="D3" s="322">
        <v>44078</v>
      </c>
      <c r="E3" s="323">
        <v>44330</v>
      </c>
      <c r="F3" s="93" t="s">
        <v>517</v>
      </c>
      <c r="G3" s="15"/>
      <c r="H3" s="15"/>
    </row>
    <row r="4" spans="1:10" x14ac:dyDescent="0.25">
      <c r="A4" s="72">
        <v>2</v>
      </c>
      <c r="B4" s="72" t="s">
        <v>518</v>
      </c>
      <c r="C4" s="72" t="s">
        <v>519</v>
      </c>
      <c r="D4" s="322">
        <v>44186</v>
      </c>
      <c r="E4" s="323">
        <v>44330</v>
      </c>
      <c r="F4" s="93" t="s">
        <v>520</v>
      </c>
      <c r="G4" s="15"/>
      <c r="H4" s="15"/>
    </row>
    <row r="5" spans="1:10" x14ac:dyDescent="0.25">
      <c r="A5" s="72">
        <v>3</v>
      </c>
      <c r="B5" s="72" t="s">
        <v>521</v>
      </c>
      <c r="C5" s="72" t="s">
        <v>522</v>
      </c>
      <c r="D5" s="324">
        <v>44172</v>
      </c>
      <c r="E5" s="323">
        <v>44330</v>
      </c>
      <c r="F5" s="93" t="s">
        <v>520</v>
      </c>
      <c r="G5" s="15"/>
      <c r="H5" s="15"/>
    </row>
    <row r="6" spans="1:10" x14ac:dyDescent="0.25">
      <c r="A6" s="72">
        <v>4</v>
      </c>
      <c r="B6" s="72" t="s">
        <v>523</v>
      </c>
      <c r="C6" s="72" t="s">
        <v>524</v>
      </c>
      <c r="D6" s="322">
        <v>44022</v>
      </c>
      <c r="E6" s="323">
        <v>44330</v>
      </c>
      <c r="F6" s="93" t="s">
        <v>520</v>
      </c>
      <c r="G6" s="15"/>
      <c r="H6" s="15"/>
    </row>
    <row r="7" spans="1:10" x14ac:dyDescent="0.25">
      <c r="A7" s="72">
        <v>5</v>
      </c>
      <c r="B7" s="2" t="s">
        <v>525</v>
      </c>
      <c r="C7" s="2" t="s">
        <v>492</v>
      </c>
      <c r="D7" s="322">
        <v>44242</v>
      </c>
      <c r="E7" s="323">
        <v>44470</v>
      </c>
      <c r="F7" s="93" t="s">
        <v>520</v>
      </c>
      <c r="G7" s="15"/>
      <c r="H7" s="15"/>
    </row>
    <row r="8" spans="1:10" x14ac:dyDescent="0.25">
      <c r="A8" s="72">
        <v>6</v>
      </c>
      <c r="B8" s="2" t="s">
        <v>526</v>
      </c>
      <c r="C8" s="2" t="s">
        <v>492</v>
      </c>
      <c r="D8" s="322">
        <v>44242</v>
      </c>
      <c r="E8" s="323">
        <v>44470</v>
      </c>
      <c r="F8" s="93" t="s">
        <v>520</v>
      </c>
      <c r="G8" s="15"/>
      <c r="H8" s="15"/>
    </row>
    <row r="9" spans="1:10" x14ac:dyDescent="0.25">
      <c r="A9" s="72">
        <v>7</v>
      </c>
      <c r="B9" s="2" t="s">
        <v>527</v>
      </c>
      <c r="C9" s="2" t="s">
        <v>522</v>
      </c>
      <c r="D9" s="322">
        <v>44276</v>
      </c>
      <c r="E9" s="323">
        <v>44519</v>
      </c>
      <c r="F9" s="93" t="s">
        <v>520</v>
      </c>
      <c r="G9" s="15"/>
      <c r="H9" s="15"/>
    </row>
    <row r="10" spans="1:10" ht="12.75" customHeight="1" thickBot="1" x14ac:dyDescent="0.3">
      <c r="A10" s="7"/>
      <c r="B10" s="7"/>
      <c r="C10" s="7"/>
      <c r="D10" s="7"/>
      <c r="E10" s="7"/>
      <c r="F10" s="15"/>
      <c r="G10" s="15"/>
      <c r="H10" s="15"/>
    </row>
    <row r="11" spans="1:10" ht="64.5" customHeight="1" thickBot="1" x14ac:dyDescent="0.3">
      <c r="B11" s="95" t="s">
        <v>142</v>
      </c>
      <c r="C11" s="75"/>
      <c r="D11" s="88" t="s">
        <v>143</v>
      </c>
      <c r="E11" s="7"/>
      <c r="F11" s="15"/>
      <c r="G11" s="15"/>
      <c r="H11" s="15"/>
    </row>
    <row r="12" spans="1:10" x14ac:dyDescent="0.25">
      <c r="B12" s="23" t="s">
        <v>144</v>
      </c>
      <c r="C12" s="24">
        <v>7</v>
      </c>
      <c r="D12" s="72">
        <v>1</v>
      </c>
      <c r="E12" s="7"/>
      <c r="F12" s="7"/>
      <c r="G12" s="7"/>
      <c r="H12" s="7"/>
    </row>
    <row r="13" spans="1:10" x14ac:dyDescent="0.25">
      <c r="B13" s="23" t="s">
        <v>145</v>
      </c>
      <c r="C13" s="25">
        <v>3</v>
      </c>
      <c r="D13" s="2">
        <v>0</v>
      </c>
      <c r="E13" s="7"/>
      <c r="F13" s="7"/>
      <c r="G13" s="7"/>
      <c r="H13" s="7"/>
    </row>
    <row r="14" spans="1:10" x14ac:dyDescent="0.25">
      <c r="B14" s="23" t="s">
        <v>146</v>
      </c>
      <c r="C14" s="25">
        <v>4</v>
      </c>
      <c r="D14" s="2">
        <v>1</v>
      </c>
      <c r="E14" s="7"/>
      <c r="F14" s="7"/>
      <c r="G14" s="7"/>
      <c r="H14" s="7"/>
    </row>
    <row r="15" spans="1:10" x14ac:dyDescent="0.25">
      <c r="B15" s="14" t="s">
        <v>147</v>
      </c>
      <c r="C15" s="25">
        <v>2</v>
      </c>
      <c r="D15" s="2"/>
      <c r="E15" s="7"/>
      <c r="F15" s="7"/>
      <c r="G15" s="7"/>
      <c r="H15" s="7"/>
    </row>
    <row r="16" spans="1:10" x14ac:dyDescent="0.25">
      <c r="B16" s="2" t="s">
        <v>148</v>
      </c>
      <c r="C16" s="25">
        <v>2</v>
      </c>
      <c r="D16" s="2"/>
      <c r="E16" s="7"/>
      <c r="F16" s="7"/>
      <c r="G16" s="7"/>
      <c r="H16" s="7"/>
    </row>
    <row r="17" spans="2:6" x14ac:dyDescent="0.25">
      <c r="B17" s="2" t="s">
        <v>149</v>
      </c>
      <c r="C17" s="25"/>
      <c r="D17" s="2"/>
      <c r="E17" s="7"/>
      <c r="F17" s="7"/>
    </row>
    <row r="18" spans="2:6" x14ac:dyDescent="0.25">
      <c r="B18" s="2" t="s">
        <v>150</v>
      </c>
      <c r="C18" s="25"/>
      <c r="D18" s="2"/>
      <c r="E18" s="7"/>
      <c r="F18" s="7"/>
    </row>
    <row r="19" spans="2:6" ht="9.75" customHeight="1" thickBot="1" x14ac:dyDescent="0.3">
      <c r="B19" s="7"/>
      <c r="C19" s="7"/>
      <c r="D19" s="7"/>
      <c r="E19" s="7"/>
      <c r="F19" s="7"/>
    </row>
    <row r="20" spans="2:6" ht="31.5" customHeight="1" thickBot="1" x14ac:dyDescent="0.3">
      <c r="B20" s="96" t="s">
        <v>151</v>
      </c>
      <c r="C20" s="97" t="s">
        <v>152</v>
      </c>
      <c r="E20" s="7"/>
      <c r="F20" s="7"/>
    </row>
    <row r="21" spans="2:6" ht="32.25" customHeight="1" x14ac:dyDescent="0.25">
      <c r="B21" s="50">
        <v>7</v>
      </c>
      <c r="C21" s="23">
        <v>48</v>
      </c>
      <c r="D21" s="35"/>
      <c r="E21" s="7"/>
      <c r="F21" s="7"/>
    </row>
    <row r="22" spans="2:6" x14ac:dyDescent="0.25">
      <c r="D22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K15" sqref="K15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524" t="s">
        <v>153</v>
      </c>
      <c r="B1" s="524"/>
      <c r="C1" s="524"/>
      <c r="D1" s="524"/>
      <c r="E1" s="524"/>
      <c r="F1" s="524"/>
      <c r="G1" s="26"/>
    </row>
    <row r="2" spans="1:7" ht="32.25" thickBot="1" x14ac:dyDescent="0.3">
      <c r="A2" s="94" t="s">
        <v>136</v>
      </c>
      <c r="B2" s="76" t="s">
        <v>137</v>
      </c>
      <c r="C2" s="76" t="s">
        <v>138</v>
      </c>
      <c r="D2" s="76" t="s">
        <v>139</v>
      </c>
      <c r="E2" s="76" t="s">
        <v>154</v>
      </c>
      <c r="F2" s="77" t="s">
        <v>141</v>
      </c>
      <c r="G2" s="10"/>
    </row>
    <row r="3" spans="1:7" x14ac:dyDescent="0.25">
      <c r="A3" s="68">
        <v>1</v>
      </c>
      <c r="B3" s="68" t="s">
        <v>528</v>
      </c>
      <c r="C3" s="68" t="s">
        <v>298</v>
      </c>
      <c r="D3" s="323">
        <v>44095</v>
      </c>
      <c r="E3" s="323">
        <v>44252</v>
      </c>
      <c r="F3" s="98" t="s">
        <v>520</v>
      </c>
      <c r="G3" s="15"/>
    </row>
    <row r="4" spans="1:7" x14ac:dyDescent="0.25">
      <c r="A4" s="68">
        <v>2</v>
      </c>
      <c r="B4" s="68" t="s">
        <v>529</v>
      </c>
      <c r="C4" s="68" t="s">
        <v>530</v>
      </c>
      <c r="D4" s="323">
        <v>44078</v>
      </c>
      <c r="E4" s="323">
        <v>44252</v>
      </c>
      <c r="F4" s="98" t="s">
        <v>517</v>
      </c>
      <c r="G4" s="15"/>
    </row>
    <row r="5" spans="1:7" x14ac:dyDescent="0.25">
      <c r="A5" s="68">
        <v>3</v>
      </c>
      <c r="B5" s="68" t="s">
        <v>531</v>
      </c>
      <c r="C5" s="68" t="s">
        <v>449</v>
      </c>
      <c r="D5" s="323">
        <v>44154</v>
      </c>
      <c r="E5" s="323">
        <v>44279</v>
      </c>
      <c r="F5" s="98" t="s">
        <v>520</v>
      </c>
      <c r="G5" s="15"/>
    </row>
    <row r="6" spans="1:7" x14ac:dyDescent="0.25">
      <c r="A6" s="68">
        <v>4</v>
      </c>
      <c r="B6" s="68" t="s">
        <v>532</v>
      </c>
      <c r="C6" s="68" t="s">
        <v>305</v>
      </c>
      <c r="D6" s="323">
        <v>44154</v>
      </c>
      <c r="E6" s="325">
        <v>44279</v>
      </c>
      <c r="F6" s="98" t="s">
        <v>520</v>
      </c>
      <c r="G6" s="15"/>
    </row>
    <row r="7" spans="1:7" x14ac:dyDescent="0.25">
      <c r="A7" s="68">
        <v>5</v>
      </c>
      <c r="B7" s="68" t="s">
        <v>533</v>
      </c>
      <c r="C7" s="68" t="s">
        <v>524</v>
      </c>
      <c r="D7" s="323">
        <v>44091</v>
      </c>
      <c r="E7" s="323">
        <v>44320</v>
      </c>
      <c r="F7" s="98" t="s">
        <v>520</v>
      </c>
      <c r="G7" s="15"/>
    </row>
    <row r="8" spans="1:7" x14ac:dyDescent="0.25">
      <c r="A8" s="68">
        <v>6</v>
      </c>
      <c r="B8" s="68" t="s">
        <v>534</v>
      </c>
      <c r="C8" s="68" t="s">
        <v>522</v>
      </c>
      <c r="D8" s="323">
        <v>44169</v>
      </c>
      <c r="E8" s="323">
        <v>44326</v>
      </c>
      <c r="F8" s="98" t="s">
        <v>520</v>
      </c>
      <c r="G8" s="15"/>
    </row>
    <row r="9" spans="1:7" x14ac:dyDescent="0.25">
      <c r="A9" s="68">
        <v>7</v>
      </c>
      <c r="B9" s="68" t="s">
        <v>535</v>
      </c>
      <c r="C9" s="68" t="s">
        <v>522</v>
      </c>
      <c r="D9" s="323">
        <v>44160</v>
      </c>
      <c r="E9" s="323">
        <v>44326</v>
      </c>
      <c r="F9" s="98" t="s">
        <v>520</v>
      </c>
      <c r="G9" s="15"/>
    </row>
    <row r="10" spans="1:7" x14ac:dyDescent="0.25">
      <c r="A10" s="68">
        <v>8</v>
      </c>
      <c r="B10" s="68" t="s">
        <v>536</v>
      </c>
      <c r="C10" s="68" t="s">
        <v>524</v>
      </c>
      <c r="D10" s="326">
        <v>44138</v>
      </c>
      <c r="E10" s="323">
        <v>44337</v>
      </c>
      <c r="F10" s="98" t="s">
        <v>517</v>
      </c>
      <c r="G10" s="7"/>
    </row>
    <row r="11" spans="1:7" x14ac:dyDescent="0.25">
      <c r="A11" s="68">
        <v>9</v>
      </c>
      <c r="B11" s="68" t="s">
        <v>537</v>
      </c>
      <c r="C11" s="68" t="s">
        <v>538</v>
      </c>
      <c r="D11" s="323">
        <v>44131</v>
      </c>
      <c r="E11" s="323">
        <v>44337</v>
      </c>
      <c r="F11" s="98" t="s">
        <v>520</v>
      </c>
      <c r="G11" s="7"/>
    </row>
    <row r="12" spans="1:7" ht="53.25" customHeight="1" x14ac:dyDescent="0.25">
      <c r="A12" s="68">
        <v>10</v>
      </c>
      <c r="B12" s="68" t="s">
        <v>539</v>
      </c>
      <c r="C12" s="68" t="s">
        <v>469</v>
      </c>
      <c r="D12" s="323">
        <v>44166</v>
      </c>
      <c r="E12" s="323">
        <v>44364</v>
      </c>
      <c r="F12" s="98" t="s">
        <v>520</v>
      </c>
      <c r="G12" s="7"/>
    </row>
    <row r="13" spans="1:7" x14ac:dyDescent="0.25">
      <c r="A13" s="68">
        <v>11</v>
      </c>
      <c r="B13" s="68" t="s">
        <v>540</v>
      </c>
      <c r="C13" s="68" t="s">
        <v>291</v>
      </c>
      <c r="D13" s="323">
        <v>44182</v>
      </c>
      <c r="E13" s="323">
        <v>44364</v>
      </c>
      <c r="F13" s="98" t="s">
        <v>520</v>
      </c>
      <c r="G13" s="7"/>
    </row>
    <row r="14" spans="1:7" x14ac:dyDescent="0.25">
      <c r="A14" s="68">
        <v>12</v>
      </c>
      <c r="B14" s="68" t="s">
        <v>541</v>
      </c>
      <c r="C14" s="68" t="s">
        <v>542</v>
      </c>
      <c r="D14" s="323">
        <v>44207</v>
      </c>
      <c r="E14" s="323">
        <v>44364</v>
      </c>
      <c r="F14" s="98" t="s">
        <v>517</v>
      </c>
      <c r="G14" s="7"/>
    </row>
    <row r="15" spans="1:7" x14ac:dyDescent="0.25">
      <c r="A15" s="68">
        <v>13</v>
      </c>
      <c r="B15" s="68" t="s">
        <v>543</v>
      </c>
      <c r="C15" s="68" t="s">
        <v>542</v>
      </c>
      <c r="D15" s="323">
        <v>44207</v>
      </c>
      <c r="E15" s="323">
        <v>44364</v>
      </c>
      <c r="F15" s="98" t="s">
        <v>520</v>
      </c>
      <c r="G15" s="7"/>
    </row>
    <row r="16" spans="1:7" x14ac:dyDescent="0.25">
      <c r="A16" s="68">
        <v>14</v>
      </c>
      <c r="B16" s="68" t="s">
        <v>544</v>
      </c>
      <c r="C16" s="68" t="s">
        <v>291</v>
      </c>
      <c r="D16" s="323">
        <v>44182</v>
      </c>
      <c r="E16" s="323">
        <v>44364</v>
      </c>
      <c r="F16" s="98" t="s">
        <v>520</v>
      </c>
      <c r="G16" s="7"/>
    </row>
    <row r="17" spans="1:7" x14ac:dyDescent="0.25">
      <c r="A17" s="68">
        <v>15</v>
      </c>
      <c r="B17" s="68" t="s">
        <v>545</v>
      </c>
      <c r="C17" s="68" t="s">
        <v>546</v>
      </c>
      <c r="D17" s="323">
        <v>44183</v>
      </c>
      <c r="E17" s="323">
        <v>44364</v>
      </c>
      <c r="F17" s="98" t="s">
        <v>520</v>
      </c>
      <c r="G17" s="7"/>
    </row>
    <row r="18" spans="1:7" x14ac:dyDescent="0.25">
      <c r="A18" s="68">
        <v>16</v>
      </c>
      <c r="B18" s="68" t="s">
        <v>547</v>
      </c>
      <c r="C18" s="68" t="s">
        <v>546</v>
      </c>
      <c r="D18" s="323">
        <v>44251</v>
      </c>
      <c r="E18" s="323">
        <v>44364</v>
      </c>
      <c r="F18" s="98" t="s">
        <v>520</v>
      </c>
    </row>
    <row r="19" spans="1:7" x14ac:dyDescent="0.25">
      <c r="A19" s="68">
        <v>17</v>
      </c>
      <c r="B19" s="68" t="s">
        <v>548</v>
      </c>
      <c r="C19" s="68" t="s">
        <v>549</v>
      </c>
      <c r="D19" s="323">
        <v>44154</v>
      </c>
      <c r="E19" s="323">
        <v>44371</v>
      </c>
      <c r="F19" s="98" t="s">
        <v>517</v>
      </c>
    </row>
    <row r="20" spans="1:7" x14ac:dyDescent="0.25">
      <c r="A20" s="68">
        <v>18</v>
      </c>
      <c r="B20" s="68" t="s">
        <v>550</v>
      </c>
      <c r="C20" s="68" t="s">
        <v>305</v>
      </c>
      <c r="D20" s="323">
        <v>44232</v>
      </c>
      <c r="E20" s="323">
        <v>44385</v>
      </c>
      <c r="F20" s="98" t="s">
        <v>520</v>
      </c>
    </row>
    <row r="21" spans="1:7" ht="31.5" customHeight="1" x14ac:dyDescent="0.25">
      <c r="A21" s="68">
        <v>19</v>
      </c>
      <c r="B21" s="68" t="s">
        <v>551</v>
      </c>
      <c r="C21" s="68" t="s">
        <v>492</v>
      </c>
      <c r="D21" s="323">
        <v>44225</v>
      </c>
      <c r="E21" s="323">
        <v>44385</v>
      </c>
      <c r="F21" s="98" t="s">
        <v>520</v>
      </c>
    </row>
    <row r="22" spans="1:7" ht="29.25" customHeight="1" x14ac:dyDescent="0.25">
      <c r="A22" s="68">
        <v>20</v>
      </c>
      <c r="B22" s="68" t="s">
        <v>552</v>
      </c>
      <c r="C22" s="68" t="s">
        <v>546</v>
      </c>
      <c r="D22" s="323">
        <v>44206</v>
      </c>
      <c r="E22" s="323">
        <v>44385</v>
      </c>
      <c r="F22" s="98" t="s">
        <v>517</v>
      </c>
    </row>
    <row r="23" spans="1:7" x14ac:dyDescent="0.25">
      <c r="A23" s="68">
        <v>21</v>
      </c>
      <c r="B23" s="68" t="s">
        <v>553</v>
      </c>
      <c r="C23" s="68" t="s">
        <v>519</v>
      </c>
      <c r="D23" s="323">
        <v>44183</v>
      </c>
      <c r="E23" s="323">
        <v>44391</v>
      </c>
      <c r="F23" s="98" t="s">
        <v>520</v>
      </c>
    </row>
    <row r="24" spans="1:7" x14ac:dyDescent="0.25">
      <c r="A24" s="68">
        <v>22</v>
      </c>
      <c r="B24" s="68" t="s">
        <v>554</v>
      </c>
      <c r="C24" s="68" t="s">
        <v>555</v>
      </c>
      <c r="D24" s="323">
        <v>44236</v>
      </c>
      <c r="E24" s="323">
        <v>44391</v>
      </c>
      <c r="F24" s="98" t="s">
        <v>520</v>
      </c>
    </row>
    <row r="25" spans="1:7" x14ac:dyDescent="0.25">
      <c r="A25" s="68">
        <v>23</v>
      </c>
      <c r="B25" s="43" t="s">
        <v>556</v>
      </c>
      <c r="C25" s="43" t="s">
        <v>557</v>
      </c>
      <c r="D25" s="323">
        <v>44238</v>
      </c>
      <c r="E25" s="323">
        <v>44391</v>
      </c>
      <c r="F25" s="27" t="s">
        <v>520</v>
      </c>
    </row>
    <row r="26" spans="1:7" x14ac:dyDescent="0.25">
      <c r="A26" s="68">
        <v>24</v>
      </c>
      <c r="B26" s="43" t="s">
        <v>558</v>
      </c>
      <c r="C26" s="43" t="s">
        <v>331</v>
      </c>
      <c r="D26" s="323">
        <v>44277</v>
      </c>
      <c r="E26" s="323">
        <v>44488</v>
      </c>
      <c r="F26" s="27" t="s">
        <v>520</v>
      </c>
    </row>
    <row r="27" spans="1:7" x14ac:dyDescent="0.25">
      <c r="A27" s="68">
        <v>25</v>
      </c>
      <c r="B27" s="43" t="s">
        <v>559</v>
      </c>
      <c r="C27" s="43" t="s">
        <v>560</v>
      </c>
      <c r="D27" s="323">
        <v>44277</v>
      </c>
      <c r="E27" s="323">
        <v>44488</v>
      </c>
      <c r="F27" s="27" t="s">
        <v>520</v>
      </c>
    </row>
    <row r="28" spans="1:7" x14ac:dyDescent="0.25">
      <c r="A28" s="68">
        <v>26</v>
      </c>
      <c r="B28" s="43" t="s">
        <v>561</v>
      </c>
      <c r="C28" s="43" t="s">
        <v>299</v>
      </c>
      <c r="D28" s="323">
        <v>44328</v>
      </c>
      <c r="E28" s="323">
        <v>44495</v>
      </c>
      <c r="F28" s="27" t="s">
        <v>520</v>
      </c>
    </row>
    <row r="29" spans="1:7" x14ac:dyDescent="0.25">
      <c r="A29" s="68">
        <v>27</v>
      </c>
      <c r="B29" s="43" t="s">
        <v>562</v>
      </c>
      <c r="C29" s="43" t="s">
        <v>299</v>
      </c>
      <c r="D29" s="323">
        <v>44334</v>
      </c>
      <c r="E29" s="323">
        <v>44495</v>
      </c>
      <c r="F29" s="27" t="s">
        <v>520</v>
      </c>
    </row>
    <row r="30" spans="1:7" x14ac:dyDescent="0.25">
      <c r="A30" s="68">
        <v>28</v>
      </c>
      <c r="B30" s="43" t="s">
        <v>563</v>
      </c>
      <c r="C30" s="43" t="s">
        <v>564</v>
      </c>
      <c r="D30" s="323">
        <v>44179</v>
      </c>
      <c r="E30" s="323">
        <v>44525</v>
      </c>
      <c r="F30" s="27" t="s">
        <v>520</v>
      </c>
    </row>
    <row r="31" spans="1:7" x14ac:dyDescent="0.25">
      <c r="A31" s="68">
        <v>29</v>
      </c>
      <c r="B31" s="43" t="s">
        <v>565</v>
      </c>
      <c r="C31" s="43" t="s">
        <v>564</v>
      </c>
      <c r="D31" s="323">
        <v>44249</v>
      </c>
      <c r="E31" s="323">
        <v>44529</v>
      </c>
      <c r="F31" s="27" t="s">
        <v>520</v>
      </c>
    </row>
    <row r="32" spans="1:7" x14ac:dyDescent="0.25">
      <c r="A32" s="68">
        <v>30</v>
      </c>
      <c r="B32" s="43" t="s">
        <v>566</v>
      </c>
      <c r="C32" s="43" t="s">
        <v>567</v>
      </c>
      <c r="D32" s="323">
        <v>44333</v>
      </c>
      <c r="E32" s="323">
        <v>44529</v>
      </c>
      <c r="F32" s="27" t="s">
        <v>520</v>
      </c>
    </row>
    <row r="33" spans="1:6" x14ac:dyDescent="0.25">
      <c r="A33" s="68">
        <v>31</v>
      </c>
      <c r="B33" s="43" t="s">
        <v>568</v>
      </c>
      <c r="C33" s="43" t="s">
        <v>449</v>
      </c>
      <c r="D33" s="323">
        <v>44389</v>
      </c>
      <c r="E33" s="323">
        <v>44551</v>
      </c>
      <c r="F33" s="27" t="s">
        <v>520</v>
      </c>
    </row>
    <row r="34" spans="1:6" x14ac:dyDescent="0.25">
      <c r="A34" s="68">
        <v>32</v>
      </c>
      <c r="B34" s="43" t="s">
        <v>569</v>
      </c>
      <c r="C34" s="43" t="s">
        <v>492</v>
      </c>
      <c r="D34" s="323">
        <v>44432</v>
      </c>
      <c r="E34" s="323">
        <v>44636</v>
      </c>
      <c r="F34" s="27" t="s">
        <v>520</v>
      </c>
    </row>
    <row r="35" spans="1:6" ht="16.5" thickBot="1" x14ac:dyDescent="0.3">
      <c r="A35" s="57"/>
      <c r="B35" s="57"/>
      <c r="C35" s="57"/>
      <c r="D35" s="57"/>
      <c r="E35" s="57"/>
      <c r="F35" s="58"/>
    </row>
    <row r="36" spans="1:6" ht="48" thickBot="1" x14ac:dyDescent="0.3">
      <c r="A36" s="59"/>
      <c r="B36" s="99" t="s">
        <v>155</v>
      </c>
      <c r="C36" s="100"/>
      <c r="D36" s="101" t="s">
        <v>143</v>
      </c>
      <c r="E36" s="57"/>
      <c r="F36" s="58"/>
    </row>
    <row r="37" spans="1:6" x14ac:dyDescent="0.25">
      <c r="A37" s="59"/>
      <c r="B37" s="62" t="s">
        <v>144</v>
      </c>
      <c r="C37" s="61">
        <v>32</v>
      </c>
      <c r="D37" s="68">
        <v>5</v>
      </c>
      <c r="E37" s="57"/>
      <c r="F37" s="57"/>
    </row>
    <row r="38" spans="1:6" x14ac:dyDescent="0.25">
      <c r="A38" s="59"/>
      <c r="B38" s="62" t="s">
        <v>145</v>
      </c>
      <c r="C38" s="63">
        <v>1</v>
      </c>
      <c r="D38" s="43">
        <v>0</v>
      </c>
      <c r="E38" s="57"/>
      <c r="F38" s="57"/>
    </row>
    <row r="39" spans="1:6" x14ac:dyDescent="0.25">
      <c r="A39" s="59"/>
      <c r="B39" s="62" t="s">
        <v>146</v>
      </c>
      <c r="C39" s="63">
        <v>31</v>
      </c>
      <c r="D39" s="43">
        <v>5</v>
      </c>
      <c r="E39" s="57"/>
      <c r="F39" s="57"/>
    </row>
    <row r="40" spans="1:6" x14ac:dyDescent="0.25">
      <c r="A40" s="59"/>
      <c r="B40" s="60" t="s">
        <v>147</v>
      </c>
      <c r="C40" s="63"/>
      <c r="D40" s="43"/>
      <c r="E40" s="57"/>
      <c r="F40" s="57"/>
    </row>
    <row r="41" spans="1:6" x14ac:dyDescent="0.25">
      <c r="A41" s="59"/>
      <c r="B41" s="43" t="s">
        <v>148</v>
      </c>
      <c r="C41" s="63"/>
      <c r="D41" s="43"/>
      <c r="E41" s="57"/>
      <c r="F41" s="57"/>
    </row>
    <row r="42" spans="1:6" x14ac:dyDescent="0.25">
      <c r="A42" s="59"/>
      <c r="B42" s="43" t="s">
        <v>149</v>
      </c>
      <c r="C42" s="63"/>
      <c r="D42" s="43"/>
      <c r="E42" s="57"/>
      <c r="F42" s="57"/>
    </row>
    <row r="43" spans="1:6" x14ac:dyDescent="0.25">
      <c r="A43" s="59"/>
      <c r="B43" s="43" t="s">
        <v>150</v>
      </c>
      <c r="C43" s="63"/>
      <c r="D43" s="43"/>
      <c r="E43" s="57"/>
      <c r="F43" s="57"/>
    </row>
    <row r="44" spans="1:6" ht="16.5" thickBot="1" x14ac:dyDescent="0.3">
      <c r="A44" s="59"/>
      <c r="B44" s="57"/>
      <c r="C44" s="57"/>
      <c r="D44" s="57"/>
      <c r="E44" s="57"/>
      <c r="F44" s="57"/>
    </row>
    <row r="45" spans="1:6" ht="16.5" thickBot="1" x14ac:dyDescent="0.3">
      <c r="A45" s="59"/>
      <c r="B45" s="102" t="s">
        <v>156</v>
      </c>
      <c r="C45" s="103" t="s">
        <v>157</v>
      </c>
      <c r="E45" s="57"/>
      <c r="F45" s="57"/>
    </row>
    <row r="46" spans="1:6" x14ac:dyDescent="0.25">
      <c r="A46" s="59"/>
      <c r="B46" s="50">
        <v>31</v>
      </c>
      <c r="C46" s="327">
        <v>41</v>
      </c>
      <c r="D46" s="64"/>
      <c r="E46" s="57"/>
      <c r="F46" s="57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zoomScaleNormal="100" zoomScaleSheetLayoutView="100" workbookViewId="0">
      <selection activeCell="E24" sqref="E24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526" t="s">
        <v>158</v>
      </c>
      <c r="B1" s="526"/>
      <c r="C1" s="526"/>
      <c r="D1" s="526"/>
      <c r="E1" s="526"/>
      <c r="F1" s="526"/>
      <c r="G1" s="526"/>
      <c r="H1" s="526"/>
      <c r="I1" s="526"/>
      <c r="J1" s="159"/>
    </row>
    <row r="2" spans="1:10" s="4" customFormat="1" ht="174" customHeight="1" thickBot="1" x14ac:dyDescent="0.3">
      <c r="A2" s="73" t="s">
        <v>159</v>
      </c>
      <c r="B2" s="87" t="s">
        <v>160</v>
      </c>
      <c r="C2" s="87" t="s">
        <v>161</v>
      </c>
      <c r="D2" s="87" t="s">
        <v>162</v>
      </c>
      <c r="E2" s="87" t="s">
        <v>163</v>
      </c>
      <c r="F2" s="87" t="s">
        <v>164</v>
      </c>
      <c r="G2" s="87" t="s">
        <v>165</v>
      </c>
      <c r="H2" s="87" t="s">
        <v>166</v>
      </c>
      <c r="I2" s="88" t="s">
        <v>167</v>
      </c>
      <c r="J2" s="17"/>
    </row>
    <row r="3" spans="1:10" x14ac:dyDescent="0.25">
      <c r="A3" s="93" t="s">
        <v>168</v>
      </c>
      <c r="B3" s="93">
        <v>18</v>
      </c>
      <c r="C3" s="72">
        <v>1.06</v>
      </c>
      <c r="D3" s="72">
        <v>0.47</v>
      </c>
      <c r="E3" s="72">
        <v>3.94</v>
      </c>
      <c r="F3" s="72">
        <v>6</v>
      </c>
      <c r="G3" s="72"/>
      <c r="H3" s="72"/>
      <c r="I3" s="72">
        <v>8</v>
      </c>
      <c r="J3" s="7"/>
    </row>
    <row r="4" spans="1:10" x14ac:dyDescent="0.25">
      <c r="A4" s="13" t="s">
        <v>169</v>
      </c>
      <c r="B4" s="13">
        <v>90</v>
      </c>
      <c r="C4" s="2">
        <v>1</v>
      </c>
      <c r="D4" s="2">
        <v>0.02</v>
      </c>
      <c r="E4" s="2">
        <v>3.72</v>
      </c>
      <c r="F4" s="2">
        <v>3</v>
      </c>
      <c r="G4" s="2">
        <v>1</v>
      </c>
      <c r="H4" s="2">
        <v>1</v>
      </c>
      <c r="I4" s="2">
        <v>54</v>
      </c>
      <c r="J4" s="7"/>
    </row>
    <row r="5" spans="1:10" x14ac:dyDescent="0.25">
      <c r="A5" s="13" t="s">
        <v>170</v>
      </c>
      <c r="B5" s="13">
        <v>160</v>
      </c>
      <c r="C5" s="2">
        <v>1.1499999999999999</v>
      </c>
      <c r="D5" s="2">
        <v>0.19</v>
      </c>
      <c r="E5" s="2">
        <v>3.96</v>
      </c>
      <c r="F5" s="2"/>
      <c r="G5" s="2"/>
      <c r="H5" s="2">
        <v>1</v>
      </c>
      <c r="I5" s="2">
        <v>2</v>
      </c>
      <c r="J5" s="7"/>
    </row>
    <row r="6" spans="1:10" x14ac:dyDescent="0.25">
      <c r="A6" s="131" t="s">
        <v>53</v>
      </c>
      <c r="B6" s="130">
        <f>SUM(B3:B5)</f>
        <v>268</v>
      </c>
      <c r="C6" s="132">
        <f>+IFERROR(($B$3*C3+$B$4*C4+$B$5*C5)/$B$6,0)</f>
        <v>1.0935820895522388</v>
      </c>
      <c r="D6" s="132">
        <f>+IFERROR(($B$3*D3+$B$4*D4+$B$5*D5)/$B$6,0)</f>
        <v>0.15171641791044774</v>
      </c>
      <c r="E6" s="132">
        <f>+IFERROR(($B$3*E3+$B$4*E4+$B$5*E5)/$B$6,0)</f>
        <v>3.8780597014925378</v>
      </c>
      <c r="F6" s="130">
        <f>SUM(F3:F5)</f>
        <v>9</v>
      </c>
      <c r="G6" s="130">
        <f>SUM(G3:G5)</f>
        <v>1</v>
      </c>
      <c r="H6" s="130">
        <f>SUM(H3:H5)</f>
        <v>2</v>
      </c>
      <c r="I6" s="130">
        <f>SUM(I3:I5)</f>
        <v>64</v>
      </c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customHeight="1" thickBot="1" x14ac:dyDescent="0.3">
      <c r="A8" s="525" t="s">
        <v>171</v>
      </c>
      <c r="B8" s="525"/>
      <c r="C8" s="525"/>
      <c r="D8" s="10"/>
      <c r="E8" s="10"/>
      <c r="F8" s="10"/>
      <c r="G8" s="10"/>
      <c r="H8" s="10"/>
      <c r="I8" s="10"/>
      <c r="J8" s="10"/>
    </row>
    <row r="9" spans="1:10" s="1" customFormat="1" ht="32.25" thickBot="1" x14ac:dyDescent="0.3">
      <c r="A9" s="73" t="s">
        <v>172</v>
      </c>
      <c r="B9" s="85" t="s">
        <v>173</v>
      </c>
      <c r="C9" s="86" t="s">
        <v>174</v>
      </c>
      <c r="D9" s="10"/>
      <c r="E9" s="10"/>
      <c r="F9" s="10"/>
      <c r="G9" s="10"/>
      <c r="H9" s="10"/>
      <c r="I9" s="10"/>
      <c r="J9" s="10"/>
    </row>
    <row r="10" spans="1:10" x14ac:dyDescent="0.25">
      <c r="A10" s="93" t="s">
        <v>175</v>
      </c>
      <c r="B10" s="93">
        <v>14</v>
      </c>
      <c r="C10" s="104">
        <v>6.41</v>
      </c>
      <c r="D10" s="7"/>
      <c r="E10" s="7"/>
      <c r="F10" s="7"/>
      <c r="G10" s="7"/>
      <c r="H10" s="7"/>
      <c r="I10" s="7"/>
      <c r="J10" s="7"/>
    </row>
    <row r="11" spans="1:10" x14ac:dyDescent="0.25">
      <c r="A11" s="13" t="s">
        <v>176</v>
      </c>
      <c r="B11" s="13">
        <v>80</v>
      </c>
      <c r="C11" s="3">
        <v>36.450000000000003</v>
      </c>
      <c r="D11" s="7"/>
      <c r="E11" s="7"/>
      <c r="F11" s="7"/>
      <c r="G11" s="7"/>
      <c r="H11" s="7"/>
      <c r="I11" s="7"/>
      <c r="J11" s="7"/>
    </row>
    <row r="12" spans="1:10" ht="13.5" customHeight="1" x14ac:dyDescent="0.25">
      <c r="A12" s="130" t="s">
        <v>53</v>
      </c>
      <c r="B12" s="69">
        <f>+B10+B11</f>
        <v>94</v>
      </c>
      <c r="C12" s="69">
        <f>+C10+C11</f>
        <v>42.86</v>
      </c>
    </row>
    <row r="13" spans="1:10" x14ac:dyDescent="0.25">
      <c r="C13" s="16"/>
    </row>
    <row r="14" spans="1:10" ht="15.75" customHeight="1" x14ac:dyDescent="0.25">
      <c r="A14" s="525"/>
      <c r="B14" s="525"/>
      <c r="C14" s="525"/>
      <c r="D14" s="7"/>
      <c r="E14" s="7"/>
      <c r="F14" s="7"/>
      <c r="G14" s="7"/>
      <c r="H14" s="7"/>
      <c r="I14" s="7"/>
    </row>
    <row r="15" spans="1:10" x14ac:dyDescent="0.25">
      <c r="A15" s="525"/>
      <c r="B15" s="525"/>
      <c r="C15" s="525"/>
      <c r="D15" s="7"/>
      <c r="E15" s="7"/>
      <c r="F15" s="7"/>
      <c r="G15" s="7"/>
      <c r="H15" s="7"/>
      <c r="I15" s="7"/>
    </row>
    <row r="16" spans="1:10" x14ac:dyDescent="0.25">
      <c r="A16" s="525"/>
      <c r="B16" s="525"/>
      <c r="C16" s="525"/>
      <c r="D16" s="7"/>
      <c r="E16" s="7"/>
      <c r="F16" s="7"/>
      <c r="G16" s="7"/>
      <c r="H16" s="7"/>
      <c r="I16" s="7"/>
    </row>
    <row r="17" spans="1:9" x14ac:dyDescent="0.25">
      <c r="A17" s="525"/>
      <c r="B17" s="525"/>
      <c r="C17" s="525"/>
      <c r="D17" s="7"/>
      <c r="E17" s="7"/>
      <c r="F17" s="7"/>
      <c r="G17" s="7"/>
      <c r="H17" s="7"/>
      <c r="I17" s="7"/>
    </row>
    <row r="18" spans="1:9" x14ac:dyDescent="0.25">
      <c r="A18" s="28"/>
      <c r="B18" s="28"/>
      <c r="C18" s="28"/>
      <c r="D18" s="7"/>
      <c r="E18" s="7"/>
      <c r="F18" s="7"/>
      <c r="G18" s="7"/>
      <c r="H18" s="7"/>
      <c r="I18" s="7"/>
    </row>
    <row r="19" spans="1:9" x14ac:dyDescent="0.25">
      <c r="A19" s="15"/>
      <c r="B19" s="15"/>
      <c r="C19" s="7"/>
      <c r="D19" s="7"/>
      <c r="E19" s="7"/>
      <c r="F19" s="7"/>
      <c r="G19" s="7"/>
      <c r="H19" s="7"/>
      <c r="I19" s="7"/>
    </row>
    <row r="20" spans="1:9" x14ac:dyDescent="0.25">
      <c r="A20" s="15"/>
      <c r="B20" s="15"/>
      <c r="C20" s="7"/>
      <c r="D20" s="7"/>
      <c r="E20" s="7"/>
      <c r="F20" s="7"/>
      <c r="G20" s="7"/>
      <c r="H20" s="7"/>
      <c r="I20" s="7"/>
    </row>
    <row r="21" spans="1:9" x14ac:dyDescent="0.25">
      <c r="A21" s="320"/>
      <c r="B21" s="321"/>
      <c r="C21" s="64"/>
      <c r="D21" s="7"/>
      <c r="E21" s="7"/>
      <c r="F21" s="7"/>
      <c r="G21" s="7"/>
      <c r="H21" s="7"/>
      <c r="I21" s="7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topLeftCell="A4" zoomScaleNormal="100" zoomScaleSheetLayoutView="100" workbookViewId="0">
      <selection activeCell="P12" sqref="P12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514" t="s">
        <v>177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20"/>
      <c r="O1" s="20"/>
      <c r="P1" s="20"/>
      <c r="Q1" s="20"/>
      <c r="R1" s="20"/>
      <c r="S1" s="20"/>
    </row>
    <row r="2" spans="1:19" ht="16.5" thickBot="1" x14ac:dyDescent="0.3">
      <c r="A2" s="203" t="s">
        <v>178</v>
      </c>
      <c r="B2" s="203"/>
      <c r="C2" s="204"/>
      <c r="D2" s="204"/>
      <c r="E2" s="203"/>
      <c r="F2" s="203"/>
      <c r="G2" s="203"/>
      <c r="H2" s="527"/>
      <c r="I2" s="527"/>
      <c r="J2" s="527"/>
      <c r="K2" s="527"/>
      <c r="L2" s="527"/>
      <c r="M2" s="527"/>
    </row>
    <row r="3" spans="1:19" s="5" customFormat="1" ht="66.75" customHeight="1" thickBot="1" x14ac:dyDescent="0.3">
      <c r="A3" s="205" t="s">
        <v>124</v>
      </c>
      <c r="B3" s="206" t="s">
        <v>53</v>
      </c>
      <c r="C3" s="206" t="s">
        <v>179</v>
      </c>
      <c r="D3" s="206" t="s">
        <v>180</v>
      </c>
      <c r="E3" s="206" t="s">
        <v>181</v>
      </c>
      <c r="F3" s="206" t="s">
        <v>182</v>
      </c>
      <c r="G3" s="207" t="s">
        <v>183</v>
      </c>
      <c r="H3" s="206" t="s">
        <v>55</v>
      </c>
      <c r="I3" s="205" t="s">
        <v>179</v>
      </c>
      <c r="J3" s="206" t="s">
        <v>180</v>
      </c>
      <c r="K3" s="206" t="s">
        <v>181</v>
      </c>
      <c r="L3" s="206" t="s">
        <v>182</v>
      </c>
      <c r="M3" s="207" t="s">
        <v>183</v>
      </c>
    </row>
    <row r="4" spans="1:19" s="5" customFormat="1" x14ac:dyDescent="0.25">
      <c r="A4" s="208" t="s">
        <v>507</v>
      </c>
      <c r="B4" s="209">
        <f>SUM(C4:G4)</f>
        <v>338.54700000000003</v>
      </c>
      <c r="C4" s="210">
        <v>40.937000000000005</v>
      </c>
      <c r="D4" s="210">
        <v>66.652000000000001</v>
      </c>
      <c r="E4" s="210"/>
      <c r="F4" s="210">
        <v>158.23500000000001</v>
      </c>
      <c r="G4" s="229">
        <v>72.722999999999999</v>
      </c>
      <c r="H4" s="233">
        <f t="shared" ref="H4:H15" si="0">SUM(I4:M4)</f>
        <v>192.46</v>
      </c>
      <c r="I4" s="211">
        <v>14.387</v>
      </c>
      <c r="J4" s="210">
        <v>30.004000000000001</v>
      </c>
      <c r="K4" s="212"/>
      <c r="L4" s="212">
        <v>101.139</v>
      </c>
      <c r="M4" s="213">
        <v>46.93</v>
      </c>
    </row>
    <row r="5" spans="1:19" s="5" customFormat="1" ht="30" x14ac:dyDescent="0.25">
      <c r="A5" s="214" t="s">
        <v>508</v>
      </c>
      <c r="B5" s="209">
        <f>SUM(C5:G5)</f>
        <v>139.87699999999998</v>
      </c>
      <c r="C5" s="215">
        <v>30.707000000000001</v>
      </c>
      <c r="D5" s="215">
        <v>49.600999999999999</v>
      </c>
      <c r="E5" s="215"/>
      <c r="F5" s="215">
        <v>56.969000000000008</v>
      </c>
      <c r="G5" s="230">
        <v>2.6</v>
      </c>
      <c r="H5" s="234">
        <f t="shared" si="0"/>
        <v>56.669000000000004</v>
      </c>
      <c r="I5" s="214">
        <v>6.0019999999999998</v>
      </c>
      <c r="J5" s="215">
        <v>16</v>
      </c>
      <c r="K5" s="215"/>
      <c r="L5" s="215">
        <v>33.267000000000003</v>
      </c>
      <c r="M5" s="216">
        <v>1.4</v>
      </c>
    </row>
    <row r="6" spans="1:19" s="5" customFormat="1" x14ac:dyDescent="0.25">
      <c r="A6" s="214" t="s">
        <v>509</v>
      </c>
      <c r="B6" s="209">
        <f t="shared" ref="B6:B15" si="1">SUM(C6:G6)</f>
        <v>51.1</v>
      </c>
      <c r="C6" s="215">
        <v>7</v>
      </c>
      <c r="D6" s="215">
        <v>20</v>
      </c>
      <c r="E6" s="215"/>
      <c r="F6" s="215">
        <v>21.85</v>
      </c>
      <c r="G6" s="230">
        <v>2.25</v>
      </c>
      <c r="H6" s="234">
        <f t="shared" si="0"/>
        <v>19.5</v>
      </c>
      <c r="I6" s="214"/>
      <c r="J6" s="215">
        <v>10</v>
      </c>
      <c r="K6" s="215"/>
      <c r="L6" s="215">
        <v>8.5</v>
      </c>
      <c r="M6" s="216">
        <v>1</v>
      </c>
    </row>
    <row r="7" spans="1:19" s="5" customFormat="1" ht="30" x14ac:dyDescent="0.25">
      <c r="A7" s="214" t="s">
        <v>510</v>
      </c>
      <c r="B7" s="209">
        <f t="shared" si="1"/>
        <v>31.407</v>
      </c>
      <c r="C7" s="215">
        <v>2</v>
      </c>
      <c r="D7" s="215">
        <v>11</v>
      </c>
      <c r="E7" s="215"/>
      <c r="F7" s="215">
        <v>18.407</v>
      </c>
      <c r="G7" s="230"/>
      <c r="H7" s="234">
        <f t="shared" si="0"/>
        <v>19.506999999999998</v>
      </c>
      <c r="I7" s="214">
        <v>1</v>
      </c>
      <c r="J7" s="215">
        <v>6</v>
      </c>
      <c r="K7" s="215"/>
      <c r="L7" s="215">
        <v>12.507</v>
      </c>
      <c r="M7" s="216"/>
    </row>
    <row r="8" spans="1:19" s="5" customFormat="1" x14ac:dyDescent="0.25">
      <c r="A8" s="214" t="s">
        <v>511</v>
      </c>
      <c r="B8" s="209">
        <f t="shared" si="1"/>
        <v>120.976</v>
      </c>
      <c r="C8" s="215">
        <v>17.799999999999997</v>
      </c>
      <c r="D8" s="215">
        <v>40.000999999999998</v>
      </c>
      <c r="E8" s="215"/>
      <c r="F8" s="215">
        <v>52.001000000000005</v>
      </c>
      <c r="G8" s="230">
        <v>11.173999999999999</v>
      </c>
      <c r="H8" s="234">
        <f t="shared" si="0"/>
        <v>75.2</v>
      </c>
      <c r="I8" s="214">
        <v>6.9989999999999997</v>
      </c>
      <c r="J8" s="215">
        <v>27.001000000000001</v>
      </c>
      <c r="K8" s="215"/>
      <c r="L8" s="215">
        <v>33</v>
      </c>
      <c r="M8" s="216">
        <v>8.1999999999999993</v>
      </c>
    </row>
    <row r="9" spans="1:19" s="5" customFormat="1" x14ac:dyDescent="0.25">
      <c r="A9" s="214" t="s">
        <v>512</v>
      </c>
      <c r="B9" s="209">
        <f t="shared" si="1"/>
        <v>16.7</v>
      </c>
      <c r="C9" s="215">
        <v>4</v>
      </c>
      <c r="D9" s="215">
        <v>4</v>
      </c>
      <c r="E9" s="215"/>
      <c r="F9" s="215">
        <v>5.7</v>
      </c>
      <c r="G9" s="230">
        <v>3</v>
      </c>
      <c r="H9" s="234">
        <f t="shared" si="0"/>
        <v>6.7</v>
      </c>
      <c r="I9" s="214"/>
      <c r="J9" s="215">
        <v>3</v>
      </c>
      <c r="K9" s="215"/>
      <c r="L9" s="215">
        <v>3.7</v>
      </c>
      <c r="M9" s="216"/>
    </row>
    <row r="10" spans="1:19" s="5" customFormat="1" x14ac:dyDescent="0.25">
      <c r="A10" s="214"/>
      <c r="B10" s="209">
        <f t="shared" si="1"/>
        <v>0</v>
      </c>
      <c r="C10" s="215"/>
      <c r="D10" s="215"/>
      <c r="E10" s="215"/>
      <c r="F10" s="215"/>
      <c r="G10" s="230"/>
      <c r="H10" s="234">
        <f t="shared" si="0"/>
        <v>0</v>
      </c>
      <c r="I10" s="214"/>
      <c r="J10" s="215"/>
      <c r="K10" s="215"/>
      <c r="L10" s="215"/>
      <c r="M10" s="216"/>
    </row>
    <row r="11" spans="1:19" s="5" customFormat="1" x14ac:dyDescent="0.25">
      <c r="A11" s="214"/>
      <c r="B11" s="209">
        <f t="shared" si="1"/>
        <v>0</v>
      </c>
      <c r="C11" s="215"/>
      <c r="D11" s="215"/>
      <c r="E11" s="215"/>
      <c r="F11" s="215"/>
      <c r="G11" s="230"/>
      <c r="H11" s="234">
        <f t="shared" si="0"/>
        <v>0</v>
      </c>
      <c r="I11" s="214"/>
      <c r="J11" s="215"/>
      <c r="K11" s="215"/>
      <c r="L11" s="215"/>
      <c r="M11" s="216"/>
    </row>
    <row r="12" spans="1:19" s="5" customFormat="1" x14ac:dyDescent="0.25">
      <c r="A12" s="214"/>
      <c r="B12" s="209">
        <f t="shared" si="1"/>
        <v>0</v>
      </c>
      <c r="C12" s="215"/>
      <c r="D12" s="215"/>
      <c r="E12" s="215"/>
      <c r="F12" s="215"/>
      <c r="G12" s="230"/>
      <c r="H12" s="234">
        <f t="shared" si="0"/>
        <v>0</v>
      </c>
      <c r="I12" s="214"/>
      <c r="J12" s="215"/>
      <c r="K12" s="215"/>
      <c r="L12" s="215"/>
      <c r="M12" s="216"/>
    </row>
    <row r="13" spans="1:19" s="5" customFormat="1" x14ac:dyDescent="0.25">
      <c r="A13" s="214"/>
      <c r="B13" s="209">
        <f t="shared" si="1"/>
        <v>0</v>
      </c>
      <c r="C13" s="215"/>
      <c r="D13" s="215"/>
      <c r="E13" s="215"/>
      <c r="F13" s="215"/>
      <c r="G13" s="230"/>
      <c r="H13" s="234">
        <f t="shared" si="0"/>
        <v>0</v>
      </c>
      <c r="I13" s="214"/>
      <c r="J13" s="215"/>
      <c r="K13" s="215"/>
      <c r="L13" s="215"/>
      <c r="M13" s="216"/>
    </row>
    <row r="14" spans="1:19" s="5" customFormat="1" x14ac:dyDescent="0.25">
      <c r="A14" s="214"/>
      <c r="B14" s="209">
        <f t="shared" si="1"/>
        <v>0</v>
      </c>
      <c r="C14" s="215"/>
      <c r="D14" s="215"/>
      <c r="E14" s="215"/>
      <c r="F14" s="215"/>
      <c r="G14" s="230"/>
      <c r="H14" s="234">
        <f t="shared" si="0"/>
        <v>0</v>
      </c>
      <c r="I14" s="214"/>
      <c r="J14" s="215"/>
      <c r="K14" s="215"/>
      <c r="L14" s="215"/>
      <c r="M14" s="216"/>
    </row>
    <row r="15" spans="1:19" ht="18.75" customHeight="1" x14ac:dyDescent="0.25">
      <c r="A15" s="217" t="s">
        <v>53</v>
      </c>
      <c r="B15" s="209">
        <f t="shared" si="1"/>
        <v>698.60699999999986</v>
      </c>
      <c r="C15" s="295">
        <f>SUM(C4:C14)</f>
        <v>102.444</v>
      </c>
      <c r="D15" s="295">
        <f>SUM(D4:D14)</f>
        <v>191.25399999999999</v>
      </c>
      <c r="E15" s="295">
        <f>SUM(E4:E14)</f>
        <v>0</v>
      </c>
      <c r="F15" s="295">
        <f>SUM(F4:F14)</f>
        <v>313.16199999999998</v>
      </c>
      <c r="G15" s="296">
        <f>SUM(G4:G14)</f>
        <v>91.746999999999986</v>
      </c>
      <c r="H15" s="234">
        <f t="shared" si="0"/>
        <v>370.03599999999994</v>
      </c>
      <c r="I15" s="297">
        <f>SUM(I4:I14)</f>
        <v>28.387999999999998</v>
      </c>
      <c r="J15" s="298">
        <f>SUM(J4:J14)</f>
        <v>92.00500000000001</v>
      </c>
      <c r="K15" s="298">
        <f>SUM(K4:K14)</f>
        <v>0</v>
      </c>
      <c r="L15" s="298">
        <f>SUM(L4:L14)</f>
        <v>192.113</v>
      </c>
      <c r="M15" s="299">
        <f>SUM(M4:M14)</f>
        <v>57.53</v>
      </c>
    </row>
    <row r="16" spans="1:19" ht="20.25" customHeight="1" x14ac:dyDescent="0.25">
      <c r="A16" s="217" t="s">
        <v>184</v>
      </c>
      <c r="B16" s="300">
        <v>100</v>
      </c>
      <c r="C16" s="301">
        <f>+IFERROR(C15/$B$15,0)*100</f>
        <v>14.664038579630612</v>
      </c>
      <c r="D16" s="301">
        <f t="shared" ref="D16:H16" si="2">+IFERROR(D15/$B$15,0)*100</f>
        <v>27.376479193595259</v>
      </c>
      <c r="E16" s="301">
        <f t="shared" si="2"/>
        <v>0</v>
      </c>
      <c r="F16" s="301">
        <f t="shared" si="2"/>
        <v>44.826633572237327</v>
      </c>
      <c r="G16" s="302">
        <f t="shared" si="2"/>
        <v>13.132848654536813</v>
      </c>
      <c r="H16" s="303">
        <f t="shared" si="2"/>
        <v>52.967691420211935</v>
      </c>
      <c r="I16" s="304">
        <f>+IFERROR(I15/$H$15,0)*100</f>
        <v>7.671685998119103</v>
      </c>
      <c r="J16" s="301">
        <f t="shared" ref="J16:M16" si="3">+IFERROR(J15/$H$15,0)*100</f>
        <v>24.863797035964076</v>
      </c>
      <c r="K16" s="301">
        <f t="shared" si="3"/>
        <v>0</v>
      </c>
      <c r="L16" s="301">
        <f t="shared" si="3"/>
        <v>51.917381011577255</v>
      </c>
      <c r="M16" s="305">
        <f t="shared" si="3"/>
        <v>15.547135954339581</v>
      </c>
    </row>
    <row r="17" spans="1:13" ht="33.75" customHeight="1" x14ac:dyDescent="0.25">
      <c r="A17" s="218" t="s">
        <v>513</v>
      </c>
      <c r="B17" s="306">
        <v>690.81999999999994</v>
      </c>
      <c r="C17" s="307">
        <v>99.327000000000012</v>
      </c>
      <c r="D17" s="307">
        <v>173.13799999999998</v>
      </c>
      <c r="E17" s="307">
        <v>0</v>
      </c>
      <c r="F17" s="307">
        <v>323.14099999999996</v>
      </c>
      <c r="G17" s="308">
        <v>95.213999999999999</v>
      </c>
      <c r="H17" s="309">
        <v>363.74099999999999</v>
      </c>
      <c r="I17" s="310">
        <v>28.422000000000001</v>
      </c>
      <c r="J17" s="311">
        <v>80.23599999999999</v>
      </c>
      <c r="K17" s="311">
        <v>0</v>
      </c>
      <c r="L17" s="308">
        <v>196.255</v>
      </c>
      <c r="M17" s="312">
        <v>58.827999999999996</v>
      </c>
    </row>
    <row r="18" spans="1:13" ht="33.75" customHeight="1" x14ac:dyDescent="0.25">
      <c r="A18" s="219" t="s">
        <v>514</v>
      </c>
      <c r="B18" s="313">
        <v>100</v>
      </c>
      <c r="C18" s="314">
        <v>14.378130337859361</v>
      </c>
      <c r="D18" s="314">
        <v>25.062679134941085</v>
      </c>
      <c r="E18" s="314">
        <v>0</v>
      </c>
      <c r="F18" s="314">
        <v>46.776439593526533</v>
      </c>
      <c r="G18" s="315">
        <v>13.782750933673027</v>
      </c>
      <c r="H18" s="316">
        <v>52.653513216177885</v>
      </c>
      <c r="I18" s="317">
        <v>7.8138015785957595</v>
      </c>
      <c r="J18" s="318">
        <v>22.058552651474535</v>
      </c>
      <c r="K18" s="318">
        <v>0</v>
      </c>
      <c r="L18" s="318">
        <v>53.954599563975471</v>
      </c>
      <c r="M18" s="319">
        <v>16.173046205954236</v>
      </c>
    </row>
    <row r="19" spans="1:13" ht="32.25" customHeight="1" x14ac:dyDescent="0.25">
      <c r="A19" s="220" t="s">
        <v>185</v>
      </c>
      <c r="B19" s="221">
        <f>+B15-B17</f>
        <v>7.7869999999999209</v>
      </c>
      <c r="C19" s="221">
        <f t="shared" ref="C19:M20" si="4">+C15-C17</f>
        <v>3.1169999999999902</v>
      </c>
      <c r="D19" s="221">
        <f t="shared" si="4"/>
        <v>18.116000000000014</v>
      </c>
      <c r="E19" s="221">
        <f t="shared" si="4"/>
        <v>0</v>
      </c>
      <c r="F19" s="221">
        <f t="shared" si="4"/>
        <v>-9.978999999999985</v>
      </c>
      <c r="G19" s="231">
        <f t="shared" si="4"/>
        <v>-3.467000000000013</v>
      </c>
      <c r="H19" s="235">
        <f>+H15-H17</f>
        <v>6.2949999999999591</v>
      </c>
      <c r="I19" s="223">
        <f t="shared" si="4"/>
        <v>-3.4000000000002473E-2</v>
      </c>
      <c r="J19" s="221">
        <f t="shared" si="4"/>
        <v>11.76900000000002</v>
      </c>
      <c r="K19" s="221">
        <f t="shared" si="4"/>
        <v>0</v>
      </c>
      <c r="L19" s="221">
        <f t="shared" si="4"/>
        <v>-4.1419999999999959</v>
      </c>
      <c r="M19" s="222">
        <f t="shared" si="4"/>
        <v>-1.2979999999999947</v>
      </c>
    </row>
    <row r="20" spans="1:13" ht="39" customHeight="1" thickBot="1" x14ac:dyDescent="0.3">
      <c r="A20" s="224" t="s">
        <v>186</v>
      </c>
      <c r="B20" s="225"/>
      <c r="C20" s="225">
        <f>+C16-C18</f>
        <v>0.28590824177125107</v>
      </c>
      <c r="D20" s="225">
        <f>+D16-D18</f>
        <v>2.3138000586541736</v>
      </c>
      <c r="E20" s="225">
        <f t="shared" si="4"/>
        <v>0</v>
      </c>
      <c r="F20" s="225">
        <f t="shared" si="4"/>
        <v>-1.9498060212892057</v>
      </c>
      <c r="G20" s="232">
        <f t="shared" si="4"/>
        <v>-0.64990227913621368</v>
      </c>
      <c r="H20" s="236">
        <f>+H16-H18</f>
        <v>0.31417820403405017</v>
      </c>
      <c r="I20" s="227">
        <f t="shared" si="4"/>
        <v>-0.14211558047665651</v>
      </c>
      <c r="J20" s="225">
        <f t="shared" si="4"/>
        <v>2.8052443844895407</v>
      </c>
      <c r="K20" s="225">
        <f t="shared" si="4"/>
        <v>0</v>
      </c>
      <c r="L20" s="225">
        <f t="shared" si="4"/>
        <v>-2.0372185523982154</v>
      </c>
      <c r="M20" s="226">
        <f>+M16-M18</f>
        <v>-0.62591025161465552</v>
      </c>
    </row>
    <row r="21" spans="1:13" x14ac:dyDescent="0.25">
      <c r="A21" s="228" t="s">
        <v>187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</row>
    <row r="22" spans="1:13" x14ac:dyDescent="0.2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O13" sqref="O13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528" t="s">
        <v>188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1" ht="16.5" thickBot="1" x14ac:dyDescent="0.3">
      <c r="A2" s="47" t="s">
        <v>123</v>
      </c>
      <c r="B2" s="47"/>
      <c r="C2" s="65"/>
      <c r="D2" s="65"/>
      <c r="E2" s="65"/>
      <c r="F2" s="65"/>
      <c r="G2" s="65"/>
      <c r="H2" s="65"/>
      <c r="I2" s="65"/>
      <c r="J2" s="65"/>
      <c r="K2" s="65"/>
    </row>
    <row r="3" spans="1:11" ht="15.6" customHeight="1" x14ac:dyDescent="0.25">
      <c r="A3" s="542" t="s">
        <v>124</v>
      </c>
      <c r="B3" s="538" t="s">
        <v>189</v>
      </c>
      <c r="C3" s="544" t="s">
        <v>55</v>
      </c>
      <c r="D3" s="533" t="s">
        <v>190</v>
      </c>
      <c r="E3" s="534"/>
      <c r="F3" s="535"/>
      <c r="G3" s="540" t="s">
        <v>191</v>
      </c>
      <c r="H3" s="544" t="s">
        <v>55</v>
      </c>
      <c r="I3" s="533" t="s">
        <v>192</v>
      </c>
      <c r="J3" s="534"/>
      <c r="K3" s="535"/>
    </row>
    <row r="4" spans="1:11" ht="32.25" thickBot="1" x14ac:dyDescent="0.3">
      <c r="A4" s="543"/>
      <c r="B4" s="539"/>
      <c r="C4" s="545"/>
      <c r="D4" s="105" t="s">
        <v>129</v>
      </c>
      <c r="E4" s="105" t="s">
        <v>130</v>
      </c>
      <c r="F4" s="106" t="s">
        <v>131</v>
      </c>
      <c r="G4" s="541"/>
      <c r="H4" s="545"/>
      <c r="I4" s="105" t="s">
        <v>129</v>
      </c>
      <c r="J4" s="105" t="s">
        <v>130</v>
      </c>
      <c r="K4" s="106" t="s">
        <v>131</v>
      </c>
    </row>
    <row r="5" spans="1:11" x14ac:dyDescent="0.25">
      <c r="A5" s="382" t="s">
        <v>507</v>
      </c>
      <c r="B5" s="419">
        <v>12</v>
      </c>
      <c r="C5" s="420">
        <v>7</v>
      </c>
      <c r="D5" s="420">
        <v>119</v>
      </c>
      <c r="E5" s="420">
        <v>0</v>
      </c>
      <c r="F5" s="421">
        <v>35</v>
      </c>
      <c r="G5" s="419">
        <v>2</v>
      </c>
      <c r="H5" s="420">
        <v>2</v>
      </c>
      <c r="I5" s="420">
        <v>8</v>
      </c>
      <c r="J5" s="420">
        <v>0</v>
      </c>
      <c r="K5" s="420">
        <v>0</v>
      </c>
    </row>
    <row r="6" spans="1:11" x14ac:dyDescent="0.25">
      <c r="A6" s="387" t="s">
        <v>511</v>
      </c>
      <c r="B6" s="419">
        <v>2</v>
      </c>
      <c r="C6" s="422">
        <v>2</v>
      </c>
      <c r="D6" s="422">
        <v>32</v>
      </c>
      <c r="E6" s="422">
        <v>0</v>
      </c>
      <c r="F6" s="423">
        <v>0</v>
      </c>
      <c r="G6" s="419">
        <v>3</v>
      </c>
      <c r="H6" s="420">
        <v>3</v>
      </c>
      <c r="I6" s="420">
        <v>18</v>
      </c>
      <c r="J6" s="420">
        <v>0</v>
      </c>
      <c r="K6" s="420">
        <v>0</v>
      </c>
    </row>
    <row r="7" spans="1:11" x14ac:dyDescent="0.25">
      <c r="A7" s="387" t="s">
        <v>508</v>
      </c>
      <c r="B7" s="419">
        <v>31</v>
      </c>
      <c r="C7" s="422">
        <v>14</v>
      </c>
      <c r="D7" s="422">
        <v>238</v>
      </c>
      <c r="E7" s="422">
        <v>0</v>
      </c>
      <c r="F7" s="423">
        <v>597</v>
      </c>
      <c r="G7" s="424">
        <v>7</v>
      </c>
      <c r="H7" s="420">
        <v>4</v>
      </c>
      <c r="I7" s="420">
        <v>0</v>
      </c>
      <c r="J7" s="420">
        <v>709</v>
      </c>
      <c r="K7" s="420">
        <v>450</v>
      </c>
    </row>
    <row r="8" spans="1:11" x14ac:dyDescent="0.25">
      <c r="A8" s="391" t="s">
        <v>509</v>
      </c>
      <c r="B8" s="419">
        <v>1</v>
      </c>
      <c r="C8" s="425">
        <v>1</v>
      </c>
      <c r="D8" s="425">
        <v>7</v>
      </c>
      <c r="E8" s="425">
        <v>0</v>
      </c>
      <c r="F8" s="426">
        <v>0</v>
      </c>
      <c r="G8" s="427">
        <v>4</v>
      </c>
      <c r="H8" s="420">
        <v>2</v>
      </c>
      <c r="I8" s="420">
        <v>21</v>
      </c>
      <c r="J8" s="420">
        <v>0</v>
      </c>
      <c r="K8" s="420">
        <v>0</v>
      </c>
    </row>
    <row r="9" spans="1:11" x14ac:dyDescent="0.25">
      <c r="A9" s="391" t="s">
        <v>616</v>
      </c>
      <c r="B9" s="419">
        <v>0</v>
      </c>
      <c r="C9" s="425">
        <v>0</v>
      </c>
      <c r="D9" s="425">
        <v>0</v>
      </c>
      <c r="E9" s="425">
        <v>0</v>
      </c>
      <c r="F9" s="426">
        <v>0</v>
      </c>
      <c r="G9" s="419">
        <v>0</v>
      </c>
      <c r="H9" s="420">
        <v>0</v>
      </c>
      <c r="I9" s="420">
        <v>0</v>
      </c>
      <c r="J9" s="420">
        <v>0</v>
      </c>
      <c r="K9" s="420">
        <v>0</v>
      </c>
    </row>
    <row r="10" spans="1:11" x14ac:dyDescent="0.25">
      <c r="A10" s="394" t="s">
        <v>953</v>
      </c>
      <c r="B10" s="419">
        <v>13</v>
      </c>
      <c r="C10" s="428">
        <v>7</v>
      </c>
      <c r="D10" s="428">
        <v>51</v>
      </c>
      <c r="E10" s="428">
        <v>0</v>
      </c>
      <c r="F10" s="429">
        <v>82</v>
      </c>
      <c r="G10" s="419">
        <v>4</v>
      </c>
      <c r="H10" s="420">
        <v>3</v>
      </c>
      <c r="I10" s="420">
        <v>12</v>
      </c>
      <c r="J10" s="420">
        <v>229</v>
      </c>
      <c r="K10" s="420">
        <v>0</v>
      </c>
    </row>
    <row r="11" spans="1:11" ht="18" customHeight="1" x14ac:dyDescent="0.25">
      <c r="A11" s="430" t="s">
        <v>53</v>
      </c>
      <c r="B11" s="430">
        <f>SUM(B5:B10)</f>
        <v>59</v>
      </c>
      <c r="C11" s="430">
        <f>SUM(C5:C10)</f>
        <v>31</v>
      </c>
      <c r="D11" s="430">
        <f>SUM(D5:D10)</f>
        <v>447</v>
      </c>
      <c r="E11" s="430">
        <f t="shared" ref="E11:K11" si="0">SUM(E5:E10)</f>
        <v>0</v>
      </c>
      <c r="F11" s="430">
        <f t="shared" si="0"/>
        <v>714</v>
      </c>
      <c r="G11" s="430">
        <f t="shared" si="0"/>
        <v>20</v>
      </c>
      <c r="H11" s="430">
        <f t="shared" si="0"/>
        <v>14</v>
      </c>
      <c r="I11" s="430">
        <f t="shared" si="0"/>
        <v>59</v>
      </c>
      <c r="J11" s="430">
        <f t="shared" si="0"/>
        <v>938</v>
      </c>
      <c r="K11" s="430">
        <f t="shared" si="0"/>
        <v>450</v>
      </c>
    </row>
    <row r="12" spans="1:11" x14ac:dyDescent="0.25">
      <c r="A12" s="57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6.5" thickBot="1" x14ac:dyDescent="0.3">
      <c r="A13" s="202" t="s">
        <v>132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5.6" customHeight="1" x14ac:dyDescent="0.25">
      <c r="A14" s="529" t="s">
        <v>124</v>
      </c>
      <c r="B14" s="538" t="s">
        <v>189</v>
      </c>
      <c r="C14" s="531" t="s">
        <v>189</v>
      </c>
      <c r="D14" s="533" t="s">
        <v>190</v>
      </c>
      <c r="E14" s="534"/>
      <c r="F14" s="535"/>
      <c r="G14" s="540" t="s">
        <v>191</v>
      </c>
      <c r="H14" s="536" t="s">
        <v>191</v>
      </c>
      <c r="I14" s="533" t="s">
        <v>192</v>
      </c>
      <c r="J14" s="534"/>
      <c r="K14" s="535"/>
    </row>
    <row r="15" spans="1:11" ht="32.25" thickBot="1" x14ac:dyDescent="0.3">
      <c r="A15" s="530"/>
      <c r="B15" s="539"/>
      <c r="C15" s="532"/>
      <c r="D15" s="105" t="s">
        <v>129</v>
      </c>
      <c r="E15" s="105" t="s">
        <v>130</v>
      </c>
      <c r="F15" s="106" t="s">
        <v>131</v>
      </c>
      <c r="G15" s="541"/>
      <c r="H15" s="537"/>
      <c r="I15" s="105" t="s">
        <v>129</v>
      </c>
      <c r="J15" s="105" t="s">
        <v>130</v>
      </c>
      <c r="K15" s="106" t="s">
        <v>131</v>
      </c>
    </row>
    <row r="16" spans="1:11" x14ac:dyDescent="0.25">
      <c r="A16" s="382" t="s">
        <v>507</v>
      </c>
      <c r="B16" s="400">
        <v>30</v>
      </c>
      <c r="C16" s="431">
        <v>24</v>
      </c>
      <c r="D16" s="431">
        <v>197</v>
      </c>
      <c r="E16" s="431">
        <v>0</v>
      </c>
      <c r="F16" s="432">
        <v>15</v>
      </c>
      <c r="G16" s="400">
        <v>13</v>
      </c>
      <c r="H16" s="431">
        <v>9</v>
      </c>
      <c r="I16" s="431">
        <v>18</v>
      </c>
      <c r="J16" s="431">
        <v>90</v>
      </c>
      <c r="K16" s="432">
        <v>25</v>
      </c>
    </row>
    <row r="17" spans="1:11" x14ac:dyDescent="0.25">
      <c r="A17" s="387" t="s">
        <v>511</v>
      </c>
      <c r="B17" s="403">
        <v>26</v>
      </c>
      <c r="C17" s="433">
        <v>10</v>
      </c>
      <c r="D17" s="433">
        <v>107</v>
      </c>
      <c r="E17" s="433">
        <v>0</v>
      </c>
      <c r="F17" s="434">
        <v>44</v>
      </c>
      <c r="G17" s="403">
        <v>22</v>
      </c>
      <c r="H17" s="433">
        <v>12</v>
      </c>
      <c r="I17" s="433">
        <v>54</v>
      </c>
      <c r="J17" s="433">
        <v>61</v>
      </c>
      <c r="K17" s="434">
        <v>31</v>
      </c>
    </row>
    <row r="18" spans="1:11" x14ac:dyDescent="0.25">
      <c r="A18" s="387" t="s">
        <v>508</v>
      </c>
      <c r="B18" s="403">
        <v>54</v>
      </c>
      <c r="C18" s="433">
        <v>18</v>
      </c>
      <c r="D18" s="433">
        <v>311</v>
      </c>
      <c r="E18" s="433">
        <v>0</v>
      </c>
      <c r="F18" s="434">
        <v>670</v>
      </c>
      <c r="G18" s="403">
        <v>15</v>
      </c>
      <c r="H18" s="433">
        <v>7</v>
      </c>
      <c r="I18" s="433">
        <v>8</v>
      </c>
      <c r="J18" s="433">
        <v>641</v>
      </c>
      <c r="K18" s="434">
        <v>955</v>
      </c>
    </row>
    <row r="19" spans="1:11" x14ac:dyDescent="0.25">
      <c r="A19" s="391" t="s">
        <v>509</v>
      </c>
      <c r="B19" s="405">
        <v>7</v>
      </c>
      <c r="C19" s="435">
        <v>3</v>
      </c>
      <c r="D19" s="435">
        <v>43</v>
      </c>
      <c r="E19" s="435">
        <v>0</v>
      </c>
      <c r="F19" s="436">
        <v>8</v>
      </c>
      <c r="G19" s="405">
        <v>6</v>
      </c>
      <c r="H19" s="435">
        <v>3</v>
      </c>
      <c r="I19" s="435">
        <v>6</v>
      </c>
      <c r="J19" s="435">
        <v>0</v>
      </c>
      <c r="K19" s="436">
        <v>36</v>
      </c>
    </row>
    <row r="20" spans="1:11" x14ac:dyDescent="0.25">
      <c r="A20" s="391" t="s">
        <v>616</v>
      </c>
      <c r="B20" s="405">
        <v>2</v>
      </c>
      <c r="C20" s="435">
        <v>2</v>
      </c>
      <c r="D20" s="435">
        <v>5</v>
      </c>
      <c r="E20" s="435">
        <v>0</v>
      </c>
      <c r="F20" s="436">
        <v>5</v>
      </c>
      <c r="G20" s="405">
        <v>3</v>
      </c>
      <c r="H20" s="435">
        <v>1</v>
      </c>
      <c r="I20" s="435">
        <v>9</v>
      </c>
      <c r="J20" s="435">
        <v>0</v>
      </c>
      <c r="K20" s="436">
        <v>0</v>
      </c>
    </row>
    <row r="21" spans="1:11" x14ac:dyDescent="0.25">
      <c r="A21" s="394" t="s">
        <v>953</v>
      </c>
      <c r="B21" s="411">
        <v>20</v>
      </c>
      <c r="C21" s="437">
        <v>7</v>
      </c>
      <c r="D21" s="437">
        <v>47</v>
      </c>
      <c r="E21" s="437">
        <v>0</v>
      </c>
      <c r="F21" s="438">
        <v>132</v>
      </c>
      <c r="G21" s="411">
        <v>1</v>
      </c>
      <c r="H21" s="437">
        <v>0</v>
      </c>
      <c r="I21" s="437">
        <v>5</v>
      </c>
      <c r="J21" s="437">
        <v>0</v>
      </c>
      <c r="K21" s="438">
        <v>0</v>
      </c>
    </row>
    <row r="22" spans="1:11" x14ac:dyDescent="0.25">
      <c r="A22" s="430" t="s">
        <v>53</v>
      </c>
      <c r="B22" s="430">
        <f>SUM(B16:B21)</f>
        <v>139</v>
      </c>
      <c r="C22" s="430">
        <f>SUM(C16:C21)</f>
        <v>64</v>
      </c>
      <c r="D22" s="430">
        <f t="shared" ref="D22:K22" si="1">SUM(D16:D21)</f>
        <v>710</v>
      </c>
      <c r="E22" s="430">
        <f t="shared" si="1"/>
        <v>0</v>
      </c>
      <c r="F22" s="430">
        <f t="shared" si="1"/>
        <v>874</v>
      </c>
      <c r="G22" s="430">
        <f t="shared" si="1"/>
        <v>60</v>
      </c>
      <c r="H22" s="430">
        <f t="shared" si="1"/>
        <v>32</v>
      </c>
      <c r="I22" s="430">
        <f t="shared" si="1"/>
        <v>100</v>
      </c>
      <c r="J22" s="430">
        <f t="shared" si="1"/>
        <v>792</v>
      </c>
      <c r="K22" s="430">
        <f t="shared" si="1"/>
        <v>1047</v>
      </c>
    </row>
    <row r="23" spans="1:11" ht="16.5" thickBot="1" x14ac:dyDescent="0.3">
      <c r="A23" s="59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8.75" customHeight="1" x14ac:dyDescent="0.25">
      <c r="A24" s="183" t="s">
        <v>193</v>
      </c>
      <c r="B24" s="181">
        <f t="shared" ref="B24:K24" si="2">+B11-B22</f>
        <v>-80</v>
      </c>
      <c r="C24" s="175">
        <f t="shared" si="2"/>
        <v>-33</v>
      </c>
      <c r="D24" s="175">
        <f t="shared" si="2"/>
        <v>-263</v>
      </c>
      <c r="E24" s="175">
        <f t="shared" si="2"/>
        <v>0</v>
      </c>
      <c r="F24" s="176">
        <f t="shared" si="2"/>
        <v>-160</v>
      </c>
      <c r="G24" s="181">
        <f t="shared" si="2"/>
        <v>-40</v>
      </c>
      <c r="H24" s="175">
        <f t="shared" si="2"/>
        <v>-18</v>
      </c>
      <c r="I24" s="175">
        <f t="shared" si="2"/>
        <v>-41</v>
      </c>
      <c r="J24" s="175">
        <f t="shared" si="2"/>
        <v>146</v>
      </c>
      <c r="K24" s="176">
        <f t="shared" si="2"/>
        <v>-597</v>
      </c>
    </row>
    <row r="25" spans="1:11" ht="20.25" customHeight="1" thickBot="1" x14ac:dyDescent="0.3">
      <c r="A25" s="184" t="s">
        <v>194</v>
      </c>
      <c r="B25" s="182">
        <f t="shared" ref="B25:K25" si="3">+IFERROR(B24/B22,0)*100</f>
        <v>-57.553956834532372</v>
      </c>
      <c r="C25" s="177">
        <f t="shared" si="3"/>
        <v>-51.5625</v>
      </c>
      <c r="D25" s="177">
        <f t="shared" si="3"/>
        <v>-37.04225352112676</v>
      </c>
      <c r="E25" s="177">
        <f t="shared" si="3"/>
        <v>0</v>
      </c>
      <c r="F25" s="178">
        <f t="shared" si="3"/>
        <v>-18.306636155606405</v>
      </c>
      <c r="G25" s="182">
        <f t="shared" si="3"/>
        <v>-66.666666666666657</v>
      </c>
      <c r="H25" s="177">
        <f t="shared" si="3"/>
        <v>-56.25</v>
      </c>
      <c r="I25" s="177">
        <f t="shared" si="3"/>
        <v>-41</v>
      </c>
      <c r="J25" s="177">
        <f t="shared" si="3"/>
        <v>18.434343434343432</v>
      </c>
      <c r="K25" s="178">
        <f t="shared" si="3"/>
        <v>-57.020057306590253</v>
      </c>
    </row>
    <row r="26" spans="1:11" x14ac:dyDescent="0.25">
      <c r="J26" s="16"/>
      <c r="K26" s="16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F14" sqref="F14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493" t="s">
        <v>195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2" ht="107.25" customHeight="1" x14ac:dyDescent="0.25">
      <c r="A2" s="38" t="s">
        <v>196</v>
      </c>
      <c r="B2" s="38" t="s">
        <v>197</v>
      </c>
      <c r="C2" s="38" t="s">
        <v>198</v>
      </c>
      <c r="D2" s="38" t="s">
        <v>199</v>
      </c>
      <c r="E2" s="38" t="s">
        <v>198</v>
      </c>
      <c r="F2" s="38" t="s">
        <v>200</v>
      </c>
      <c r="G2" s="38" t="s">
        <v>55</v>
      </c>
      <c r="H2" s="38" t="s">
        <v>201</v>
      </c>
      <c r="I2" s="38" t="s">
        <v>55</v>
      </c>
      <c r="J2" s="38" t="s">
        <v>202</v>
      </c>
      <c r="K2" s="38" t="s">
        <v>55</v>
      </c>
      <c r="L2" s="1"/>
    </row>
    <row r="3" spans="1:12" ht="21" customHeight="1" x14ac:dyDescent="0.25">
      <c r="A3" s="44" t="s">
        <v>203</v>
      </c>
      <c r="B3" s="2">
        <v>623</v>
      </c>
      <c r="C3" s="2">
        <v>462</v>
      </c>
      <c r="D3" s="2">
        <v>611</v>
      </c>
      <c r="E3" s="2">
        <v>453</v>
      </c>
      <c r="F3" s="2">
        <v>288</v>
      </c>
      <c r="G3" s="2">
        <v>117</v>
      </c>
      <c r="H3" s="2">
        <v>41</v>
      </c>
      <c r="I3" s="2">
        <v>28</v>
      </c>
      <c r="J3" s="2">
        <v>6</v>
      </c>
      <c r="K3" s="2">
        <v>3</v>
      </c>
    </row>
    <row r="4" spans="1:12" ht="24.75" customHeight="1" x14ac:dyDescent="0.25">
      <c r="A4" s="44" t="s">
        <v>204</v>
      </c>
      <c r="B4" s="2">
        <v>882</v>
      </c>
      <c r="C4" s="2">
        <v>619</v>
      </c>
      <c r="D4" s="2">
        <v>865</v>
      </c>
      <c r="E4" s="2">
        <v>606</v>
      </c>
      <c r="F4" s="2">
        <v>396</v>
      </c>
      <c r="G4" s="2">
        <v>146</v>
      </c>
      <c r="H4" s="2">
        <v>13</v>
      </c>
      <c r="I4" s="2">
        <v>4</v>
      </c>
      <c r="J4" s="2">
        <v>5</v>
      </c>
      <c r="K4" s="2">
        <v>0</v>
      </c>
    </row>
    <row r="5" spans="1:12" ht="19.5" customHeight="1" x14ac:dyDescent="0.25">
      <c r="A5" s="44" t="s">
        <v>205</v>
      </c>
      <c r="B5" s="2">
        <v>107</v>
      </c>
      <c r="C5" s="2">
        <v>60</v>
      </c>
      <c r="D5" s="2">
        <v>106</v>
      </c>
      <c r="E5" s="2">
        <v>60</v>
      </c>
      <c r="F5" s="2">
        <v>87</v>
      </c>
      <c r="G5" s="2">
        <v>22</v>
      </c>
      <c r="H5" s="2">
        <v>0</v>
      </c>
      <c r="I5" s="2">
        <v>0</v>
      </c>
      <c r="J5" s="2">
        <v>1</v>
      </c>
      <c r="K5" s="2">
        <v>1</v>
      </c>
    </row>
    <row r="6" spans="1:12" ht="21" customHeight="1" x14ac:dyDescent="0.25">
      <c r="A6" s="44" t="s">
        <v>206</v>
      </c>
      <c r="B6" s="2">
        <v>143</v>
      </c>
      <c r="C6" s="2">
        <v>78</v>
      </c>
      <c r="D6" s="2">
        <v>142</v>
      </c>
      <c r="E6" s="2">
        <v>77</v>
      </c>
      <c r="F6" s="2">
        <v>38</v>
      </c>
      <c r="G6" s="2">
        <v>4</v>
      </c>
      <c r="H6" s="2">
        <v>0</v>
      </c>
      <c r="I6" s="2">
        <v>0</v>
      </c>
      <c r="J6" s="2">
        <v>3</v>
      </c>
      <c r="K6" s="2">
        <v>0</v>
      </c>
    </row>
    <row r="7" spans="1:12" ht="18.75" customHeight="1" x14ac:dyDescent="0.25">
      <c r="A7" s="121" t="s">
        <v>53</v>
      </c>
      <c r="B7" s="49">
        <f>SUM(B3:B6)</f>
        <v>1755</v>
      </c>
      <c r="C7" s="49">
        <f t="shared" ref="C7:K7" si="0">SUM(C3:C6)</f>
        <v>1219</v>
      </c>
      <c r="D7" s="49">
        <f t="shared" si="0"/>
        <v>1724</v>
      </c>
      <c r="E7" s="49">
        <f t="shared" si="0"/>
        <v>1196</v>
      </c>
      <c r="F7" s="49">
        <f t="shared" si="0"/>
        <v>809</v>
      </c>
      <c r="G7" s="49">
        <f t="shared" si="0"/>
        <v>289</v>
      </c>
      <c r="H7" s="49">
        <f t="shared" si="0"/>
        <v>54</v>
      </c>
      <c r="I7" s="49">
        <f t="shared" si="0"/>
        <v>32</v>
      </c>
      <c r="J7" s="49">
        <f t="shared" si="0"/>
        <v>15</v>
      </c>
      <c r="K7" s="49">
        <f t="shared" si="0"/>
        <v>4</v>
      </c>
    </row>
    <row r="8" spans="1:12" x14ac:dyDescent="0.25">
      <c r="H8" s="16"/>
      <c r="I8" s="16"/>
      <c r="J8" s="16"/>
      <c r="K8" s="16"/>
    </row>
    <row r="9" spans="1:12" x14ac:dyDescent="0.25">
      <c r="A9" s="16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Q6" sqref="Q6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546" t="s">
        <v>207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ht="17.25" customHeight="1" thickBot="1" x14ac:dyDescent="0.3">
      <c r="A2" s="67" t="s">
        <v>208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81.75" customHeight="1" thickBot="1" x14ac:dyDescent="0.3">
      <c r="A3" s="111" t="s">
        <v>209</v>
      </c>
      <c r="B3" s="112" t="s">
        <v>210</v>
      </c>
      <c r="C3" s="112" t="s">
        <v>211</v>
      </c>
      <c r="D3" s="113" t="s">
        <v>212</v>
      </c>
      <c r="E3" s="112" t="s">
        <v>213</v>
      </c>
      <c r="F3" s="112" t="s">
        <v>214</v>
      </c>
      <c r="G3" s="112" t="s">
        <v>215</v>
      </c>
      <c r="H3" s="112" t="s">
        <v>216</v>
      </c>
      <c r="I3" s="112" t="s">
        <v>217</v>
      </c>
      <c r="J3" s="114" t="s">
        <v>170</v>
      </c>
      <c r="K3" s="115" t="s">
        <v>53</v>
      </c>
    </row>
    <row r="4" spans="1:11" x14ac:dyDescent="0.25">
      <c r="A4" s="68" t="s">
        <v>1534</v>
      </c>
      <c r="B4" s="68">
        <v>5</v>
      </c>
      <c r="C4" s="68">
        <v>13</v>
      </c>
      <c r="D4" s="68">
        <v>2</v>
      </c>
      <c r="E4" s="68">
        <v>145</v>
      </c>
      <c r="F4" s="68">
        <v>2</v>
      </c>
      <c r="G4" s="68"/>
      <c r="H4" s="68">
        <v>68</v>
      </c>
      <c r="I4" s="68">
        <v>1</v>
      </c>
      <c r="J4" s="68">
        <v>505</v>
      </c>
      <c r="K4" s="68">
        <f t="shared" ref="K4:K9" si="0">B4+C4+D4+E4+F4+G4+H4+I4+J4</f>
        <v>741</v>
      </c>
    </row>
    <row r="5" spans="1:11" x14ac:dyDescent="0.25">
      <c r="A5" s="43" t="s">
        <v>1535</v>
      </c>
      <c r="B5" s="43">
        <v>2</v>
      </c>
      <c r="C5" s="43">
        <v>12</v>
      </c>
      <c r="D5" s="43">
        <v>6</v>
      </c>
      <c r="E5" s="43">
        <v>245</v>
      </c>
      <c r="F5" s="43">
        <v>4</v>
      </c>
      <c r="G5" s="43"/>
      <c r="H5" s="43">
        <v>45</v>
      </c>
      <c r="I5" s="43"/>
      <c r="J5" s="43">
        <v>253</v>
      </c>
      <c r="K5" s="43">
        <f t="shared" si="0"/>
        <v>567</v>
      </c>
    </row>
    <row r="6" spans="1:11" x14ac:dyDescent="0.25">
      <c r="A6" s="43" t="s">
        <v>1536</v>
      </c>
      <c r="B6" s="43">
        <v>22</v>
      </c>
      <c r="C6" s="43">
        <v>3</v>
      </c>
      <c r="D6" s="43">
        <v>15</v>
      </c>
      <c r="E6" s="43"/>
      <c r="F6" s="43"/>
      <c r="G6" s="43"/>
      <c r="H6" s="43">
        <v>2</v>
      </c>
      <c r="I6" s="43"/>
      <c r="J6" s="43">
        <v>377</v>
      </c>
      <c r="K6" s="43">
        <f t="shared" si="0"/>
        <v>419</v>
      </c>
    </row>
    <row r="7" spans="1:11" x14ac:dyDescent="0.25">
      <c r="A7" s="43" t="s">
        <v>1537</v>
      </c>
      <c r="B7" s="43">
        <v>7</v>
      </c>
      <c r="C7" s="43">
        <v>3</v>
      </c>
      <c r="D7" s="43">
        <v>4</v>
      </c>
      <c r="E7" s="43">
        <v>1</v>
      </c>
      <c r="F7" s="43"/>
      <c r="G7" s="43"/>
      <c r="H7" s="43">
        <v>6</v>
      </c>
      <c r="I7" s="43"/>
      <c r="J7" s="43">
        <v>104</v>
      </c>
      <c r="K7" s="43">
        <f t="shared" si="0"/>
        <v>125</v>
      </c>
    </row>
    <row r="8" spans="1:11" x14ac:dyDescent="0.25">
      <c r="A8" s="43" t="s">
        <v>1538</v>
      </c>
      <c r="B8" s="43">
        <v>23</v>
      </c>
      <c r="C8" s="43">
        <v>21</v>
      </c>
      <c r="D8" s="43">
        <v>13</v>
      </c>
      <c r="E8" s="43">
        <v>11</v>
      </c>
      <c r="F8" s="43">
        <v>4</v>
      </c>
      <c r="G8" s="43"/>
      <c r="H8" s="43">
        <v>38</v>
      </c>
      <c r="I8" s="43">
        <v>2</v>
      </c>
      <c r="J8" s="43">
        <v>193</v>
      </c>
      <c r="K8" s="43">
        <f t="shared" si="0"/>
        <v>305</v>
      </c>
    </row>
    <row r="9" spans="1:11" x14ac:dyDescent="0.25">
      <c r="A9" s="43" t="s">
        <v>1539</v>
      </c>
      <c r="B9" s="43">
        <v>4</v>
      </c>
      <c r="C9" s="43">
        <v>4</v>
      </c>
      <c r="D9" s="43">
        <v>1</v>
      </c>
      <c r="E9" s="43">
        <v>36</v>
      </c>
      <c r="F9" s="43">
        <v>1</v>
      </c>
      <c r="G9" s="43"/>
      <c r="H9" s="43">
        <v>12</v>
      </c>
      <c r="I9" s="43"/>
      <c r="J9" s="43">
        <v>31</v>
      </c>
      <c r="K9" s="43">
        <f t="shared" si="0"/>
        <v>89</v>
      </c>
    </row>
    <row r="10" spans="1:11" x14ac:dyDescent="0.25">
      <c r="A10" s="49" t="s">
        <v>53</v>
      </c>
      <c r="B10" s="49">
        <f>SUM(B4:B9)</f>
        <v>63</v>
      </c>
      <c r="C10" s="49">
        <f t="shared" ref="C10:J10" si="1">SUM(C4:C9)</f>
        <v>56</v>
      </c>
      <c r="D10" s="49">
        <f t="shared" si="1"/>
        <v>41</v>
      </c>
      <c r="E10" s="49">
        <f t="shared" si="1"/>
        <v>438</v>
      </c>
      <c r="F10" s="49">
        <f t="shared" si="1"/>
        <v>11</v>
      </c>
      <c r="G10" s="49">
        <f t="shared" si="1"/>
        <v>0</v>
      </c>
      <c r="H10" s="49">
        <f t="shared" si="1"/>
        <v>171</v>
      </c>
      <c r="I10" s="49">
        <f t="shared" si="1"/>
        <v>3</v>
      </c>
      <c r="J10" s="49">
        <f t="shared" si="1"/>
        <v>1463</v>
      </c>
      <c r="K10" s="49">
        <f>SUM(K4:K9)</f>
        <v>2246</v>
      </c>
    </row>
    <row r="11" spans="1:11" ht="9.75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6.5" thickBot="1" x14ac:dyDescent="0.3">
      <c r="A12" s="67" t="s">
        <v>218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79.5" thickBot="1" x14ac:dyDescent="0.3">
      <c r="A13" s="111" t="s">
        <v>209</v>
      </c>
      <c r="B13" s="112" t="s">
        <v>210</v>
      </c>
      <c r="C13" s="112" t="s">
        <v>211</v>
      </c>
      <c r="D13" s="113" t="s">
        <v>212</v>
      </c>
      <c r="E13" s="112" t="s">
        <v>213</v>
      </c>
      <c r="F13" s="112" t="s">
        <v>214</v>
      </c>
      <c r="G13" s="112" t="s">
        <v>215</v>
      </c>
      <c r="H13" s="112" t="s">
        <v>216</v>
      </c>
      <c r="I13" s="112" t="s">
        <v>217</v>
      </c>
      <c r="J13" s="114" t="s">
        <v>170</v>
      </c>
      <c r="K13" s="115" t="s">
        <v>53</v>
      </c>
    </row>
    <row r="14" spans="1:11" x14ac:dyDescent="0.25">
      <c r="A14" s="68" t="s">
        <v>1534</v>
      </c>
      <c r="B14" s="68">
        <v>7</v>
      </c>
      <c r="C14" s="68">
        <v>14</v>
      </c>
      <c r="D14" s="68">
        <v>2</v>
      </c>
      <c r="E14" s="68">
        <v>135</v>
      </c>
      <c r="F14" s="68">
        <v>2</v>
      </c>
      <c r="G14" s="68"/>
      <c r="H14" s="68">
        <v>77</v>
      </c>
      <c r="I14" s="68">
        <v>1</v>
      </c>
      <c r="J14" s="68">
        <v>455</v>
      </c>
      <c r="K14" s="68">
        <f t="shared" ref="K14:K19" si="2">SUM(B14:J14)</f>
        <v>693</v>
      </c>
    </row>
    <row r="15" spans="1:11" x14ac:dyDescent="0.25">
      <c r="A15" s="43" t="s">
        <v>1535</v>
      </c>
      <c r="B15" s="43">
        <v>1</v>
      </c>
      <c r="C15" s="43">
        <v>24</v>
      </c>
      <c r="D15" s="43">
        <v>6</v>
      </c>
      <c r="E15" s="43">
        <v>366</v>
      </c>
      <c r="F15" s="43">
        <v>3</v>
      </c>
      <c r="G15" s="43"/>
      <c r="H15" s="43">
        <v>46</v>
      </c>
      <c r="I15" s="43"/>
      <c r="J15" s="43">
        <v>279</v>
      </c>
      <c r="K15" s="43">
        <f t="shared" si="2"/>
        <v>725</v>
      </c>
    </row>
    <row r="16" spans="1:11" x14ac:dyDescent="0.25">
      <c r="A16" s="43" t="s">
        <v>1536</v>
      </c>
      <c r="B16" s="43">
        <v>13</v>
      </c>
      <c r="C16" s="43">
        <v>2</v>
      </c>
      <c r="D16" s="43">
        <v>9</v>
      </c>
      <c r="E16" s="43">
        <v>1</v>
      </c>
      <c r="F16" s="43"/>
      <c r="G16" s="43"/>
      <c r="H16" s="43">
        <v>4</v>
      </c>
      <c r="I16" s="43"/>
      <c r="J16" s="43">
        <v>296</v>
      </c>
      <c r="K16" s="43">
        <f t="shared" si="2"/>
        <v>325</v>
      </c>
    </row>
    <row r="17" spans="1:11" x14ac:dyDescent="0.25">
      <c r="A17" s="43" t="s">
        <v>1537</v>
      </c>
      <c r="B17" s="43">
        <v>2</v>
      </c>
      <c r="C17" s="43">
        <v>5</v>
      </c>
      <c r="D17" s="43">
        <v>1</v>
      </c>
      <c r="E17" s="43">
        <v>2</v>
      </c>
      <c r="F17" s="43"/>
      <c r="G17" s="43"/>
      <c r="H17" s="43">
        <v>8</v>
      </c>
      <c r="I17" s="43"/>
      <c r="J17" s="43">
        <v>81</v>
      </c>
      <c r="K17" s="43">
        <f t="shared" si="2"/>
        <v>99</v>
      </c>
    </row>
    <row r="18" spans="1:11" x14ac:dyDescent="0.25">
      <c r="A18" s="43" t="s">
        <v>1538</v>
      </c>
      <c r="B18" s="43">
        <v>21</v>
      </c>
      <c r="C18" s="43">
        <v>12</v>
      </c>
      <c r="D18" s="43">
        <v>13</v>
      </c>
      <c r="E18" s="43">
        <v>11</v>
      </c>
      <c r="F18" s="43">
        <v>2</v>
      </c>
      <c r="G18" s="43"/>
      <c r="H18" s="43">
        <v>25</v>
      </c>
      <c r="I18" s="43">
        <v>6</v>
      </c>
      <c r="J18" s="43">
        <v>179</v>
      </c>
      <c r="K18" s="43">
        <f t="shared" si="2"/>
        <v>269</v>
      </c>
    </row>
    <row r="19" spans="1:11" x14ac:dyDescent="0.25">
      <c r="A19" s="43" t="s">
        <v>1539</v>
      </c>
      <c r="B19" s="43">
        <v>0</v>
      </c>
      <c r="C19" s="43">
        <v>6</v>
      </c>
      <c r="D19" s="43">
        <v>3</v>
      </c>
      <c r="E19" s="43">
        <v>43</v>
      </c>
      <c r="F19" s="43"/>
      <c r="G19" s="43"/>
      <c r="H19" s="43">
        <v>7</v>
      </c>
      <c r="I19" s="43"/>
      <c r="J19" s="43">
        <v>59</v>
      </c>
      <c r="K19" s="43">
        <f t="shared" si="2"/>
        <v>118</v>
      </c>
    </row>
    <row r="20" spans="1:11" x14ac:dyDescent="0.25">
      <c r="A20" s="49" t="s">
        <v>53</v>
      </c>
      <c r="B20" s="49">
        <f>SUM(B14:B19)</f>
        <v>44</v>
      </c>
      <c r="C20" s="49">
        <f t="shared" ref="C20:K20" si="3">SUM(C14:C19)</f>
        <v>63</v>
      </c>
      <c r="D20" s="49">
        <f t="shared" si="3"/>
        <v>34</v>
      </c>
      <c r="E20" s="49">
        <f t="shared" si="3"/>
        <v>558</v>
      </c>
      <c r="F20" s="49">
        <f t="shared" si="3"/>
        <v>7</v>
      </c>
      <c r="G20" s="49">
        <f t="shared" si="3"/>
        <v>0</v>
      </c>
      <c r="H20" s="49">
        <f>SUM(H14:H19)</f>
        <v>167</v>
      </c>
      <c r="I20" s="49">
        <f>SUM(I14:I19)</f>
        <v>7</v>
      </c>
      <c r="J20" s="49">
        <f t="shared" si="3"/>
        <v>1349</v>
      </c>
      <c r="K20" s="49">
        <f t="shared" si="3"/>
        <v>2229</v>
      </c>
    </row>
    <row r="21" spans="1:11" ht="6" customHeight="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17.25" customHeight="1" x14ac:dyDescent="0.25">
      <c r="A22" s="49" t="s">
        <v>133</v>
      </c>
      <c r="B22" s="49">
        <f>+B10-B20</f>
        <v>19</v>
      </c>
      <c r="C22" s="49">
        <f t="shared" ref="C22:K22" si="4">+C10-C20</f>
        <v>-7</v>
      </c>
      <c r="D22" s="49">
        <f t="shared" si="4"/>
        <v>7</v>
      </c>
      <c r="E22" s="49">
        <f t="shared" si="4"/>
        <v>-120</v>
      </c>
      <c r="F22" s="49">
        <f t="shared" si="4"/>
        <v>4</v>
      </c>
      <c r="G22" s="49">
        <f t="shared" si="4"/>
        <v>0</v>
      </c>
      <c r="H22" s="49"/>
      <c r="I22" s="49"/>
      <c r="J22" s="49">
        <f t="shared" si="4"/>
        <v>114</v>
      </c>
      <c r="K22" s="49">
        <f t="shared" si="4"/>
        <v>17</v>
      </c>
    </row>
    <row r="23" spans="1:11" ht="18" customHeight="1" x14ac:dyDescent="0.25">
      <c r="A23" s="69" t="s">
        <v>219</v>
      </c>
      <c r="B23" s="126">
        <f t="shared" ref="B23:K23" si="5">+IFERROR(B22/B20,0)*100</f>
        <v>43.18181818181818</v>
      </c>
      <c r="C23" s="126">
        <f t="shared" si="5"/>
        <v>-11.111111111111111</v>
      </c>
      <c r="D23" s="126">
        <f t="shared" si="5"/>
        <v>20.588235294117645</v>
      </c>
      <c r="E23" s="126">
        <f t="shared" si="5"/>
        <v>-21.50537634408602</v>
      </c>
      <c r="F23" s="126">
        <f t="shared" si="5"/>
        <v>57.142857142857139</v>
      </c>
      <c r="G23" s="126">
        <f t="shared" si="5"/>
        <v>0</v>
      </c>
      <c r="H23" s="126"/>
      <c r="I23" s="126"/>
      <c r="J23" s="126">
        <f t="shared" si="5"/>
        <v>8.4507042253521121</v>
      </c>
      <c r="K23" s="126">
        <f t="shared" si="5"/>
        <v>0.76267384477344102</v>
      </c>
    </row>
    <row r="24" spans="1:11" x14ac:dyDescent="0.25">
      <c r="J24" s="16"/>
      <c r="K24" s="16"/>
    </row>
  </sheetData>
  <mergeCells count="1">
    <mergeCell ref="A1:K1"/>
  </mergeCells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A14" sqref="A14"/>
      <selection pane="topRight" activeCell="E4" sqref="E4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548" t="s">
        <v>220</v>
      </c>
      <c r="B1" s="548"/>
      <c r="C1" s="548"/>
      <c r="D1" s="548"/>
      <c r="E1" s="21"/>
      <c r="F1" s="21"/>
      <c r="G1" s="21"/>
      <c r="H1" s="21"/>
      <c r="I1" s="21"/>
    </row>
    <row r="2" spans="1:11" ht="19.5" thickBot="1" x14ac:dyDescent="0.35">
      <c r="A2" s="47" t="s">
        <v>208</v>
      </c>
      <c r="B2" s="21"/>
      <c r="C2" s="21"/>
      <c r="D2" s="21"/>
      <c r="E2" s="21"/>
      <c r="F2" s="21"/>
      <c r="G2" s="21"/>
      <c r="H2" s="21"/>
      <c r="I2" s="21"/>
    </row>
    <row r="3" spans="1:11" ht="16.5" thickBot="1" x14ac:dyDescent="0.3">
      <c r="A3" s="116" t="s">
        <v>221</v>
      </c>
      <c r="B3" s="83" t="s">
        <v>259</v>
      </c>
      <c r="C3" s="83" t="s">
        <v>222</v>
      </c>
      <c r="D3" s="108" t="s">
        <v>260</v>
      </c>
      <c r="E3" s="10"/>
      <c r="F3" s="10"/>
      <c r="G3" s="10"/>
      <c r="H3" s="40"/>
      <c r="I3" s="40"/>
      <c r="K3" s="7"/>
    </row>
    <row r="4" spans="1:11" x14ac:dyDescent="0.25">
      <c r="A4" s="12">
        <v>0</v>
      </c>
      <c r="B4" s="72"/>
      <c r="C4" s="72"/>
      <c r="D4" s="72"/>
      <c r="E4" s="7"/>
      <c r="F4" s="7"/>
      <c r="G4" s="7"/>
      <c r="H4" s="7"/>
      <c r="I4" s="7"/>
      <c r="K4" s="7"/>
    </row>
    <row r="5" spans="1:11" x14ac:dyDescent="0.25">
      <c r="A5" s="2"/>
      <c r="B5" s="2"/>
      <c r="C5" s="2"/>
      <c r="D5" s="2"/>
      <c r="E5" s="7"/>
      <c r="F5" s="7"/>
      <c r="G5" s="7"/>
      <c r="H5" s="7"/>
      <c r="I5" s="7"/>
      <c r="K5" s="8"/>
    </row>
    <row r="6" spans="1:11" x14ac:dyDescent="0.25">
      <c r="A6" s="2"/>
      <c r="B6" s="2"/>
      <c r="C6" s="2"/>
      <c r="D6" s="2"/>
      <c r="E6" s="7"/>
      <c r="F6" s="7"/>
      <c r="G6" s="7"/>
      <c r="H6" s="7"/>
      <c r="I6" s="7"/>
      <c r="K6" s="8"/>
    </row>
    <row r="7" spans="1:11" x14ac:dyDescent="0.25">
      <c r="A7" s="2"/>
      <c r="B7" s="2"/>
      <c r="C7" s="2"/>
      <c r="D7" s="2"/>
      <c r="E7" s="7"/>
      <c r="F7" s="7"/>
      <c r="G7" s="7"/>
      <c r="H7" s="7"/>
      <c r="I7" s="7"/>
      <c r="K7" s="8"/>
    </row>
    <row r="8" spans="1:11" x14ac:dyDescent="0.25">
      <c r="A8" s="2"/>
      <c r="B8" s="2"/>
      <c r="C8" s="2"/>
      <c r="D8" s="2"/>
      <c r="E8" s="7"/>
      <c r="F8" s="7"/>
      <c r="G8" s="7"/>
      <c r="H8" s="7"/>
      <c r="I8" s="7"/>
      <c r="K8" s="8"/>
    </row>
    <row r="9" spans="1:11" x14ac:dyDescent="0.25">
      <c r="A9" s="2"/>
      <c r="B9" s="2"/>
      <c r="C9" s="2"/>
      <c r="D9" s="2"/>
      <c r="E9" s="7"/>
      <c r="F9" s="7"/>
      <c r="G9" s="7"/>
      <c r="H9" s="7"/>
      <c r="I9" s="7"/>
      <c r="K9" s="8"/>
    </row>
    <row r="10" spans="1:11" x14ac:dyDescent="0.25">
      <c r="A10" s="49" t="s">
        <v>53</v>
      </c>
      <c r="B10" s="49">
        <f>SUM(B4:B9)</f>
        <v>0</v>
      </c>
      <c r="C10" s="49">
        <f>SUM(C4:C9)</f>
        <v>0</v>
      </c>
      <c r="D10" s="49">
        <f>SUM(D4:D9)</f>
        <v>0</v>
      </c>
      <c r="E10" s="7"/>
      <c r="F10" s="7"/>
      <c r="G10" s="7"/>
      <c r="H10" s="7"/>
      <c r="I10" s="7"/>
      <c r="K10" s="8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K11" s="8"/>
    </row>
    <row r="12" spans="1:11" ht="16.5" thickBot="1" x14ac:dyDescent="0.3">
      <c r="A12" s="47" t="s">
        <v>218</v>
      </c>
      <c r="B12" s="7"/>
      <c r="C12" s="7"/>
      <c r="D12" s="7"/>
      <c r="E12" s="7"/>
      <c r="F12" s="7"/>
      <c r="G12" s="7"/>
      <c r="H12" s="7"/>
      <c r="I12" s="7"/>
      <c r="K12" s="8"/>
    </row>
    <row r="13" spans="1:11" ht="16.5" thickBot="1" x14ac:dyDescent="0.3">
      <c r="A13" s="116" t="s">
        <v>221</v>
      </c>
      <c r="B13" s="83" t="s">
        <v>222</v>
      </c>
      <c r="C13" s="83" t="s">
        <v>223</v>
      </c>
      <c r="D13" s="108" t="s">
        <v>224</v>
      </c>
      <c r="E13" s="7"/>
      <c r="F13" s="7"/>
      <c r="G13" s="7"/>
      <c r="H13" s="7"/>
      <c r="I13" s="7"/>
      <c r="K13" s="8"/>
    </row>
    <row r="14" spans="1:11" x14ac:dyDescent="0.25">
      <c r="A14" s="12">
        <v>0</v>
      </c>
      <c r="B14" s="72"/>
      <c r="C14" s="72"/>
      <c r="D14" s="72"/>
      <c r="E14" s="7"/>
      <c r="F14" s="7"/>
      <c r="G14" s="7"/>
      <c r="H14" s="7"/>
      <c r="I14" s="7"/>
      <c r="K14" s="8"/>
    </row>
    <row r="15" spans="1:11" x14ac:dyDescent="0.25">
      <c r="A15" s="2"/>
      <c r="B15" s="2"/>
      <c r="C15" s="2"/>
      <c r="D15" s="2"/>
      <c r="E15" s="7"/>
      <c r="F15" s="7"/>
      <c r="G15" s="7"/>
      <c r="H15" s="7"/>
      <c r="I15" s="7"/>
      <c r="K15" s="8"/>
    </row>
    <row r="16" spans="1:11" x14ac:dyDescent="0.25">
      <c r="A16" s="2"/>
      <c r="B16" s="2"/>
      <c r="C16" s="2"/>
      <c r="D16" s="2"/>
      <c r="E16" s="7"/>
      <c r="F16" s="7"/>
      <c r="G16" s="7"/>
      <c r="H16" s="7"/>
      <c r="I16" s="7"/>
      <c r="K16" s="8"/>
    </row>
    <row r="17" spans="1:11" x14ac:dyDescent="0.25">
      <c r="A17" s="2"/>
      <c r="B17" s="2"/>
      <c r="C17" s="2"/>
      <c r="D17" s="2"/>
      <c r="E17" s="7"/>
      <c r="F17" s="7"/>
      <c r="G17" s="7"/>
      <c r="H17" s="7"/>
      <c r="I17" s="7"/>
      <c r="K17" s="8"/>
    </row>
    <row r="18" spans="1:11" x14ac:dyDescent="0.25">
      <c r="A18" s="2"/>
      <c r="B18" s="2"/>
      <c r="C18" s="2"/>
      <c r="D18" s="2"/>
      <c r="E18" s="7"/>
      <c r="F18" s="7"/>
      <c r="G18" s="7"/>
      <c r="H18" s="7"/>
      <c r="I18" s="7"/>
      <c r="K18" s="8"/>
    </row>
    <row r="19" spans="1:11" x14ac:dyDescent="0.25">
      <c r="A19" s="2"/>
      <c r="B19" s="2"/>
      <c r="C19" s="2"/>
      <c r="D19" s="2"/>
      <c r="E19" s="7"/>
      <c r="F19" s="7"/>
      <c r="G19" s="7"/>
      <c r="H19" s="7"/>
      <c r="I19" s="7"/>
      <c r="K19" s="8"/>
    </row>
    <row r="20" spans="1:11" x14ac:dyDescent="0.25">
      <c r="A20" s="49" t="s">
        <v>53</v>
      </c>
      <c r="B20" s="49">
        <f>SUM(B14:B19)</f>
        <v>0</v>
      </c>
      <c r="C20" s="49">
        <f>SUM(C14:C19)</f>
        <v>0</v>
      </c>
      <c r="D20" s="49">
        <f>SUM(D14:D19)</f>
        <v>0</v>
      </c>
      <c r="E20" s="7"/>
      <c r="F20" s="7"/>
      <c r="G20" s="7"/>
      <c r="H20" s="7"/>
      <c r="I20" s="7"/>
      <c r="K20" s="8"/>
    </row>
    <row r="21" spans="1:11" x14ac:dyDescent="0.25">
      <c r="B21" s="7"/>
      <c r="C21" s="7"/>
      <c r="D21" s="7"/>
      <c r="E21" s="7"/>
      <c r="F21" s="7"/>
      <c r="G21" s="7"/>
      <c r="H21" s="7"/>
      <c r="I21" s="7"/>
      <c r="K21" s="8"/>
    </row>
    <row r="22" spans="1:11" x14ac:dyDescent="0.25">
      <c r="A22" s="49" t="s">
        <v>133</v>
      </c>
      <c r="B22" s="49">
        <f>+B10-B20</f>
        <v>0</v>
      </c>
      <c r="C22" s="49">
        <f>+C10-C20</f>
        <v>0</v>
      </c>
      <c r="D22" s="49">
        <f>+D10-D20</f>
        <v>0</v>
      </c>
      <c r="E22" s="7"/>
      <c r="F22" s="7"/>
      <c r="G22" s="7"/>
      <c r="H22" s="7"/>
      <c r="I22" s="7"/>
      <c r="K22" s="8"/>
    </row>
    <row r="23" spans="1:11" x14ac:dyDescent="0.25">
      <c r="A23" s="69" t="s">
        <v>219</v>
      </c>
      <c r="B23" s="126">
        <f>+IFERROR(B22/B20,0)*100</f>
        <v>0</v>
      </c>
      <c r="C23" s="126">
        <f>+IFERROR(C22/C20,0)*100</f>
        <v>0</v>
      </c>
      <c r="D23" s="126">
        <f>+IFERROR(D22/D20,0)*100</f>
        <v>0</v>
      </c>
      <c r="E23" s="7"/>
      <c r="F23" s="7"/>
      <c r="G23" s="7"/>
      <c r="H23" s="7"/>
      <c r="I23" s="7"/>
      <c r="K23" s="8"/>
    </row>
    <row r="24" spans="1:11" x14ac:dyDescent="0.25">
      <c r="K24" s="8"/>
    </row>
    <row r="25" spans="1:11" x14ac:dyDescent="0.25">
      <c r="K25" s="8"/>
    </row>
    <row r="26" spans="1:11" x14ac:dyDescent="0.25">
      <c r="K26" s="8"/>
    </row>
    <row r="27" spans="1:11" x14ac:dyDescent="0.25">
      <c r="K27" s="8"/>
    </row>
    <row r="28" spans="1:11" x14ac:dyDescent="0.25">
      <c r="K28" s="8"/>
    </row>
    <row r="29" spans="1:11" x14ac:dyDescent="0.25">
      <c r="K29" s="8"/>
    </row>
    <row r="30" spans="1:11" x14ac:dyDescent="0.25">
      <c r="K30" s="8"/>
    </row>
    <row r="31" spans="1:11" x14ac:dyDescent="0.25">
      <c r="K31" s="8"/>
    </row>
    <row r="32" spans="1:11" x14ac:dyDescent="0.25">
      <c r="K32" s="8"/>
    </row>
    <row r="33" spans="11:11" x14ac:dyDescent="0.25">
      <c r="K33" s="8"/>
    </row>
    <row r="34" spans="11:11" x14ac:dyDescent="0.25">
      <c r="K34" s="8"/>
    </row>
    <row r="35" spans="11:11" x14ac:dyDescent="0.25">
      <c r="K35" s="8"/>
    </row>
    <row r="36" spans="11:11" x14ac:dyDescent="0.25">
      <c r="K36" s="8"/>
    </row>
    <row r="37" spans="11:11" x14ac:dyDescent="0.25">
      <c r="K37" s="8"/>
    </row>
    <row r="38" spans="11:11" x14ac:dyDescent="0.25">
      <c r="K38" s="9"/>
    </row>
    <row r="39" spans="11:11" x14ac:dyDescent="0.25">
      <c r="K39" s="7"/>
    </row>
  </sheetData>
  <mergeCells count="1">
    <mergeCell ref="A1:D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8" workbookViewId="0">
      <selection activeCell="I31" sqref="I31"/>
    </sheetView>
  </sheetViews>
  <sheetFormatPr defaultRowHeight="15.75" x14ac:dyDescent="0.25"/>
  <cols>
    <col min="1" max="1" width="12.125" style="144" customWidth="1"/>
    <col min="2" max="2" width="26.625" style="144" customWidth="1"/>
    <col min="3" max="5" width="8" style="144" customWidth="1"/>
    <col min="6" max="6" width="11.5" style="144" customWidth="1"/>
    <col min="7" max="7" width="41.125" style="263" customWidth="1"/>
    <col min="8" max="8" width="8" style="144" customWidth="1"/>
    <col min="9" max="9" width="7.75" style="144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64" t="s">
        <v>1</v>
      </c>
      <c r="B1" s="165"/>
      <c r="C1" s="165"/>
      <c r="D1" s="165"/>
      <c r="E1" s="165"/>
      <c r="F1" s="165"/>
      <c r="G1" s="259"/>
    </row>
    <row r="2" spans="1:20" ht="20.100000000000001" customHeight="1" x14ac:dyDescent="0.25">
      <c r="A2" s="257" t="s">
        <v>2</v>
      </c>
      <c r="B2" s="442" t="s">
        <v>3</v>
      </c>
      <c r="C2" s="442"/>
      <c r="D2" s="442"/>
      <c r="E2" s="442"/>
      <c r="F2" s="442"/>
      <c r="G2" s="260"/>
      <c r="H2" s="146"/>
      <c r="I2" s="145"/>
      <c r="J2" s="147"/>
      <c r="K2" s="147"/>
    </row>
    <row r="3" spans="1:20" ht="20.100000000000001" customHeight="1" x14ac:dyDescent="0.25">
      <c r="A3" s="257" t="s">
        <v>4</v>
      </c>
      <c r="B3" s="443" t="s">
        <v>5</v>
      </c>
      <c r="C3" s="443"/>
      <c r="D3" s="443"/>
      <c r="E3" s="443"/>
      <c r="F3" s="443"/>
      <c r="G3" s="261"/>
      <c r="H3" s="145"/>
      <c r="I3" s="145"/>
      <c r="J3" s="147"/>
      <c r="K3" s="147"/>
    </row>
    <row r="4" spans="1:20" ht="21" customHeight="1" x14ac:dyDescent="0.25">
      <c r="A4" s="257" t="s">
        <v>6</v>
      </c>
      <c r="B4" s="444" t="s">
        <v>7</v>
      </c>
      <c r="C4" s="444"/>
      <c r="D4" s="444"/>
      <c r="E4" s="444"/>
      <c r="F4" s="444"/>
      <c r="G4" s="261"/>
    </row>
    <row r="5" spans="1:20" ht="34.5" customHeight="1" x14ac:dyDescent="0.25">
      <c r="A5" s="257" t="s">
        <v>8</v>
      </c>
      <c r="B5" s="445" t="s">
        <v>9</v>
      </c>
      <c r="C5" s="445"/>
      <c r="D5" s="445"/>
      <c r="E5" s="445"/>
      <c r="F5" s="445"/>
      <c r="G5" s="261"/>
      <c r="H5" s="145"/>
      <c r="I5" s="145"/>
      <c r="J5" s="147"/>
      <c r="K5" s="147"/>
    </row>
    <row r="6" spans="1:20" ht="24.75" customHeight="1" x14ac:dyDescent="0.25">
      <c r="A6" s="257" t="s">
        <v>10</v>
      </c>
      <c r="B6" s="443" t="s">
        <v>11</v>
      </c>
      <c r="C6" s="443"/>
      <c r="D6" s="443"/>
      <c r="E6" s="443"/>
      <c r="F6" s="443"/>
      <c r="G6" s="261"/>
      <c r="H6" s="145"/>
      <c r="I6" s="145"/>
      <c r="J6" s="147"/>
      <c r="K6" s="147"/>
    </row>
    <row r="7" spans="1:20" ht="20.100000000000001" customHeight="1" x14ac:dyDescent="0.25">
      <c r="A7" s="257" t="s">
        <v>12</v>
      </c>
      <c r="B7" s="443" t="s">
        <v>13</v>
      </c>
      <c r="C7" s="443"/>
      <c r="D7" s="443"/>
      <c r="E7" s="443"/>
      <c r="F7" s="443"/>
      <c r="G7" s="261"/>
      <c r="H7" s="145"/>
      <c r="I7" s="145"/>
      <c r="J7" s="147"/>
      <c r="K7" s="147"/>
    </row>
    <row r="8" spans="1:20" ht="20.100000000000001" customHeight="1" x14ac:dyDescent="0.25">
      <c r="A8" s="257" t="s">
        <v>14</v>
      </c>
      <c r="B8" s="443" t="s">
        <v>15</v>
      </c>
      <c r="C8" s="443"/>
      <c r="D8" s="443"/>
      <c r="E8" s="443"/>
      <c r="F8" s="443"/>
      <c r="G8" s="261"/>
      <c r="H8" s="145"/>
      <c r="I8" s="145"/>
      <c r="J8" s="147"/>
      <c r="K8" s="147"/>
      <c r="L8" s="7"/>
      <c r="M8" s="7"/>
      <c r="N8" s="7"/>
    </row>
    <row r="9" spans="1:20" ht="37.5" customHeight="1" x14ac:dyDescent="0.25">
      <c r="A9" s="257" t="s">
        <v>16</v>
      </c>
      <c r="B9" s="445" t="s">
        <v>17</v>
      </c>
      <c r="C9" s="445"/>
      <c r="D9" s="445"/>
      <c r="E9" s="445"/>
      <c r="F9" s="445"/>
      <c r="G9" s="261"/>
      <c r="H9" s="145"/>
      <c r="I9" s="145"/>
      <c r="J9" s="147"/>
      <c r="K9" s="147"/>
      <c r="L9" s="7"/>
      <c r="M9" s="7"/>
      <c r="N9" s="7"/>
    </row>
    <row r="10" spans="1:20" ht="37.5" customHeight="1" x14ac:dyDescent="0.25">
      <c r="A10" s="257" t="s">
        <v>18</v>
      </c>
      <c r="B10" s="445" t="s">
        <v>19</v>
      </c>
      <c r="C10" s="445"/>
      <c r="D10" s="445"/>
      <c r="E10" s="445"/>
      <c r="F10" s="445"/>
      <c r="G10" s="261"/>
      <c r="H10" s="145"/>
      <c r="I10" s="145"/>
      <c r="J10" s="147"/>
      <c r="K10" s="147"/>
      <c r="L10" s="7"/>
      <c r="M10" s="7"/>
      <c r="N10" s="7"/>
    </row>
    <row r="11" spans="1:20" ht="20.100000000000001" customHeight="1" x14ac:dyDescent="0.25">
      <c r="A11" s="257" t="s">
        <v>20</v>
      </c>
      <c r="B11" s="443" t="s">
        <v>21</v>
      </c>
      <c r="C11" s="443"/>
      <c r="D11" s="443"/>
      <c r="E11" s="443"/>
      <c r="F11" s="443"/>
      <c r="G11" s="261"/>
      <c r="H11" s="148"/>
      <c r="I11" s="148"/>
      <c r="J11" s="148"/>
      <c r="K11" s="148"/>
      <c r="L11" s="7"/>
      <c r="M11" s="7"/>
      <c r="N11" s="7"/>
    </row>
    <row r="12" spans="1:20" ht="20.100000000000001" customHeight="1" x14ac:dyDescent="0.25">
      <c r="A12" s="257" t="s">
        <v>22</v>
      </c>
      <c r="B12" s="445" t="s">
        <v>23</v>
      </c>
      <c r="C12" s="445"/>
      <c r="D12" s="445"/>
      <c r="E12" s="445"/>
      <c r="F12" s="445"/>
      <c r="G12" s="261"/>
      <c r="H12" s="148"/>
      <c r="I12" s="148"/>
      <c r="J12" s="148"/>
      <c r="K12" s="148"/>
      <c r="L12" s="7"/>
      <c r="M12" s="7"/>
      <c r="N12" s="7"/>
    </row>
    <row r="13" spans="1:20" ht="18.75" customHeight="1" x14ac:dyDescent="0.25">
      <c r="A13" s="257" t="s">
        <v>24</v>
      </c>
      <c r="B13" s="445" t="s">
        <v>25</v>
      </c>
      <c r="C13" s="445"/>
      <c r="D13" s="445"/>
      <c r="E13" s="445"/>
      <c r="F13" s="445"/>
      <c r="G13" s="262"/>
      <c r="H13" s="160"/>
      <c r="I13" s="160"/>
      <c r="J13" s="147"/>
      <c r="K13" s="147"/>
      <c r="L13" s="7"/>
      <c r="M13" s="7"/>
      <c r="N13" s="7"/>
    </row>
    <row r="14" spans="1:20" ht="23.25" customHeight="1" x14ac:dyDescent="0.25">
      <c r="A14" s="257" t="s">
        <v>26</v>
      </c>
      <c r="B14" s="454" t="s">
        <v>27</v>
      </c>
      <c r="C14" s="454"/>
      <c r="D14" s="454"/>
      <c r="E14" s="454"/>
      <c r="F14" s="454"/>
      <c r="G14" s="261"/>
      <c r="H14" s="149"/>
      <c r="I14" s="149"/>
      <c r="J14" s="149"/>
      <c r="K14" s="149"/>
    </row>
    <row r="15" spans="1:20" ht="32.25" customHeight="1" x14ac:dyDescent="0.25">
      <c r="A15" s="257" t="s">
        <v>28</v>
      </c>
      <c r="B15" s="455" t="s">
        <v>29</v>
      </c>
      <c r="C15" s="455"/>
      <c r="D15" s="455"/>
      <c r="E15" s="455"/>
      <c r="F15" s="455"/>
      <c r="G15" s="261"/>
      <c r="H15" s="150"/>
      <c r="I15" s="150"/>
      <c r="J15" s="150"/>
      <c r="K15" s="150"/>
      <c r="L15" s="7"/>
      <c r="M15" s="7"/>
      <c r="N15" s="7"/>
    </row>
    <row r="16" spans="1:20" ht="33.75" customHeight="1" x14ac:dyDescent="0.25">
      <c r="A16" s="257" t="s">
        <v>30</v>
      </c>
      <c r="B16" s="456" t="s">
        <v>31</v>
      </c>
      <c r="C16" s="456"/>
      <c r="D16" s="456"/>
      <c r="E16" s="456"/>
      <c r="F16" s="456"/>
      <c r="G16" s="261"/>
      <c r="H16" s="151"/>
      <c r="I16" s="151"/>
      <c r="J16" s="151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11" ht="22.5" customHeight="1" x14ac:dyDescent="0.25">
      <c r="A17" s="257" t="s">
        <v>32</v>
      </c>
      <c r="B17" s="447" t="s">
        <v>275</v>
      </c>
      <c r="C17" s="447"/>
      <c r="D17" s="447"/>
      <c r="E17" s="447"/>
      <c r="F17" s="447"/>
      <c r="G17" s="261"/>
      <c r="H17" s="153"/>
      <c r="I17" s="153"/>
      <c r="J17" s="153"/>
      <c r="K17" s="153"/>
    </row>
    <row r="18" spans="1:11" ht="20.100000000000001" customHeight="1" x14ac:dyDescent="0.25">
      <c r="A18" s="257" t="s">
        <v>33</v>
      </c>
      <c r="B18" s="447" t="s">
        <v>276</v>
      </c>
      <c r="C18" s="447"/>
      <c r="D18" s="447"/>
      <c r="E18" s="447"/>
      <c r="F18" s="447"/>
      <c r="G18" s="261"/>
      <c r="H18" s="153"/>
      <c r="I18" s="153"/>
      <c r="J18" s="154"/>
      <c r="K18" s="154"/>
    </row>
    <row r="19" spans="1:11" ht="24.75" customHeight="1" x14ac:dyDescent="0.25">
      <c r="A19" s="257" t="s">
        <v>34</v>
      </c>
      <c r="B19" s="448" t="s">
        <v>35</v>
      </c>
      <c r="C19" s="448"/>
      <c r="D19" s="448"/>
      <c r="E19" s="448"/>
      <c r="F19" s="448"/>
      <c r="G19" s="261"/>
      <c r="H19" s="161"/>
      <c r="I19" s="161"/>
      <c r="J19" s="155"/>
      <c r="K19" s="155"/>
    </row>
    <row r="20" spans="1:11" ht="42" customHeight="1" x14ac:dyDescent="0.25">
      <c r="A20" s="257" t="s">
        <v>36</v>
      </c>
      <c r="B20" s="449" t="s">
        <v>37</v>
      </c>
      <c r="C20" s="449"/>
      <c r="D20" s="449"/>
      <c r="E20" s="449"/>
      <c r="F20" s="449"/>
      <c r="G20" s="261"/>
      <c r="H20" s="162"/>
      <c r="I20" s="162"/>
      <c r="J20" s="156"/>
      <c r="K20" s="156"/>
    </row>
    <row r="21" spans="1:11" ht="34.5" customHeight="1" x14ac:dyDescent="0.25">
      <c r="A21" s="257" t="s">
        <v>38</v>
      </c>
      <c r="B21" s="448" t="s">
        <v>39</v>
      </c>
      <c r="C21" s="448"/>
      <c r="D21" s="448"/>
      <c r="E21" s="448"/>
      <c r="F21" s="448"/>
      <c r="G21" s="261"/>
      <c r="H21" s="161"/>
      <c r="I21" s="161"/>
      <c r="J21" s="155"/>
      <c r="K21" s="155"/>
    </row>
    <row r="22" spans="1:11" ht="35.25" customHeight="1" x14ac:dyDescent="0.25">
      <c r="A22" s="257" t="s">
        <v>40</v>
      </c>
      <c r="B22" s="448" t="s">
        <v>41</v>
      </c>
      <c r="C22" s="448"/>
      <c r="D22" s="448"/>
      <c r="E22" s="448"/>
      <c r="F22" s="448"/>
      <c r="G22" s="261"/>
      <c r="H22" s="161"/>
      <c r="I22" s="161"/>
      <c r="J22" s="155"/>
      <c r="K22" s="155"/>
    </row>
    <row r="23" spans="1:11" ht="20.100000000000001" customHeight="1" x14ac:dyDescent="0.25">
      <c r="A23" s="257" t="s">
        <v>42</v>
      </c>
      <c r="B23" s="452" t="s">
        <v>43</v>
      </c>
      <c r="C23" s="452"/>
      <c r="D23" s="452"/>
      <c r="E23" s="452"/>
      <c r="F23" s="452"/>
      <c r="G23" s="261"/>
      <c r="H23" s="163"/>
      <c r="I23" s="163"/>
      <c r="J23" s="157"/>
      <c r="K23" s="157"/>
    </row>
    <row r="24" spans="1:11" ht="20.100000000000001" customHeight="1" x14ac:dyDescent="0.25">
      <c r="A24" s="257" t="s">
        <v>44</v>
      </c>
      <c r="B24" s="453" t="s">
        <v>45</v>
      </c>
      <c r="C24" s="453"/>
      <c r="D24" s="453"/>
      <c r="E24" s="453"/>
      <c r="F24" s="453"/>
      <c r="G24" s="261"/>
      <c r="H24" s="150"/>
      <c r="I24" s="150"/>
      <c r="J24" s="158"/>
      <c r="K24" s="158"/>
    </row>
    <row r="25" spans="1:11" ht="20.100000000000001" customHeight="1" x14ac:dyDescent="0.25">
      <c r="A25" s="257" t="s">
        <v>46</v>
      </c>
      <c r="B25" s="451" t="s">
        <v>47</v>
      </c>
      <c r="C25" s="451"/>
      <c r="D25" s="451"/>
      <c r="E25" s="451"/>
      <c r="F25" s="451"/>
      <c r="G25" s="261"/>
      <c r="H25" s="150"/>
      <c r="I25" s="150"/>
      <c r="J25" s="158"/>
      <c r="K25" s="158"/>
    </row>
    <row r="26" spans="1:11" ht="47.25" customHeight="1" x14ac:dyDescent="0.25">
      <c r="A26" s="258" t="s">
        <v>262</v>
      </c>
      <c r="B26" s="450" t="s">
        <v>273</v>
      </c>
      <c r="C26" s="450"/>
      <c r="D26" s="450"/>
      <c r="E26" s="450"/>
      <c r="F26" s="450"/>
      <c r="G26" s="261"/>
    </row>
    <row r="27" spans="1:11" x14ac:dyDescent="0.25">
      <c r="A27" s="146"/>
      <c r="B27" s="446"/>
      <c r="C27" s="446"/>
      <c r="D27" s="446"/>
      <c r="E27" s="446"/>
      <c r="F27" s="446"/>
    </row>
  </sheetData>
  <mergeCells count="26"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view="pageBreakPreview" topLeftCell="A207" zoomScaleNormal="100" zoomScaleSheetLayoutView="100" workbookViewId="0">
      <selection activeCell="I212" sqref="I212"/>
    </sheetView>
  </sheetViews>
  <sheetFormatPr defaultRowHeight="15.75" x14ac:dyDescent="0.25"/>
  <cols>
    <col min="1" max="1" width="20.75" customWidth="1"/>
    <col min="2" max="2" width="21.875" customWidth="1"/>
    <col min="3" max="3" width="33.75" customWidth="1"/>
    <col min="4" max="4" width="12.25" customWidth="1"/>
    <col min="5" max="5" width="15" customWidth="1"/>
  </cols>
  <sheetData>
    <row r="1" spans="1:6" ht="41.25" customHeight="1" x14ac:dyDescent="0.25">
      <c r="A1" s="514" t="s">
        <v>225</v>
      </c>
      <c r="B1" s="514"/>
      <c r="C1" s="514"/>
      <c r="D1" s="514"/>
      <c r="E1" s="514"/>
      <c r="F1" s="514"/>
    </row>
    <row r="2" spans="1:6" x14ac:dyDescent="0.25">
      <c r="A2" s="109" t="s">
        <v>226</v>
      </c>
    </row>
    <row r="3" spans="1:6" ht="31.5" x14ac:dyDescent="0.25">
      <c r="A3" s="249" t="s">
        <v>124</v>
      </c>
      <c r="B3" s="249" t="s">
        <v>77</v>
      </c>
      <c r="C3" s="249" t="s">
        <v>227</v>
      </c>
      <c r="D3" s="249" t="s">
        <v>228</v>
      </c>
      <c r="E3" s="249" t="s">
        <v>229</v>
      </c>
      <c r="F3" s="249" t="s">
        <v>230</v>
      </c>
    </row>
    <row r="4" spans="1:6" x14ac:dyDescent="0.25">
      <c r="A4" s="287" t="s">
        <v>320</v>
      </c>
      <c r="B4" s="288" t="s">
        <v>321</v>
      </c>
      <c r="C4" s="288" t="s">
        <v>301</v>
      </c>
      <c r="D4" s="287" t="s">
        <v>322</v>
      </c>
      <c r="E4" s="287" t="s">
        <v>323</v>
      </c>
      <c r="F4" s="287" t="s">
        <v>324</v>
      </c>
    </row>
    <row r="5" spans="1:6" x14ac:dyDescent="0.25">
      <c r="A5" s="287" t="s">
        <v>320</v>
      </c>
      <c r="B5" s="288" t="s">
        <v>325</v>
      </c>
      <c r="C5" s="288" t="s">
        <v>308</v>
      </c>
      <c r="D5" s="287" t="s">
        <v>322</v>
      </c>
      <c r="E5" s="287" t="s">
        <v>323</v>
      </c>
      <c r="F5" s="287" t="s">
        <v>324</v>
      </c>
    </row>
    <row r="6" spans="1:6" x14ac:dyDescent="0.25">
      <c r="A6" s="287" t="s">
        <v>320</v>
      </c>
      <c r="B6" s="288" t="s">
        <v>310</v>
      </c>
      <c r="C6" s="288" t="s">
        <v>326</v>
      </c>
      <c r="D6" s="287" t="s">
        <v>322</v>
      </c>
      <c r="E6" s="287" t="s">
        <v>323</v>
      </c>
      <c r="F6" s="287" t="s">
        <v>324</v>
      </c>
    </row>
    <row r="7" spans="1:6" x14ac:dyDescent="0.25">
      <c r="A7" s="287" t="s">
        <v>320</v>
      </c>
      <c r="B7" s="288" t="s">
        <v>310</v>
      </c>
      <c r="C7" s="288" t="s">
        <v>327</v>
      </c>
      <c r="D7" s="287" t="s">
        <v>322</v>
      </c>
      <c r="E7" s="287" t="s">
        <v>323</v>
      </c>
      <c r="F7" s="287" t="s">
        <v>324</v>
      </c>
    </row>
    <row r="8" spans="1:6" x14ac:dyDescent="0.25">
      <c r="A8" s="287" t="s">
        <v>328</v>
      </c>
      <c r="B8" s="288" t="s">
        <v>296</v>
      </c>
      <c r="C8" s="288" t="s">
        <v>296</v>
      </c>
      <c r="D8" s="287" t="s">
        <v>322</v>
      </c>
      <c r="E8" s="287" t="s">
        <v>323</v>
      </c>
      <c r="F8" s="287" t="s">
        <v>324</v>
      </c>
    </row>
    <row r="9" spans="1:6" x14ac:dyDescent="0.25">
      <c r="A9" s="287" t="s">
        <v>328</v>
      </c>
      <c r="B9" s="288" t="s">
        <v>296</v>
      </c>
      <c r="C9" s="288" t="s">
        <v>296</v>
      </c>
      <c r="D9" s="287" t="s">
        <v>322</v>
      </c>
      <c r="E9" s="287" t="s">
        <v>329</v>
      </c>
      <c r="F9" s="287" t="s">
        <v>324</v>
      </c>
    </row>
    <row r="10" spans="1:6" x14ac:dyDescent="0.25">
      <c r="A10" s="287" t="s">
        <v>328</v>
      </c>
      <c r="B10" s="288" t="s">
        <v>319</v>
      </c>
      <c r="C10" s="288" t="s">
        <v>330</v>
      </c>
      <c r="D10" s="287" t="s">
        <v>322</v>
      </c>
      <c r="E10" s="287" t="s">
        <v>323</v>
      </c>
      <c r="F10" s="287" t="s">
        <v>324</v>
      </c>
    </row>
    <row r="11" spans="1:6" x14ac:dyDescent="0.25">
      <c r="A11" s="287" t="s">
        <v>328</v>
      </c>
      <c r="B11" s="288" t="s">
        <v>296</v>
      </c>
      <c r="C11" s="288" t="s">
        <v>331</v>
      </c>
      <c r="D11" s="287" t="s">
        <v>322</v>
      </c>
      <c r="E11" s="287" t="s">
        <v>323</v>
      </c>
      <c r="F11" s="287" t="s">
        <v>324</v>
      </c>
    </row>
    <row r="12" spans="1:6" ht="25.5" x14ac:dyDescent="0.25">
      <c r="A12" s="287" t="s">
        <v>328</v>
      </c>
      <c r="B12" s="289" t="s">
        <v>293</v>
      </c>
      <c r="C12" s="289" t="s">
        <v>332</v>
      </c>
      <c r="D12" s="290" t="s">
        <v>322</v>
      </c>
      <c r="E12" s="290" t="s">
        <v>323</v>
      </c>
      <c r="F12" s="290" t="s">
        <v>324</v>
      </c>
    </row>
    <row r="13" spans="1:6" x14ac:dyDescent="0.25">
      <c r="A13" s="287" t="s">
        <v>328</v>
      </c>
      <c r="B13" s="288" t="s">
        <v>292</v>
      </c>
      <c r="C13" s="288" t="s">
        <v>292</v>
      </c>
      <c r="D13" s="287" t="s">
        <v>322</v>
      </c>
      <c r="E13" s="287" t="s">
        <v>323</v>
      </c>
      <c r="F13" s="287" t="s">
        <v>324</v>
      </c>
    </row>
    <row r="14" spans="1:6" x14ac:dyDescent="0.25">
      <c r="A14" s="287" t="s">
        <v>328</v>
      </c>
      <c r="B14" s="288" t="s">
        <v>291</v>
      </c>
      <c r="C14" s="288" t="s">
        <v>291</v>
      </c>
      <c r="D14" s="287" t="s">
        <v>322</v>
      </c>
      <c r="E14" s="287" t="s">
        <v>323</v>
      </c>
      <c r="F14" s="287" t="s">
        <v>324</v>
      </c>
    </row>
    <row r="15" spans="1:6" x14ac:dyDescent="0.25">
      <c r="A15" s="287" t="s">
        <v>328</v>
      </c>
      <c r="B15" s="288" t="s">
        <v>333</v>
      </c>
      <c r="C15" s="288" t="s">
        <v>334</v>
      </c>
      <c r="D15" s="287" t="s">
        <v>322</v>
      </c>
      <c r="E15" s="287" t="s">
        <v>323</v>
      </c>
      <c r="F15" s="287" t="s">
        <v>324</v>
      </c>
    </row>
    <row r="16" spans="1:6" x14ac:dyDescent="0.25">
      <c r="A16" s="287" t="s">
        <v>328</v>
      </c>
      <c r="B16" s="288" t="s">
        <v>333</v>
      </c>
      <c r="C16" s="288" t="s">
        <v>334</v>
      </c>
      <c r="D16" s="287" t="s">
        <v>335</v>
      </c>
      <c r="E16" s="287" t="s">
        <v>323</v>
      </c>
      <c r="F16" s="287" t="s">
        <v>324</v>
      </c>
    </row>
    <row r="17" spans="1:6" x14ac:dyDescent="0.25">
      <c r="A17" s="287" t="s">
        <v>328</v>
      </c>
      <c r="B17" s="288" t="s">
        <v>298</v>
      </c>
      <c r="C17" s="288" t="s">
        <v>298</v>
      </c>
      <c r="D17" s="287" t="s">
        <v>322</v>
      </c>
      <c r="E17" s="287" t="s">
        <v>323</v>
      </c>
      <c r="F17" s="287" t="s">
        <v>324</v>
      </c>
    </row>
    <row r="18" spans="1:6" x14ac:dyDescent="0.25">
      <c r="A18" s="287" t="s">
        <v>328</v>
      </c>
      <c r="B18" s="288" t="s">
        <v>336</v>
      </c>
      <c r="C18" s="288" t="s">
        <v>337</v>
      </c>
      <c r="D18" s="287" t="s">
        <v>322</v>
      </c>
      <c r="E18" s="287" t="s">
        <v>323</v>
      </c>
      <c r="F18" s="287" t="s">
        <v>324</v>
      </c>
    </row>
    <row r="19" spans="1:6" x14ac:dyDescent="0.25">
      <c r="A19" s="287" t="s">
        <v>328</v>
      </c>
      <c r="B19" s="288" t="s">
        <v>336</v>
      </c>
      <c r="C19" s="288" t="s">
        <v>299</v>
      </c>
      <c r="D19" s="287" t="s">
        <v>322</v>
      </c>
      <c r="E19" s="287" t="s">
        <v>323</v>
      </c>
      <c r="F19" s="287" t="s">
        <v>324</v>
      </c>
    </row>
    <row r="20" spans="1:6" x14ac:dyDescent="0.25">
      <c r="A20" s="287" t="s">
        <v>328</v>
      </c>
      <c r="B20" s="288" t="s">
        <v>338</v>
      </c>
      <c r="C20" s="288" t="s">
        <v>338</v>
      </c>
      <c r="D20" s="287" t="s">
        <v>322</v>
      </c>
      <c r="E20" s="287" t="s">
        <v>323</v>
      </c>
      <c r="F20" s="287" t="s">
        <v>324</v>
      </c>
    </row>
    <row r="21" spans="1:6" x14ac:dyDescent="0.25">
      <c r="A21" s="287" t="s">
        <v>328</v>
      </c>
      <c r="B21" s="288" t="s">
        <v>339</v>
      </c>
      <c r="C21" s="288" t="s">
        <v>340</v>
      </c>
      <c r="D21" s="287" t="s">
        <v>322</v>
      </c>
      <c r="E21" s="287" t="s">
        <v>323</v>
      </c>
      <c r="F21" s="287" t="s">
        <v>324</v>
      </c>
    </row>
    <row r="22" spans="1:6" x14ac:dyDescent="0.25">
      <c r="A22" s="287" t="s">
        <v>328</v>
      </c>
      <c r="B22" s="288" t="s">
        <v>341</v>
      </c>
      <c r="C22" s="288" t="s">
        <v>341</v>
      </c>
      <c r="D22" s="287" t="s">
        <v>322</v>
      </c>
      <c r="E22" s="287" t="s">
        <v>323</v>
      </c>
      <c r="F22" s="287" t="s">
        <v>324</v>
      </c>
    </row>
    <row r="23" spans="1:6" x14ac:dyDescent="0.25">
      <c r="A23" s="287" t="s">
        <v>328</v>
      </c>
      <c r="B23" s="288" t="s">
        <v>342</v>
      </c>
      <c r="C23" s="288" t="s">
        <v>342</v>
      </c>
      <c r="D23" s="287" t="s">
        <v>322</v>
      </c>
      <c r="E23" s="287" t="s">
        <v>323</v>
      </c>
      <c r="F23" s="287" t="s">
        <v>324</v>
      </c>
    </row>
    <row r="24" spans="1:6" x14ac:dyDescent="0.25">
      <c r="A24" s="287" t="s">
        <v>328</v>
      </c>
      <c r="B24" s="288" t="s">
        <v>343</v>
      </c>
      <c r="C24" s="288" t="s">
        <v>344</v>
      </c>
      <c r="D24" s="287" t="s">
        <v>322</v>
      </c>
      <c r="E24" s="287" t="s">
        <v>323</v>
      </c>
      <c r="F24" s="287" t="s">
        <v>324</v>
      </c>
    </row>
    <row r="25" spans="1:6" x14ac:dyDescent="0.25">
      <c r="A25" s="287" t="s">
        <v>328</v>
      </c>
      <c r="B25" s="288" t="s">
        <v>345</v>
      </c>
      <c r="C25" s="288" t="s">
        <v>346</v>
      </c>
      <c r="D25" s="287" t="s">
        <v>322</v>
      </c>
      <c r="E25" s="287" t="s">
        <v>323</v>
      </c>
      <c r="F25" s="287" t="s">
        <v>324</v>
      </c>
    </row>
    <row r="26" spans="1:6" x14ac:dyDescent="0.25">
      <c r="A26" s="287" t="s">
        <v>328</v>
      </c>
      <c r="B26" s="288" t="s">
        <v>347</v>
      </c>
      <c r="C26" s="288" t="s">
        <v>348</v>
      </c>
      <c r="D26" s="287" t="s">
        <v>322</v>
      </c>
      <c r="E26" s="287" t="s">
        <v>323</v>
      </c>
      <c r="F26" s="287" t="s">
        <v>324</v>
      </c>
    </row>
    <row r="27" spans="1:6" x14ac:dyDescent="0.25">
      <c r="A27" s="287" t="s">
        <v>328</v>
      </c>
      <c r="B27" s="288" t="s">
        <v>349</v>
      </c>
      <c r="C27" s="288" t="s">
        <v>350</v>
      </c>
      <c r="D27" s="287" t="s">
        <v>322</v>
      </c>
      <c r="E27" s="287" t="s">
        <v>323</v>
      </c>
      <c r="F27" s="287" t="s">
        <v>324</v>
      </c>
    </row>
    <row r="28" spans="1:6" x14ac:dyDescent="0.25">
      <c r="A28" s="287" t="s">
        <v>328</v>
      </c>
      <c r="B28" s="288" t="s">
        <v>351</v>
      </c>
      <c r="C28" s="288" t="s">
        <v>351</v>
      </c>
      <c r="D28" s="287" t="s">
        <v>322</v>
      </c>
      <c r="E28" s="287" t="s">
        <v>323</v>
      </c>
      <c r="F28" s="287" t="s">
        <v>324</v>
      </c>
    </row>
    <row r="29" spans="1:6" x14ac:dyDescent="0.25">
      <c r="A29" s="287" t="s">
        <v>328</v>
      </c>
      <c r="B29" s="288" t="s">
        <v>352</v>
      </c>
      <c r="C29" s="288" t="s">
        <v>353</v>
      </c>
      <c r="D29" s="287" t="s">
        <v>322</v>
      </c>
      <c r="E29" s="287" t="s">
        <v>323</v>
      </c>
      <c r="F29" s="287" t="s">
        <v>324</v>
      </c>
    </row>
    <row r="30" spans="1:6" x14ac:dyDescent="0.25">
      <c r="A30" s="287" t="s">
        <v>328</v>
      </c>
      <c r="B30" s="288" t="s">
        <v>354</v>
      </c>
      <c r="C30" s="288" t="s">
        <v>354</v>
      </c>
      <c r="D30" s="287" t="s">
        <v>322</v>
      </c>
      <c r="E30" s="287" t="s">
        <v>323</v>
      </c>
      <c r="F30" s="287" t="s">
        <v>324</v>
      </c>
    </row>
    <row r="31" spans="1:6" x14ac:dyDescent="0.25">
      <c r="A31" s="287" t="s">
        <v>328</v>
      </c>
      <c r="B31" s="288" t="s">
        <v>355</v>
      </c>
      <c r="C31" s="288" t="s">
        <v>355</v>
      </c>
      <c r="D31" s="287" t="s">
        <v>322</v>
      </c>
      <c r="E31" s="287" t="s">
        <v>323</v>
      </c>
      <c r="F31" s="287" t="s">
        <v>324</v>
      </c>
    </row>
    <row r="32" spans="1:6" x14ac:dyDescent="0.25">
      <c r="A32" s="287" t="s">
        <v>328</v>
      </c>
      <c r="B32" s="288" t="s">
        <v>356</v>
      </c>
      <c r="C32" s="288" t="s">
        <v>356</v>
      </c>
      <c r="D32" s="287" t="s">
        <v>322</v>
      </c>
      <c r="E32" s="287" t="s">
        <v>323</v>
      </c>
      <c r="F32" s="287" t="s">
        <v>324</v>
      </c>
    </row>
    <row r="33" spans="1:6" x14ac:dyDescent="0.25">
      <c r="A33" s="287" t="s">
        <v>328</v>
      </c>
      <c r="B33" s="288" t="s">
        <v>357</v>
      </c>
      <c r="C33" s="288" t="s">
        <v>357</v>
      </c>
      <c r="D33" s="287" t="s">
        <v>322</v>
      </c>
      <c r="E33" s="287" t="s">
        <v>323</v>
      </c>
      <c r="F33" s="287" t="s">
        <v>324</v>
      </c>
    </row>
    <row r="34" spans="1:6" x14ac:dyDescent="0.25">
      <c r="A34" s="287" t="s">
        <v>328</v>
      </c>
      <c r="B34" s="288" t="s">
        <v>358</v>
      </c>
      <c r="C34" s="288" t="s">
        <v>358</v>
      </c>
      <c r="D34" s="287" t="s">
        <v>322</v>
      </c>
      <c r="E34" s="287" t="s">
        <v>323</v>
      </c>
      <c r="F34" s="287" t="s">
        <v>324</v>
      </c>
    </row>
    <row r="35" spans="1:6" x14ac:dyDescent="0.25">
      <c r="A35" s="287" t="s">
        <v>328</v>
      </c>
      <c r="B35" s="288" t="s">
        <v>359</v>
      </c>
      <c r="C35" s="288" t="s">
        <v>360</v>
      </c>
      <c r="D35" s="287" t="s">
        <v>322</v>
      </c>
      <c r="E35" s="287" t="s">
        <v>323</v>
      </c>
      <c r="F35" s="287" t="s">
        <v>324</v>
      </c>
    </row>
    <row r="36" spans="1:6" x14ac:dyDescent="0.25">
      <c r="A36" s="287" t="s">
        <v>328</v>
      </c>
      <c r="B36" s="288" t="s">
        <v>361</v>
      </c>
      <c r="C36" s="288" t="s">
        <v>361</v>
      </c>
      <c r="D36" s="287" t="s">
        <v>322</v>
      </c>
      <c r="E36" s="287" t="s">
        <v>323</v>
      </c>
      <c r="F36" s="287" t="s">
        <v>324</v>
      </c>
    </row>
    <row r="37" spans="1:6" x14ac:dyDescent="0.25">
      <c r="A37" s="287" t="s">
        <v>328</v>
      </c>
      <c r="B37" s="288" t="s">
        <v>362</v>
      </c>
      <c r="C37" s="288" t="s">
        <v>362</v>
      </c>
      <c r="D37" s="287" t="s">
        <v>322</v>
      </c>
      <c r="E37" s="287" t="s">
        <v>323</v>
      </c>
      <c r="F37" s="287" t="s">
        <v>324</v>
      </c>
    </row>
    <row r="38" spans="1:6" x14ac:dyDescent="0.25">
      <c r="A38" s="287" t="s">
        <v>328</v>
      </c>
      <c r="B38" s="288" t="s">
        <v>363</v>
      </c>
      <c r="C38" s="288" t="s">
        <v>363</v>
      </c>
      <c r="D38" s="287" t="s">
        <v>322</v>
      </c>
      <c r="E38" s="287" t="s">
        <v>323</v>
      </c>
      <c r="F38" s="287" t="s">
        <v>324</v>
      </c>
    </row>
    <row r="39" spans="1:6" x14ac:dyDescent="0.25">
      <c r="A39" s="287" t="s">
        <v>328</v>
      </c>
      <c r="B39" s="288" t="s">
        <v>364</v>
      </c>
      <c r="C39" s="288" t="s">
        <v>365</v>
      </c>
      <c r="D39" s="287" t="s">
        <v>322</v>
      </c>
      <c r="E39" s="287" t="s">
        <v>366</v>
      </c>
      <c r="F39" s="287" t="s">
        <v>324</v>
      </c>
    </row>
    <row r="40" spans="1:6" x14ac:dyDescent="0.25">
      <c r="A40" s="287" t="s">
        <v>367</v>
      </c>
      <c r="B40" s="288" t="s">
        <v>303</v>
      </c>
      <c r="C40" s="288" t="s">
        <v>303</v>
      </c>
      <c r="D40" s="287" t="s">
        <v>322</v>
      </c>
      <c r="E40" s="287" t="s">
        <v>323</v>
      </c>
      <c r="F40" s="287" t="s">
        <v>324</v>
      </c>
    </row>
    <row r="41" spans="1:6" x14ac:dyDescent="0.25">
      <c r="A41" s="287" t="s">
        <v>367</v>
      </c>
      <c r="B41" s="288" t="s">
        <v>368</v>
      </c>
      <c r="C41" s="288" t="s">
        <v>303</v>
      </c>
      <c r="D41" s="287" t="s">
        <v>335</v>
      </c>
      <c r="E41" s="287" t="s">
        <v>323</v>
      </c>
      <c r="F41" s="287" t="s">
        <v>324</v>
      </c>
    </row>
    <row r="42" spans="1:6" x14ac:dyDescent="0.25">
      <c r="A42" s="287" t="s">
        <v>367</v>
      </c>
      <c r="B42" s="288" t="s">
        <v>368</v>
      </c>
      <c r="C42" s="288" t="s">
        <v>303</v>
      </c>
      <c r="D42" s="287" t="s">
        <v>322</v>
      </c>
      <c r="E42" s="287" t="s">
        <v>369</v>
      </c>
      <c r="F42" s="287" t="s">
        <v>324</v>
      </c>
    </row>
    <row r="43" spans="1:6" x14ac:dyDescent="0.25">
      <c r="A43" s="287" t="s">
        <v>370</v>
      </c>
      <c r="B43" s="288" t="s">
        <v>302</v>
      </c>
      <c r="C43" s="288" t="s">
        <v>371</v>
      </c>
      <c r="D43" s="287" t="s">
        <v>322</v>
      </c>
      <c r="E43" s="287" t="s">
        <v>323</v>
      </c>
      <c r="F43" s="287" t="s">
        <v>324</v>
      </c>
    </row>
    <row r="44" spans="1:6" x14ac:dyDescent="0.25">
      <c r="A44" s="287" t="s">
        <v>370</v>
      </c>
      <c r="B44" s="288" t="s">
        <v>302</v>
      </c>
      <c r="C44" s="288" t="s">
        <v>371</v>
      </c>
      <c r="D44" s="287" t="s">
        <v>335</v>
      </c>
      <c r="E44" s="287" t="s">
        <v>323</v>
      </c>
      <c r="F44" s="287" t="s">
        <v>324</v>
      </c>
    </row>
    <row r="45" spans="1:6" x14ac:dyDescent="0.25">
      <c r="A45" s="287" t="s">
        <v>370</v>
      </c>
      <c r="B45" s="288" t="s">
        <v>302</v>
      </c>
      <c r="C45" s="288" t="s">
        <v>372</v>
      </c>
      <c r="D45" s="287" t="s">
        <v>322</v>
      </c>
      <c r="E45" s="287" t="s">
        <v>323</v>
      </c>
      <c r="F45" s="287" t="s">
        <v>324</v>
      </c>
    </row>
    <row r="46" spans="1:6" x14ac:dyDescent="0.25">
      <c r="A46" s="287" t="s">
        <v>370</v>
      </c>
      <c r="B46" s="288" t="s">
        <v>302</v>
      </c>
      <c r="C46" s="288" t="s">
        <v>372</v>
      </c>
      <c r="D46" s="287" t="s">
        <v>322</v>
      </c>
      <c r="E46" s="287" t="s">
        <v>329</v>
      </c>
      <c r="F46" s="287" t="s">
        <v>324</v>
      </c>
    </row>
    <row r="47" spans="1:6" x14ac:dyDescent="0.25">
      <c r="A47" s="287" t="s">
        <v>370</v>
      </c>
      <c r="B47" s="288" t="s">
        <v>302</v>
      </c>
      <c r="C47" s="288" t="s">
        <v>373</v>
      </c>
      <c r="D47" s="287" t="s">
        <v>322</v>
      </c>
      <c r="E47" s="287" t="s">
        <v>366</v>
      </c>
      <c r="F47" s="287" t="s">
        <v>324</v>
      </c>
    </row>
    <row r="48" spans="1:6" x14ac:dyDescent="0.25">
      <c r="A48" s="287" t="s">
        <v>374</v>
      </c>
      <c r="B48" s="288" t="s">
        <v>294</v>
      </c>
      <c r="C48" s="288" t="s">
        <v>375</v>
      </c>
      <c r="D48" s="287" t="s">
        <v>322</v>
      </c>
      <c r="E48" s="287" t="s">
        <v>329</v>
      </c>
      <c r="F48" s="287" t="s">
        <v>324</v>
      </c>
    </row>
    <row r="49" spans="1:6" x14ac:dyDescent="0.25">
      <c r="A49" s="287" t="s">
        <v>374</v>
      </c>
      <c r="B49" s="288" t="s">
        <v>302</v>
      </c>
      <c r="C49" s="288" t="s">
        <v>376</v>
      </c>
      <c r="D49" s="287" t="s">
        <v>322</v>
      </c>
      <c r="E49" s="287" t="s">
        <v>323</v>
      </c>
      <c r="F49" s="287" t="s">
        <v>324</v>
      </c>
    </row>
    <row r="50" spans="1:6" x14ac:dyDescent="0.25">
      <c r="A50" s="287" t="s">
        <v>374</v>
      </c>
      <c r="B50" s="288" t="s">
        <v>295</v>
      </c>
      <c r="C50" s="288" t="s">
        <v>377</v>
      </c>
      <c r="D50" s="287" t="s">
        <v>322</v>
      </c>
      <c r="E50" s="287" t="s">
        <v>323</v>
      </c>
      <c r="F50" s="287" t="s">
        <v>324</v>
      </c>
    </row>
    <row r="51" spans="1:6" x14ac:dyDescent="0.25">
      <c r="A51" s="287" t="s">
        <v>374</v>
      </c>
      <c r="B51" s="288" t="s">
        <v>295</v>
      </c>
      <c r="C51" s="288" t="s">
        <v>377</v>
      </c>
      <c r="D51" s="287" t="s">
        <v>335</v>
      </c>
      <c r="E51" s="287" t="s">
        <v>323</v>
      </c>
      <c r="F51" s="287" t="s">
        <v>324</v>
      </c>
    </row>
    <row r="52" spans="1:6" x14ac:dyDescent="0.25">
      <c r="A52" s="287" t="s">
        <v>374</v>
      </c>
      <c r="B52" s="288" t="s">
        <v>295</v>
      </c>
      <c r="C52" s="288" t="s">
        <v>378</v>
      </c>
      <c r="D52" s="287" t="s">
        <v>322</v>
      </c>
      <c r="E52" s="287" t="s">
        <v>323</v>
      </c>
      <c r="F52" s="287" t="s">
        <v>324</v>
      </c>
    </row>
    <row r="53" spans="1:6" x14ac:dyDescent="0.25">
      <c r="A53" s="287" t="s">
        <v>374</v>
      </c>
      <c r="B53" s="288" t="s">
        <v>379</v>
      </c>
      <c r="C53" s="288" t="s">
        <v>380</v>
      </c>
      <c r="D53" s="287" t="s">
        <v>322</v>
      </c>
      <c r="E53" s="287" t="s">
        <v>323</v>
      </c>
      <c r="F53" s="287" t="s">
        <v>324</v>
      </c>
    </row>
    <row r="54" spans="1:6" x14ac:dyDescent="0.25">
      <c r="A54" s="287" t="s">
        <v>374</v>
      </c>
      <c r="B54" s="288" t="s">
        <v>381</v>
      </c>
      <c r="C54" s="288" t="s">
        <v>382</v>
      </c>
      <c r="D54" s="287" t="s">
        <v>322</v>
      </c>
      <c r="E54" s="287" t="s">
        <v>323</v>
      </c>
      <c r="F54" s="287" t="s">
        <v>324</v>
      </c>
    </row>
    <row r="55" spans="1:6" x14ac:dyDescent="0.25">
      <c r="A55" s="287" t="s">
        <v>374</v>
      </c>
      <c r="B55" s="288" t="s">
        <v>383</v>
      </c>
      <c r="C55" s="288" t="s">
        <v>384</v>
      </c>
      <c r="D55" s="287" t="s">
        <v>322</v>
      </c>
      <c r="E55" s="287" t="s">
        <v>323</v>
      </c>
      <c r="F55" s="287" t="s">
        <v>324</v>
      </c>
    </row>
    <row r="56" spans="1:6" x14ac:dyDescent="0.25">
      <c r="A56" s="287" t="s">
        <v>374</v>
      </c>
      <c r="B56" s="288" t="s">
        <v>295</v>
      </c>
      <c r="C56" s="288" t="s">
        <v>295</v>
      </c>
      <c r="D56" s="287" t="s">
        <v>322</v>
      </c>
      <c r="E56" s="287" t="s">
        <v>323</v>
      </c>
      <c r="F56" s="287" t="s">
        <v>324</v>
      </c>
    </row>
    <row r="57" spans="1:6" x14ac:dyDescent="0.25">
      <c r="A57" s="287" t="s">
        <v>374</v>
      </c>
      <c r="B57" s="288" t="s">
        <v>383</v>
      </c>
      <c r="C57" s="288" t="s">
        <v>383</v>
      </c>
      <c r="D57" s="287" t="s">
        <v>322</v>
      </c>
      <c r="E57" s="287" t="s">
        <v>323</v>
      </c>
      <c r="F57" s="287" t="s">
        <v>324</v>
      </c>
    </row>
    <row r="58" spans="1:6" x14ac:dyDescent="0.25">
      <c r="A58" s="287" t="s">
        <v>374</v>
      </c>
      <c r="B58" s="288" t="s">
        <v>385</v>
      </c>
      <c r="C58" s="288" t="s">
        <v>386</v>
      </c>
      <c r="D58" s="287" t="s">
        <v>322</v>
      </c>
      <c r="E58" s="287" t="s">
        <v>323</v>
      </c>
      <c r="F58" s="287" t="s">
        <v>324</v>
      </c>
    </row>
    <row r="59" spans="1:6" x14ac:dyDescent="0.25">
      <c r="A59" s="287" t="s">
        <v>374</v>
      </c>
      <c r="B59" s="288" t="s">
        <v>294</v>
      </c>
      <c r="C59" s="288" t="s">
        <v>387</v>
      </c>
      <c r="D59" s="287" t="s">
        <v>322</v>
      </c>
      <c r="E59" s="287" t="s">
        <v>366</v>
      </c>
      <c r="F59" s="287" t="s">
        <v>324</v>
      </c>
    </row>
    <row r="60" spans="1:6" x14ac:dyDescent="0.25">
      <c r="A60" s="287" t="s">
        <v>374</v>
      </c>
      <c r="B60" s="288" t="s">
        <v>385</v>
      </c>
      <c r="C60" s="288" t="s">
        <v>388</v>
      </c>
      <c r="D60" s="287" t="s">
        <v>322</v>
      </c>
      <c r="E60" s="287" t="s">
        <v>323</v>
      </c>
      <c r="F60" s="287" t="s">
        <v>324</v>
      </c>
    </row>
    <row r="61" spans="1:6" x14ac:dyDescent="0.25">
      <c r="A61" s="287" t="s">
        <v>374</v>
      </c>
      <c r="B61" s="288" t="s">
        <v>389</v>
      </c>
      <c r="C61" s="288" t="s">
        <v>390</v>
      </c>
      <c r="D61" s="287" t="s">
        <v>322</v>
      </c>
      <c r="E61" s="287" t="s">
        <v>323</v>
      </c>
      <c r="F61" s="287" t="s">
        <v>324</v>
      </c>
    </row>
    <row r="62" spans="1:6" x14ac:dyDescent="0.25">
      <c r="A62" s="287" t="s">
        <v>374</v>
      </c>
      <c r="B62" s="288" t="s">
        <v>294</v>
      </c>
      <c r="C62" s="288" t="s">
        <v>391</v>
      </c>
      <c r="D62" s="287" t="s">
        <v>322</v>
      </c>
      <c r="E62" s="287" t="s">
        <v>392</v>
      </c>
      <c r="F62" s="287" t="s">
        <v>324</v>
      </c>
    </row>
    <row r="63" spans="1:6" x14ac:dyDescent="0.25">
      <c r="A63" s="287" t="s">
        <v>374</v>
      </c>
      <c r="B63" s="288" t="s">
        <v>294</v>
      </c>
      <c r="C63" s="288" t="s">
        <v>393</v>
      </c>
      <c r="D63" s="287" t="s">
        <v>322</v>
      </c>
      <c r="E63" s="287" t="s">
        <v>323</v>
      </c>
      <c r="F63" s="287" t="s">
        <v>324</v>
      </c>
    </row>
    <row r="64" spans="1:6" x14ac:dyDescent="0.25">
      <c r="A64" s="287" t="s">
        <v>374</v>
      </c>
      <c r="B64" s="288" t="s">
        <v>300</v>
      </c>
      <c r="C64" s="288" t="s">
        <v>394</v>
      </c>
      <c r="D64" s="287" t="s">
        <v>322</v>
      </c>
      <c r="E64" s="287" t="s">
        <v>323</v>
      </c>
      <c r="F64" s="287" t="s">
        <v>324</v>
      </c>
    </row>
    <row r="65" spans="1:6" x14ac:dyDescent="0.25">
      <c r="A65" s="287" t="s">
        <v>374</v>
      </c>
      <c r="B65" s="288" t="s">
        <v>300</v>
      </c>
      <c r="C65" s="288" t="s">
        <v>394</v>
      </c>
      <c r="D65" s="287" t="s">
        <v>335</v>
      </c>
      <c r="E65" s="287" t="s">
        <v>323</v>
      </c>
      <c r="F65" s="287" t="s">
        <v>324</v>
      </c>
    </row>
    <row r="66" spans="1:6" x14ac:dyDescent="0.25">
      <c r="A66" s="287" t="s">
        <v>374</v>
      </c>
      <c r="B66" s="288" t="s">
        <v>294</v>
      </c>
      <c r="C66" s="288" t="s">
        <v>395</v>
      </c>
      <c r="D66" s="287" t="s">
        <v>322</v>
      </c>
      <c r="E66" s="287" t="s">
        <v>329</v>
      </c>
      <c r="F66" s="287" t="s">
        <v>324</v>
      </c>
    </row>
    <row r="67" spans="1:6" x14ac:dyDescent="0.25">
      <c r="A67" s="287" t="s">
        <v>374</v>
      </c>
      <c r="B67" s="288" t="s">
        <v>294</v>
      </c>
      <c r="C67" s="288" t="s">
        <v>395</v>
      </c>
      <c r="D67" s="287" t="s">
        <v>335</v>
      </c>
      <c r="E67" s="287" t="s">
        <v>329</v>
      </c>
      <c r="F67" s="287" t="s">
        <v>324</v>
      </c>
    </row>
    <row r="68" spans="1:6" x14ac:dyDescent="0.25">
      <c r="A68" s="287" t="s">
        <v>374</v>
      </c>
      <c r="B68" s="288" t="s">
        <v>385</v>
      </c>
      <c r="C68" s="288" t="s">
        <v>396</v>
      </c>
      <c r="D68" s="287" t="s">
        <v>322</v>
      </c>
      <c r="E68" s="287" t="s">
        <v>366</v>
      </c>
      <c r="F68" s="287" t="s">
        <v>324</v>
      </c>
    </row>
    <row r="69" spans="1:6" x14ac:dyDescent="0.25">
      <c r="A69" s="287" t="s">
        <v>374</v>
      </c>
      <c r="B69" s="288" t="s">
        <v>294</v>
      </c>
      <c r="C69" s="288" t="s">
        <v>397</v>
      </c>
      <c r="D69" s="287" t="s">
        <v>322</v>
      </c>
      <c r="E69" s="287" t="s">
        <v>398</v>
      </c>
      <c r="F69" s="287" t="s">
        <v>324</v>
      </c>
    </row>
    <row r="70" spans="1:6" x14ac:dyDescent="0.25">
      <c r="A70" s="287" t="s">
        <v>374</v>
      </c>
      <c r="B70" s="288" t="s">
        <v>399</v>
      </c>
      <c r="C70" s="288" t="s">
        <v>400</v>
      </c>
      <c r="D70" s="287" t="s">
        <v>322</v>
      </c>
      <c r="E70" s="287" t="s">
        <v>366</v>
      </c>
      <c r="F70" s="287" t="s">
        <v>324</v>
      </c>
    </row>
    <row r="71" spans="1:6" x14ac:dyDescent="0.25">
      <c r="A71" s="287" t="s">
        <v>374</v>
      </c>
      <c r="B71" s="288" t="s">
        <v>401</v>
      </c>
      <c r="C71" s="288" t="s">
        <v>402</v>
      </c>
      <c r="D71" s="287" t="s">
        <v>322</v>
      </c>
      <c r="E71" s="287" t="s">
        <v>366</v>
      </c>
      <c r="F71" s="287" t="s">
        <v>324</v>
      </c>
    </row>
    <row r="72" spans="1:6" x14ac:dyDescent="0.25">
      <c r="A72" s="287" t="s">
        <v>374</v>
      </c>
      <c r="B72" s="288" t="s">
        <v>403</v>
      </c>
      <c r="C72" s="288" t="s">
        <v>404</v>
      </c>
      <c r="D72" s="287" t="s">
        <v>322</v>
      </c>
      <c r="E72" s="287" t="s">
        <v>392</v>
      </c>
      <c r="F72" s="287" t="s">
        <v>324</v>
      </c>
    </row>
    <row r="73" spans="1:6" x14ac:dyDescent="0.25">
      <c r="A73" s="287" t="s">
        <v>374</v>
      </c>
      <c r="B73" s="288" t="s">
        <v>399</v>
      </c>
      <c r="C73" s="288" t="s">
        <v>405</v>
      </c>
      <c r="D73" s="287" t="s">
        <v>322</v>
      </c>
      <c r="E73" s="287" t="s">
        <v>392</v>
      </c>
      <c r="F73" s="287" t="s">
        <v>324</v>
      </c>
    </row>
    <row r="74" spans="1:6" x14ac:dyDescent="0.25">
      <c r="A74" s="287" t="s">
        <v>374</v>
      </c>
      <c r="B74" s="288" t="s">
        <v>406</v>
      </c>
      <c r="C74" s="288" t="s">
        <v>407</v>
      </c>
      <c r="D74" s="287" t="s">
        <v>322</v>
      </c>
      <c r="E74" s="287" t="s">
        <v>392</v>
      </c>
      <c r="F74" s="287" t="s">
        <v>324</v>
      </c>
    </row>
    <row r="75" spans="1:6" x14ac:dyDescent="0.25">
      <c r="A75" s="287" t="s">
        <v>374</v>
      </c>
      <c r="B75" s="288" t="s">
        <v>408</v>
      </c>
      <c r="C75" s="288" t="s">
        <v>409</v>
      </c>
      <c r="D75" s="287" t="s">
        <v>322</v>
      </c>
      <c r="E75" s="287" t="s">
        <v>392</v>
      </c>
      <c r="F75" s="287" t="s">
        <v>324</v>
      </c>
    </row>
    <row r="76" spans="1:6" x14ac:dyDescent="0.25">
      <c r="A76" s="287" t="s">
        <v>374</v>
      </c>
      <c r="B76" s="288" t="s">
        <v>410</v>
      </c>
      <c r="C76" s="288" t="s">
        <v>411</v>
      </c>
      <c r="D76" s="287" t="s">
        <v>322</v>
      </c>
      <c r="E76" s="287" t="s">
        <v>392</v>
      </c>
      <c r="F76" s="287" t="s">
        <v>324</v>
      </c>
    </row>
    <row r="77" spans="1:6" x14ac:dyDescent="0.25">
      <c r="A77" s="287" t="s">
        <v>374</v>
      </c>
      <c r="B77" s="288" t="s">
        <v>412</v>
      </c>
      <c r="C77" s="288" t="s">
        <v>413</v>
      </c>
      <c r="D77" s="287" t="s">
        <v>322</v>
      </c>
      <c r="E77" s="287" t="s">
        <v>323</v>
      </c>
      <c r="F77" s="287" t="s">
        <v>324</v>
      </c>
    </row>
    <row r="78" spans="1:6" x14ac:dyDescent="0.25">
      <c r="A78" s="287" t="s">
        <v>374</v>
      </c>
      <c r="B78" s="288" t="s">
        <v>414</v>
      </c>
      <c r="C78" s="288" t="s">
        <v>415</v>
      </c>
      <c r="D78" s="287" t="s">
        <v>322</v>
      </c>
      <c r="E78" s="287" t="s">
        <v>366</v>
      </c>
      <c r="F78" s="287" t="s">
        <v>324</v>
      </c>
    </row>
    <row r="79" spans="1:6" x14ac:dyDescent="0.25">
      <c r="A79" s="287" t="s">
        <v>374</v>
      </c>
      <c r="B79" s="288" t="s">
        <v>416</v>
      </c>
      <c r="C79" s="288" t="s">
        <v>417</v>
      </c>
      <c r="D79" s="287" t="s">
        <v>322</v>
      </c>
      <c r="E79" s="287" t="s">
        <v>366</v>
      </c>
      <c r="F79" s="287" t="s">
        <v>324</v>
      </c>
    </row>
    <row r="80" spans="1:6" x14ac:dyDescent="0.25">
      <c r="A80" s="287" t="s">
        <v>374</v>
      </c>
      <c r="B80" s="288" t="s">
        <v>418</v>
      </c>
      <c r="C80" s="288" t="s">
        <v>419</v>
      </c>
      <c r="D80" s="287" t="s">
        <v>322</v>
      </c>
      <c r="E80" s="287" t="s">
        <v>366</v>
      </c>
      <c r="F80" s="287" t="s">
        <v>324</v>
      </c>
    </row>
    <row r="81" spans="1:6" x14ac:dyDescent="0.25">
      <c r="A81" s="287" t="s">
        <v>374</v>
      </c>
      <c r="B81" s="288" t="s">
        <v>294</v>
      </c>
      <c r="C81" s="288" t="s">
        <v>420</v>
      </c>
      <c r="D81" s="287" t="s">
        <v>322</v>
      </c>
      <c r="E81" s="287" t="s">
        <v>366</v>
      </c>
      <c r="F81" s="287" t="s">
        <v>324</v>
      </c>
    </row>
    <row r="82" spans="1:6" x14ac:dyDescent="0.25">
      <c r="A82" s="287" t="s">
        <v>374</v>
      </c>
      <c r="B82" s="288" t="s">
        <v>294</v>
      </c>
      <c r="C82" s="288" t="s">
        <v>421</v>
      </c>
      <c r="D82" s="287" t="s">
        <v>322</v>
      </c>
      <c r="E82" s="287" t="s">
        <v>369</v>
      </c>
      <c r="F82" s="287" t="s">
        <v>324</v>
      </c>
    </row>
    <row r="83" spans="1:6" x14ac:dyDescent="0.25">
      <c r="A83" s="287" t="s">
        <v>374</v>
      </c>
      <c r="B83" s="288" t="s">
        <v>294</v>
      </c>
      <c r="C83" s="288" t="s">
        <v>422</v>
      </c>
      <c r="D83" s="287" t="s">
        <v>322</v>
      </c>
      <c r="E83" s="287" t="s">
        <v>398</v>
      </c>
      <c r="F83" s="287" t="s">
        <v>324</v>
      </c>
    </row>
    <row r="84" spans="1:6" x14ac:dyDescent="0.25">
      <c r="A84" s="287" t="s">
        <v>374</v>
      </c>
      <c r="B84" s="288" t="s">
        <v>423</v>
      </c>
      <c r="C84" s="288" t="s">
        <v>424</v>
      </c>
      <c r="D84" s="287" t="s">
        <v>322</v>
      </c>
      <c r="E84" s="287" t="s">
        <v>323</v>
      </c>
      <c r="F84" s="287" t="s">
        <v>324</v>
      </c>
    </row>
    <row r="85" spans="1:6" x14ac:dyDescent="0.25">
      <c r="A85" s="287" t="s">
        <v>374</v>
      </c>
      <c r="B85" s="288" t="s">
        <v>294</v>
      </c>
      <c r="C85" s="288" t="s">
        <v>425</v>
      </c>
      <c r="D85" s="287" t="s">
        <v>322</v>
      </c>
      <c r="E85" s="287" t="s">
        <v>366</v>
      </c>
      <c r="F85" s="287" t="s">
        <v>324</v>
      </c>
    </row>
    <row r="86" spans="1:6" x14ac:dyDescent="0.25">
      <c r="A86" s="287" t="s">
        <v>374</v>
      </c>
      <c r="B86" s="288" t="s">
        <v>426</v>
      </c>
      <c r="C86" s="288" t="s">
        <v>427</v>
      </c>
      <c r="D86" s="287" t="s">
        <v>322</v>
      </c>
      <c r="E86" s="287" t="s">
        <v>323</v>
      </c>
      <c r="F86" s="287" t="s">
        <v>324</v>
      </c>
    </row>
    <row r="87" spans="1:6" x14ac:dyDescent="0.25">
      <c r="A87" s="287" t="s">
        <v>374</v>
      </c>
      <c r="B87" s="288" t="s">
        <v>428</v>
      </c>
      <c r="C87" s="288" t="s">
        <v>429</v>
      </c>
      <c r="D87" s="287" t="s">
        <v>322</v>
      </c>
      <c r="E87" s="287" t="s">
        <v>323</v>
      </c>
      <c r="F87" s="287" t="s">
        <v>324</v>
      </c>
    </row>
    <row r="88" spans="1:6" x14ac:dyDescent="0.25">
      <c r="A88" s="287" t="s">
        <v>374</v>
      </c>
      <c r="B88" s="288" t="s">
        <v>294</v>
      </c>
      <c r="C88" s="288" t="s">
        <v>430</v>
      </c>
      <c r="D88" s="287" t="s">
        <v>322</v>
      </c>
      <c r="E88" s="287" t="s">
        <v>392</v>
      </c>
      <c r="F88" s="287" t="s">
        <v>324</v>
      </c>
    </row>
    <row r="89" spans="1:6" x14ac:dyDescent="0.25">
      <c r="A89" s="287" t="s">
        <v>374</v>
      </c>
      <c r="B89" s="288" t="s">
        <v>408</v>
      </c>
      <c r="C89" s="288" t="s">
        <v>431</v>
      </c>
      <c r="D89" s="287" t="s">
        <v>322</v>
      </c>
      <c r="E89" s="287" t="s">
        <v>323</v>
      </c>
      <c r="F89" s="287" t="s">
        <v>324</v>
      </c>
    </row>
    <row r="90" spans="1:6" x14ac:dyDescent="0.25">
      <c r="A90" s="287" t="s">
        <v>374</v>
      </c>
      <c r="B90" s="288" t="s">
        <v>432</v>
      </c>
      <c r="C90" s="288" t="s">
        <v>433</v>
      </c>
      <c r="D90" s="287" t="s">
        <v>322</v>
      </c>
      <c r="E90" s="287" t="s">
        <v>323</v>
      </c>
      <c r="F90" s="287" t="s">
        <v>324</v>
      </c>
    </row>
    <row r="91" spans="1:6" x14ac:dyDescent="0.25">
      <c r="A91" s="287" t="s">
        <v>374</v>
      </c>
      <c r="B91" s="288" t="s">
        <v>434</v>
      </c>
      <c r="C91" s="288" t="s">
        <v>435</v>
      </c>
      <c r="D91" s="287" t="s">
        <v>322</v>
      </c>
      <c r="E91" s="287" t="s">
        <v>323</v>
      </c>
      <c r="F91" s="287" t="s">
        <v>324</v>
      </c>
    </row>
    <row r="92" spans="1:6" x14ac:dyDescent="0.25">
      <c r="A92" s="287" t="s">
        <v>374</v>
      </c>
      <c r="B92" s="288" t="s">
        <v>410</v>
      </c>
      <c r="C92" s="288" t="s">
        <v>436</v>
      </c>
      <c r="D92" s="287" t="s">
        <v>322</v>
      </c>
      <c r="E92" s="287" t="s">
        <v>323</v>
      </c>
      <c r="F92" s="287" t="s">
        <v>324</v>
      </c>
    </row>
    <row r="93" spans="1:6" x14ac:dyDescent="0.25">
      <c r="A93" s="287" t="s">
        <v>374</v>
      </c>
      <c r="B93" s="288" t="s">
        <v>297</v>
      </c>
      <c r="C93" s="288" t="s">
        <v>437</v>
      </c>
      <c r="D93" s="287" t="s">
        <v>322</v>
      </c>
      <c r="E93" s="287" t="s">
        <v>323</v>
      </c>
      <c r="F93" s="287" t="s">
        <v>324</v>
      </c>
    </row>
    <row r="94" spans="1:6" x14ac:dyDescent="0.25">
      <c r="A94" s="287" t="s">
        <v>374</v>
      </c>
      <c r="B94" s="288" t="s">
        <v>438</v>
      </c>
      <c r="C94" s="288" t="s">
        <v>439</v>
      </c>
      <c r="D94" s="287" t="s">
        <v>322</v>
      </c>
      <c r="E94" s="287" t="s">
        <v>323</v>
      </c>
      <c r="F94" s="287" t="s">
        <v>324</v>
      </c>
    </row>
    <row r="95" spans="1:6" x14ac:dyDescent="0.25">
      <c r="A95" s="287" t="s">
        <v>374</v>
      </c>
      <c r="B95" s="288" t="s">
        <v>440</v>
      </c>
      <c r="C95" s="288" t="s">
        <v>441</v>
      </c>
      <c r="D95" s="287" t="s">
        <v>322</v>
      </c>
      <c r="E95" s="287" t="s">
        <v>366</v>
      </c>
      <c r="F95" s="287" t="s">
        <v>324</v>
      </c>
    </row>
    <row r="96" spans="1:6" x14ac:dyDescent="0.25">
      <c r="A96" s="287" t="s">
        <v>374</v>
      </c>
      <c r="B96" s="288" t="s">
        <v>442</v>
      </c>
      <c r="C96" s="288" t="s">
        <v>443</v>
      </c>
      <c r="D96" s="287" t="s">
        <v>322</v>
      </c>
      <c r="E96" s="287" t="s">
        <v>323</v>
      </c>
      <c r="F96" s="287" t="s">
        <v>324</v>
      </c>
    </row>
    <row r="97" spans="1:6" x14ac:dyDescent="0.25">
      <c r="A97" s="287" t="s">
        <v>374</v>
      </c>
      <c r="B97" s="288" t="s">
        <v>438</v>
      </c>
      <c r="C97" s="288" t="s">
        <v>444</v>
      </c>
      <c r="D97" s="287" t="s">
        <v>322</v>
      </c>
      <c r="E97" s="287" t="s">
        <v>323</v>
      </c>
      <c r="F97" s="287" t="s">
        <v>324</v>
      </c>
    </row>
    <row r="98" spans="1:6" x14ac:dyDescent="0.25">
      <c r="A98" s="287" t="s">
        <v>374</v>
      </c>
      <c r="B98" s="288" t="s">
        <v>440</v>
      </c>
      <c r="C98" s="288" t="s">
        <v>445</v>
      </c>
      <c r="D98" s="287" t="s">
        <v>322</v>
      </c>
      <c r="E98" s="287" t="s">
        <v>392</v>
      </c>
      <c r="F98" s="287" t="s">
        <v>324</v>
      </c>
    </row>
    <row r="99" spans="1:6" x14ac:dyDescent="0.25">
      <c r="A99" s="287" t="s">
        <v>374</v>
      </c>
      <c r="B99" s="288" t="s">
        <v>446</v>
      </c>
      <c r="C99" s="288" t="s">
        <v>447</v>
      </c>
      <c r="D99" s="287" t="s">
        <v>322</v>
      </c>
      <c r="E99" s="287" t="s">
        <v>323</v>
      </c>
      <c r="F99" s="287" t="s">
        <v>324</v>
      </c>
    </row>
    <row r="100" spans="1:6" x14ac:dyDescent="0.25">
      <c r="A100" s="287" t="s">
        <v>374</v>
      </c>
      <c r="B100" s="288" t="s">
        <v>440</v>
      </c>
      <c r="C100" s="288" t="s">
        <v>448</v>
      </c>
      <c r="D100" s="287" t="s">
        <v>322</v>
      </c>
      <c r="E100" s="287" t="s">
        <v>323</v>
      </c>
      <c r="F100" s="287" t="s">
        <v>324</v>
      </c>
    </row>
    <row r="101" spans="1:6" x14ac:dyDescent="0.25">
      <c r="A101" s="287" t="s">
        <v>374</v>
      </c>
      <c r="B101" s="288" t="s">
        <v>449</v>
      </c>
      <c r="C101" s="288" t="s">
        <v>450</v>
      </c>
      <c r="D101" s="287" t="s">
        <v>322</v>
      </c>
      <c r="E101" s="287" t="s">
        <v>323</v>
      </c>
      <c r="F101" s="287" t="s">
        <v>324</v>
      </c>
    </row>
    <row r="102" spans="1:6" x14ac:dyDescent="0.25">
      <c r="A102" s="287" t="s">
        <v>374</v>
      </c>
      <c r="B102" s="288" t="s">
        <v>449</v>
      </c>
      <c r="C102" s="288" t="s">
        <v>450</v>
      </c>
      <c r="D102" s="287" t="s">
        <v>335</v>
      </c>
      <c r="E102" s="287" t="s">
        <v>323</v>
      </c>
      <c r="F102" s="287" t="s">
        <v>324</v>
      </c>
    </row>
    <row r="103" spans="1:6" x14ac:dyDescent="0.25">
      <c r="A103" s="287" t="s">
        <v>374</v>
      </c>
      <c r="B103" s="288" t="s">
        <v>304</v>
      </c>
      <c r="C103" s="288" t="s">
        <v>451</v>
      </c>
      <c r="D103" s="287" t="s">
        <v>322</v>
      </c>
      <c r="E103" s="287" t="s">
        <v>323</v>
      </c>
      <c r="F103" s="287" t="s">
        <v>324</v>
      </c>
    </row>
    <row r="104" spans="1:6" x14ac:dyDescent="0.25">
      <c r="A104" s="287" t="s">
        <v>374</v>
      </c>
      <c r="B104" s="288" t="s">
        <v>305</v>
      </c>
      <c r="C104" s="288" t="s">
        <v>452</v>
      </c>
      <c r="D104" s="291" t="s">
        <v>322</v>
      </c>
      <c r="E104" s="291" t="s">
        <v>323</v>
      </c>
      <c r="F104" s="287" t="s">
        <v>324</v>
      </c>
    </row>
    <row r="105" spans="1:6" x14ac:dyDescent="0.25">
      <c r="A105" s="287" t="s">
        <v>374</v>
      </c>
      <c r="B105" s="288" t="s">
        <v>305</v>
      </c>
      <c r="C105" s="288" t="s">
        <v>452</v>
      </c>
      <c r="D105" s="291" t="s">
        <v>335</v>
      </c>
      <c r="E105" s="291" t="s">
        <v>323</v>
      </c>
      <c r="F105" s="287" t="s">
        <v>324</v>
      </c>
    </row>
    <row r="106" spans="1:6" x14ac:dyDescent="0.25">
      <c r="A106" s="291" t="s">
        <v>453</v>
      </c>
      <c r="B106" s="288" t="s">
        <v>307</v>
      </c>
      <c r="C106" s="288" t="s">
        <v>454</v>
      </c>
      <c r="D106" s="291" t="s">
        <v>322</v>
      </c>
      <c r="E106" s="291" t="s">
        <v>323</v>
      </c>
      <c r="F106" s="287" t="s">
        <v>324</v>
      </c>
    </row>
    <row r="107" spans="1:6" x14ac:dyDescent="0.25">
      <c r="A107" s="292" t="s">
        <v>231</v>
      </c>
      <c r="B107" s="2"/>
      <c r="C107" s="2"/>
      <c r="D107" s="2"/>
      <c r="E107" s="2"/>
      <c r="F107" s="2"/>
    </row>
    <row r="108" spans="1:6" ht="31.5" x14ac:dyDescent="0.25">
      <c r="A108" s="249" t="s">
        <v>124</v>
      </c>
      <c r="B108" s="249" t="s">
        <v>77</v>
      </c>
      <c r="C108" s="249" t="s">
        <v>227</v>
      </c>
      <c r="D108" s="249" t="s">
        <v>228</v>
      </c>
      <c r="E108" s="249" t="s">
        <v>229</v>
      </c>
      <c r="F108" s="249" t="s">
        <v>230</v>
      </c>
    </row>
    <row r="109" spans="1:6" x14ac:dyDescent="0.25">
      <c r="A109" s="287" t="s">
        <v>320</v>
      </c>
      <c r="B109" s="288" t="s">
        <v>325</v>
      </c>
      <c r="C109" s="288" t="s">
        <v>325</v>
      </c>
      <c r="D109" s="287" t="s">
        <v>322</v>
      </c>
      <c r="E109" s="287" t="s">
        <v>323</v>
      </c>
      <c r="F109" s="287" t="s">
        <v>455</v>
      </c>
    </row>
    <row r="110" spans="1:6" x14ac:dyDescent="0.25">
      <c r="A110" s="287" t="s">
        <v>320</v>
      </c>
      <c r="B110" s="288" t="s">
        <v>310</v>
      </c>
      <c r="C110" s="288" t="s">
        <v>456</v>
      </c>
      <c r="D110" s="287" t="s">
        <v>322</v>
      </c>
      <c r="E110" s="287" t="s">
        <v>323</v>
      </c>
      <c r="F110" s="287" t="s">
        <v>455</v>
      </c>
    </row>
    <row r="111" spans="1:6" x14ac:dyDescent="0.25">
      <c r="A111" s="287" t="s">
        <v>328</v>
      </c>
      <c r="B111" s="288" t="s">
        <v>312</v>
      </c>
      <c r="C111" s="288" t="s">
        <v>457</v>
      </c>
      <c r="D111" s="287" t="s">
        <v>322</v>
      </c>
      <c r="E111" s="287" t="s">
        <v>323</v>
      </c>
      <c r="F111" s="287" t="s">
        <v>455</v>
      </c>
    </row>
    <row r="112" spans="1:6" x14ac:dyDescent="0.25">
      <c r="A112" s="287" t="s">
        <v>328</v>
      </c>
      <c r="B112" s="288" t="s">
        <v>312</v>
      </c>
      <c r="C112" s="288" t="s">
        <v>458</v>
      </c>
      <c r="D112" s="287" t="s">
        <v>322</v>
      </c>
      <c r="E112" s="287" t="s">
        <v>323</v>
      </c>
      <c r="F112" s="287" t="s">
        <v>455</v>
      </c>
    </row>
    <row r="113" spans="1:6" x14ac:dyDescent="0.25">
      <c r="A113" s="287" t="s">
        <v>328</v>
      </c>
      <c r="B113" s="288" t="s">
        <v>312</v>
      </c>
      <c r="C113" s="288" t="s">
        <v>459</v>
      </c>
      <c r="D113" s="287" t="s">
        <v>322</v>
      </c>
      <c r="E113" s="287" t="s">
        <v>323</v>
      </c>
      <c r="F113" s="287" t="s">
        <v>455</v>
      </c>
    </row>
    <row r="114" spans="1:6" x14ac:dyDescent="0.25">
      <c r="A114" s="287" t="s">
        <v>328</v>
      </c>
      <c r="B114" s="288" t="s">
        <v>312</v>
      </c>
      <c r="C114" s="288" t="s">
        <v>460</v>
      </c>
      <c r="D114" s="287" t="s">
        <v>322</v>
      </c>
      <c r="E114" s="287" t="s">
        <v>323</v>
      </c>
      <c r="F114" s="287" t="s">
        <v>455</v>
      </c>
    </row>
    <row r="115" spans="1:6" x14ac:dyDescent="0.25">
      <c r="A115" s="287" t="s">
        <v>328</v>
      </c>
      <c r="B115" s="288" t="s">
        <v>312</v>
      </c>
      <c r="C115" s="288" t="s">
        <v>461</v>
      </c>
      <c r="D115" s="287" t="s">
        <v>322</v>
      </c>
      <c r="E115" s="287" t="s">
        <v>323</v>
      </c>
      <c r="F115" s="287" t="s">
        <v>455</v>
      </c>
    </row>
    <row r="116" spans="1:6" x14ac:dyDescent="0.25">
      <c r="A116" s="287" t="s">
        <v>328</v>
      </c>
      <c r="B116" s="288" t="s">
        <v>312</v>
      </c>
      <c r="C116" s="288" t="s">
        <v>462</v>
      </c>
      <c r="D116" s="287" t="s">
        <v>322</v>
      </c>
      <c r="E116" s="287" t="s">
        <v>323</v>
      </c>
      <c r="F116" s="287" t="s">
        <v>455</v>
      </c>
    </row>
    <row r="117" spans="1:6" x14ac:dyDescent="0.25">
      <c r="A117" s="287" t="s">
        <v>328</v>
      </c>
      <c r="B117" s="288" t="s">
        <v>296</v>
      </c>
      <c r="C117" s="288" t="s">
        <v>331</v>
      </c>
      <c r="D117" s="287" t="s">
        <v>322</v>
      </c>
      <c r="E117" s="287" t="s">
        <v>323</v>
      </c>
      <c r="F117" s="287" t="s">
        <v>455</v>
      </c>
    </row>
    <row r="118" spans="1:6" x14ac:dyDescent="0.25">
      <c r="A118" s="287" t="s">
        <v>328</v>
      </c>
      <c r="B118" s="288" t="s">
        <v>296</v>
      </c>
      <c r="C118" s="288" t="s">
        <v>463</v>
      </c>
      <c r="D118" s="287" t="s">
        <v>322</v>
      </c>
      <c r="E118" s="287" t="s">
        <v>323</v>
      </c>
      <c r="F118" s="287" t="s">
        <v>455</v>
      </c>
    </row>
    <row r="119" spans="1:6" x14ac:dyDescent="0.25">
      <c r="A119" s="287" t="s">
        <v>328</v>
      </c>
      <c r="B119" s="288" t="s">
        <v>296</v>
      </c>
      <c r="C119" s="288" t="s">
        <v>463</v>
      </c>
      <c r="D119" s="287" t="s">
        <v>322</v>
      </c>
      <c r="E119" s="287" t="s">
        <v>329</v>
      </c>
      <c r="F119" s="287" t="s">
        <v>455</v>
      </c>
    </row>
    <row r="120" spans="1:6" x14ac:dyDescent="0.25">
      <c r="A120" s="287" t="s">
        <v>328</v>
      </c>
      <c r="B120" s="288" t="s">
        <v>296</v>
      </c>
      <c r="C120" s="288" t="s">
        <v>464</v>
      </c>
      <c r="D120" s="287" t="s">
        <v>322</v>
      </c>
      <c r="E120" s="287" t="s">
        <v>323</v>
      </c>
      <c r="F120" s="287" t="s">
        <v>455</v>
      </c>
    </row>
    <row r="121" spans="1:6" x14ac:dyDescent="0.25">
      <c r="A121" s="287" t="s">
        <v>328</v>
      </c>
      <c r="B121" s="288" t="s">
        <v>296</v>
      </c>
      <c r="C121" s="288" t="s">
        <v>465</v>
      </c>
      <c r="D121" s="287" t="s">
        <v>322</v>
      </c>
      <c r="E121" s="287" t="s">
        <v>323</v>
      </c>
      <c r="F121" s="287" t="s">
        <v>455</v>
      </c>
    </row>
    <row r="122" spans="1:6" x14ac:dyDescent="0.25">
      <c r="A122" s="287" t="s">
        <v>328</v>
      </c>
      <c r="B122" s="288" t="s">
        <v>296</v>
      </c>
      <c r="C122" s="288" t="s">
        <v>465</v>
      </c>
      <c r="D122" s="287" t="s">
        <v>322</v>
      </c>
      <c r="E122" s="287" t="s">
        <v>329</v>
      </c>
      <c r="F122" s="287" t="s">
        <v>455</v>
      </c>
    </row>
    <row r="123" spans="1:6" x14ac:dyDescent="0.25">
      <c r="A123" s="287" t="s">
        <v>328</v>
      </c>
      <c r="B123" s="288" t="s">
        <v>306</v>
      </c>
      <c r="C123" s="288" t="s">
        <v>466</v>
      </c>
      <c r="D123" s="287" t="s">
        <v>322</v>
      </c>
      <c r="E123" s="287" t="s">
        <v>323</v>
      </c>
      <c r="F123" s="287" t="s">
        <v>455</v>
      </c>
    </row>
    <row r="124" spans="1:6" x14ac:dyDescent="0.25">
      <c r="A124" s="287" t="s">
        <v>328</v>
      </c>
      <c r="B124" s="288" t="s">
        <v>467</v>
      </c>
      <c r="C124" s="288" t="s">
        <v>332</v>
      </c>
      <c r="D124" s="287" t="s">
        <v>322</v>
      </c>
      <c r="E124" s="287" t="s">
        <v>323</v>
      </c>
      <c r="F124" s="287" t="s">
        <v>455</v>
      </c>
    </row>
    <row r="125" spans="1:6" x14ac:dyDescent="0.25">
      <c r="A125" s="287" t="s">
        <v>328</v>
      </c>
      <c r="B125" s="288" t="s">
        <v>467</v>
      </c>
      <c r="C125" s="288" t="s">
        <v>332</v>
      </c>
      <c r="D125" s="287" t="s">
        <v>322</v>
      </c>
      <c r="E125" s="287" t="s">
        <v>329</v>
      </c>
      <c r="F125" s="287" t="s">
        <v>455</v>
      </c>
    </row>
    <row r="126" spans="1:6" x14ac:dyDescent="0.25">
      <c r="A126" s="287" t="s">
        <v>328</v>
      </c>
      <c r="B126" s="288" t="s">
        <v>292</v>
      </c>
      <c r="C126" s="288" t="s">
        <v>468</v>
      </c>
      <c r="D126" s="287" t="s">
        <v>322</v>
      </c>
      <c r="E126" s="287" t="s">
        <v>323</v>
      </c>
      <c r="F126" s="287" t="s">
        <v>455</v>
      </c>
    </row>
    <row r="127" spans="1:6" x14ac:dyDescent="0.25">
      <c r="A127" s="287" t="s">
        <v>328</v>
      </c>
      <c r="B127" s="288" t="s">
        <v>292</v>
      </c>
      <c r="C127" s="288" t="s">
        <v>469</v>
      </c>
      <c r="D127" s="287" t="s">
        <v>322</v>
      </c>
      <c r="E127" s="287" t="s">
        <v>323</v>
      </c>
      <c r="F127" s="287" t="s">
        <v>455</v>
      </c>
    </row>
    <row r="128" spans="1:6" x14ac:dyDescent="0.25">
      <c r="A128" s="287" t="s">
        <v>328</v>
      </c>
      <c r="B128" s="288" t="s">
        <v>292</v>
      </c>
      <c r="C128" s="288" t="s">
        <v>469</v>
      </c>
      <c r="D128" s="287" t="s">
        <v>322</v>
      </c>
      <c r="E128" s="287" t="s">
        <v>329</v>
      </c>
      <c r="F128" s="287" t="s">
        <v>455</v>
      </c>
    </row>
    <row r="129" spans="1:6" x14ac:dyDescent="0.25">
      <c r="A129" s="287" t="s">
        <v>328</v>
      </c>
      <c r="B129" s="288" t="s">
        <v>292</v>
      </c>
      <c r="C129" s="288" t="s">
        <v>470</v>
      </c>
      <c r="D129" s="287" t="s">
        <v>322</v>
      </c>
      <c r="E129" s="287" t="s">
        <v>323</v>
      </c>
      <c r="F129" s="287" t="s">
        <v>455</v>
      </c>
    </row>
    <row r="130" spans="1:6" x14ac:dyDescent="0.25">
      <c r="A130" s="287" t="s">
        <v>328</v>
      </c>
      <c r="B130" s="288" t="s">
        <v>292</v>
      </c>
      <c r="C130" s="288" t="s">
        <v>471</v>
      </c>
      <c r="D130" s="287" t="s">
        <v>322</v>
      </c>
      <c r="E130" s="287" t="s">
        <v>323</v>
      </c>
      <c r="F130" s="287" t="s">
        <v>455</v>
      </c>
    </row>
    <row r="131" spans="1:6" x14ac:dyDescent="0.25">
      <c r="A131" s="287" t="s">
        <v>328</v>
      </c>
      <c r="B131" s="288" t="s">
        <v>292</v>
      </c>
      <c r="C131" s="288" t="s">
        <v>472</v>
      </c>
      <c r="D131" s="287" t="s">
        <v>322</v>
      </c>
      <c r="E131" s="287" t="s">
        <v>323</v>
      </c>
      <c r="F131" s="287" t="s">
        <v>455</v>
      </c>
    </row>
    <row r="132" spans="1:6" x14ac:dyDescent="0.25">
      <c r="A132" s="287" t="s">
        <v>328</v>
      </c>
      <c r="B132" s="288" t="s">
        <v>291</v>
      </c>
      <c r="C132" s="288" t="s">
        <v>473</v>
      </c>
      <c r="D132" s="287" t="s">
        <v>322</v>
      </c>
      <c r="E132" s="287" t="s">
        <v>323</v>
      </c>
      <c r="F132" s="287" t="s">
        <v>455</v>
      </c>
    </row>
    <row r="133" spans="1:6" x14ac:dyDescent="0.25">
      <c r="A133" s="287" t="s">
        <v>328</v>
      </c>
      <c r="B133" s="288" t="s">
        <v>291</v>
      </c>
      <c r="C133" s="288" t="s">
        <v>473</v>
      </c>
      <c r="D133" s="287" t="s">
        <v>322</v>
      </c>
      <c r="E133" s="287" t="s">
        <v>329</v>
      </c>
      <c r="F133" s="287" t="s">
        <v>455</v>
      </c>
    </row>
    <row r="134" spans="1:6" x14ac:dyDescent="0.25">
      <c r="A134" s="287" t="s">
        <v>328</v>
      </c>
      <c r="B134" s="288" t="s">
        <v>291</v>
      </c>
      <c r="C134" s="288" t="s">
        <v>474</v>
      </c>
      <c r="D134" s="287" t="s">
        <v>322</v>
      </c>
      <c r="E134" s="287" t="s">
        <v>323</v>
      </c>
      <c r="F134" s="287" t="s">
        <v>455</v>
      </c>
    </row>
    <row r="135" spans="1:6" x14ac:dyDescent="0.25">
      <c r="A135" s="287" t="s">
        <v>328</v>
      </c>
      <c r="B135" s="288" t="s">
        <v>291</v>
      </c>
      <c r="C135" s="288" t="s">
        <v>474</v>
      </c>
      <c r="D135" s="287" t="s">
        <v>322</v>
      </c>
      <c r="E135" s="287" t="s">
        <v>329</v>
      </c>
      <c r="F135" s="287" t="s">
        <v>455</v>
      </c>
    </row>
    <row r="136" spans="1:6" x14ac:dyDescent="0.25">
      <c r="A136" s="287" t="s">
        <v>328</v>
      </c>
      <c r="B136" s="288" t="s">
        <v>291</v>
      </c>
      <c r="C136" s="288" t="s">
        <v>475</v>
      </c>
      <c r="D136" s="287" t="s">
        <v>322</v>
      </c>
      <c r="E136" s="287" t="s">
        <v>323</v>
      </c>
      <c r="F136" s="287" t="s">
        <v>455</v>
      </c>
    </row>
    <row r="137" spans="1:6" x14ac:dyDescent="0.25">
      <c r="A137" s="287" t="s">
        <v>328</v>
      </c>
      <c r="B137" s="288" t="s">
        <v>298</v>
      </c>
      <c r="C137" s="288" t="s">
        <v>298</v>
      </c>
      <c r="D137" s="287" t="s">
        <v>322</v>
      </c>
      <c r="E137" s="287" t="s">
        <v>323</v>
      </c>
      <c r="F137" s="287" t="s">
        <v>455</v>
      </c>
    </row>
    <row r="138" spans="1:6" x14ac:dyDescent="0.25">
      <c r="A138" s="287" t="s">
        <v>328</v>
      </c>
      <c r="B138" s="288" t="s">
        <v>298</v>
      </c>
      <c r="C138" s="288" t="s">
        <v>476</v>
      </c>
      <c r="D138" s="287" t="s">
        <v>322</v>
      </c>
      <c r="E138" s="287" t="s">
        <v>323</v>
      </c>
      <c r="F138" s="287" t="s">
        <v>455</v>
      </c>
    </row>
    <row r="139" spans="1:6" x14ac:dyDescent="0.25">
      <c r="A139" s="287" t="s">
        <v>328</v>
      </c>
      <c r="B139" s="288" t="s">
        <v>336</v>
      </c>
      <c r="C139" s="288" t="s">
        <v>337</v>
      </c>
      <c r="D139" s="287" t="s">
        <v>322</v>
      </c>
      <c r="E139" s="287" t="s">
        <v>323</v>
      </c>
      <c r="F139" s="287" t="s">
        <v>455</v>
      </c>
    </row>
    <row r="140" spans="1:6" x14ac:dyDescent="0.25">
      <c r="A140" s="287" t="s">
        <v>328</v>
      </c>
      <c r="B140" s="288" t="s">
        <v>336</v>
      </c>
      <c r="C140" s="288" t="s">
        <v>477</v>
      </c>
      <c r="D140" s="287" t="s">
        <v>322</v>
      </c>
      <c r="E140" s="287" t="s">
        <v>323</v>
      </c>
      <c r="F140" s="287" t="s">
        <v>455</v>
      </c>
    </row>
    <row r="141" spans="1:6" x14ac:dyDescent="0.25">
      <c r="A141" s="287" t="s">
        <v>328</v>
      </c>
      <c r="B141" s="288" t="s">
        <v>336</v>
      </c>
      <c r="C141" s="288" t="s">
        <v>478</v>
      </c>
      <c r="D141" s="287" t="s">
        <v>322</v>
      </c>
      <c r="E141" s="287" t="s">
        <v>323</v>
      </c>
      <c r="F141" s="287" t="s">
        <v>455</v>
      </c>
    </row>
    <row r="142" spans="1:6" x14ac:dyDescent="0.25">
      <c r="A142" s="287" t="s">
        <v>328</v>
      </c>
      <c r="B142" s="288" t="s">
        <v>479</v>
      </c>
      <c r="C142" s="288" t="s">
        <v>365</v>
      </c>
      <c r="D142" s="287" t="s">
        <v>322</v>
      </c>
      <c r="E142" s="287" t="s">
        <v>366</v>
      </c>
      <c r="F142" s="287" t="s">
        <v>455</v>
      </c>
    </row>
    <row r="143" spans="1:6" x14ac:dyDescent="0.25">
      <c r="A143" s="287" t="s">
        <v>367</v>
      </c>
      <c r="B143" s="288" t="s">
        <v>303</v>
      </c>
      <c r="C143" s="288" t="s">
        <v>303</v>
      </c>
      <c r="D143" s="287" t="s">
        <v>322</v>
      </c>
      <c r="E143" s="287" t="s">
        <v>323</v>
      </c>
      <c r="F143" s="287" t="s">
        <v>455</v>
      </c>
    </row>
    <row r="144" spans="1:6" x14ac:dyDescent="0.25">
      <c r="A144" s="287" t="s">
        <v>367</v>
      </c>
      <c r="B144" s="288" t="s">
        <v>368</v>
      </c>
      <c r="C144" s="288" t="s">
        <v>303</v>
      </c>
      <c r="D144" s="287" t="s">
        <v>335</v>
      </c>
      <c r="E144" s="287" t="s">
        <v>323</v>
      </c>
      <c r="F144" s="287" t="s">
        <v>455</v>
      </c>
    </row>
    <row r="145" spans="1:6" x14ac:dyDescent="0.25">
      <c r="A145" s="287" t="s">
        <v>370</v>
      </c>
      <c r="B145" s="288" t="s">
        <v>302</v>
      </c>
      <c r="C145" s="288" t="s">
        <v>371</v>
      </c>
      <c r="D145" s="287" t="s">
        <v>322</v>
      </c>
      <c r="E145" s="287" t="s">
        <v>323</v>
      </c>
      <c r="F145" s="287" t="s">
        <v>455</v>
      </c>
    </row>
    <row r="146" spans="1:6" x14ac:dyDescent="0.25">
      <c r="A146" s="287" t="s">
        <v>370</v>
      </c>
      <c r="B146" s="288" t="s">
        <v>302</v>
      </c>
      <c r="C146" s="288" t="s">
        <v>371</v>
      </c>
      <c r="D146" s="287" t="s">
        <v>335</v>
      </c>
      <c r="E146" s="287" t="s">
        <v>323</v>
      </c>
      <c r="F146" s="287" t="s">
        <v>455</v>
      </c>
    </row>
    <row r="147" spans="1:6" x14ac:dyDescent="0.25">
      <c r="A147" s="287" t="s">
        <v>370</v>
      </c>
      <c r="B147" s="288" t="s">
        <v>302</v>
      </c>
      <c r="C147" s="288" t="s">
        <v>372</v>
      </c>
      <c r="D147" s="287" t="s">
        <v>322</v>
      </c>
      <c r="E147" s="287" t="s">
        <v>323</v>
      </c>
      <c r="F147" s="287" t="s">
        <v>455</v>
      </c>
    </row>
    <row r="148" spans="1:6" x14ac:dyDescent="0.25">
      <c r="A148" s="287" t="s">
        <v>374</v>
      </c>
      <c r="B148" s="288" t="s">
        <v>312</v>
      </c>
      <c r="C148" s="288" t="s">
        <v>480</v>
      </c>
      <c r="D148" s="287" t="s">
        <v>322</v>
      </c>
      <c r="E148" s="287" t="s">
        <v>366</v>
      </c>
      <c r="F148" s="287" t="s">
        <v>455</v>
      </c>
    </row>
    <row r="149" spans="1:6" x14ac:dyDescent="0.25">
      <c r="A149" s="287" t="s">
        <v>374</v>
      </c>
      <c r="B149" s="288" t="s">
        <v>312</v>
      </c>
      <c r="C149" s="288" t="s">
        <v>481</v>
      </c>
      <c r="D149" s="287" t="s">
        <v>322</v>
      </c>
      <c r="E149" s="287" t="s">
        <v>323</v>
      </c>
      <c r="F149" s="287" t="s">
        <v>455</v>
      </c>
    </row>
    <row r="150" spans="1:6" x14ac:dyDescent="0.25">
      <c r="A150" s="287" t="s">
        <v>374</v>
      </c>
      <c r="B150" s="288" t="s">
        <v>312</v>
      </c>
      <c r="C150" s="288" t="s">
        <v>482</v>
      </c>
      <c r="D150" s="287" t="s">
        <v>322</v>
      </c>
      <c r="E150" s="287" t="s">
        <v>392</v>
      </c>
      <c r="F150" s="287" t="s">
        <v>455</v>
      </c>
    </row>
    <row r="151" spans="1:6" x14ac:dyDescent="0.25">
      <c r="A151" s="287" t="s">
        <v>374</v>
      </c>
      <c r="B151" s="288" t="s">
        <v>312</v>
      </c>
      <c r="C151" s="288" t="s">
        <v>483</v>
      </c>
      <c r="D151" s="287" t="s">
        <v>322</v>
      </c>
      <c r="E151" s="287" t="s">
        <v>323</v>
      </c>
      <c r="F151" s="287" t="s">
        <v>455</v>
      </c>
    </row>
    <row r="152" spans="1:6" x14ac:dyDescent="0.25">
      <c r="A152" s="287" t="s">
        <v>374</v>
      </c>
      <c r="B152" s="288" t="s">
        <v>312</v>
      </c>
      <c r="C152" s="288" t="s">
        <v>484</v>
      </c>
      <c r="D152" s="287" t="s">
        <v>322</v>
      </c>
      <c r="E152" s="287" t="s">
        <v>323</v>
      </c>
      <c r="F152" s="287" t="s">
        <v>455</v>
      </c>
    </row>
    <row r="153" spans="1:6" x14ac:dyDescent="0.25">
      <c r="A153" s="287" t="s">
        <v>374</v>
      </c>
      <c r="B153" s="288" t="s">
        <v>312</v>
      </c>
      <c r="C153" s="288" t="s">
        <v>485</v>
      </c>
      <c r="D153" s="287" t="s">
        <v>322</v>
      </c>
      <c r="E153" s="287" t="s">
        <v>323</v>
      </c>
      <c r="F153" s="287" t="s">
        <v>455</v>
      </c>
    </row>
    <row r="154" spans="1:6" x14ac:dyDescent="0.25">
      <c r="A154" s="287" t="s">
        <v>374</v>
      </c>
      <c r="B154" s="288" t="s">
        <v>312</v>
      </c>
      <c r="C154" s="288" t="s">
        <v>486</v>
      </c>
      <c r="D154" s="287" t="s">
        <v>322</v>
      </c>
      <c r="E154" s="287" t="s">
        <v>323</v>
      </c>
      <c r="F154" s="287" t="s">
        <v>455</v>
      </c>
    </row>
    <row r="155" spans="1:6" x14ac:dyDescent="0.25">
      <c r="A155" s="287" t="s">
        <v>374</v>
      </c>
      <c r="B155" s="288" t="s">
        <v>312</v>
      </c>
      <c r="C155" s="288" t="s">
        <v>487</v>
      </c>
      <c r="D155" s="287" t="s">
        <v>322</v>
      </c>
      <c r="E155" s="287" t="s">
        <v>323</v>
      </c>
      <c r="F155" s="287" t="s">
        <v>455</v>
      </c>
    </row>
    <row r="156" spans="1:6" x14ac:dyDescent="0.25">
      <c r="A156" s="287" t="s">
        <v>374</v>
      </c>
      <c r="B156" s="288" t="s">
        <v>295</v>
      </c>
      <c r="C156" s="288" t="s">
        <v>488</v>
      </c>
      <c r="D156" s="287" t="s">
        <v>322</v>
      </c>
      <c r="E156" s="287" t="s">
        <v>323</v>
      </c>
      <c r="F156" s="287" t="s">
        <v>455</v>
      </c>
    </row>
    <row r="157" spans="1:6" x14ac:dyDescent="0.25">
      <c r="A157" s="287" t="s">
        <v>374</v>
      </c>
      <c r="B157" s="288" t="s">
        <v>300</v>
      </c>
      <c r="C157" s="288" t="s">
        <v>489</v>
      </c>
      <c r="D157" s="287" t="s">
        <v>322</v>
      </c>
      <c r="E157" s="287" t="s">
        <v>323</v>
      </c>
      <c r="F157" s="287" t="s">
        <v>455</v>
      </c>
    </row>
    <row r="158" spans="1:6" x14ac:dyDescent="0.25">
      <c r="A158" s="287" t="s">
        <v>374</v>
      </c>
      <c r="B158" s="288" t="s">
        <v>300</v>
      </c>
      <c r="C158" s="288" t="s">
        <v>489</v>
      </c>
      <c r="D158" s="287" t="s">
        <v>335</v>
      </c>
      <c r="E158" s="287" t="s">
        <v>323</v>
      </c>
      <c r="F158" s="287" t="s">
        <v>455</v>
      </c>
    </row>
    <row r="159" spans="1:6" x14ac:dyDescent="0.25">
      <c r="A159" s="287" t="s">
        <v>374</v>
      </c>
      <c r="B159" s="288" t="s">
        <v>294</v>
      </c>
      <c r="C159" s="288" t="s">
        <v>490</v>
      </c>
      <c r="D159" s="287" t="s">
        <v>322</v>
      </c>
      <c r="E159" s="287" t="s">
        <v>491</v>
      </c>
      <c r="F159" s="287" t="s">
        <v>455</v>
      </c>
    </row>
    <row r="160" spans="1:6" x14ac:dyDescent="0.25">
      <c r="A160" s="287" t="s">
        <v>374</v>
      </c>
      <c r="B160" s="288" t="s">
        <v>492</v>
      </c>
      <c r="C160" s="288" t="s">
        <v>493</v>
      </c>
      <c r="D160" s="287" t="s">
        <v>335</v>
      </c>
      <c r="E160" s="287" t="s">
        <v>329</v>
      </c>
      <c r="F160" s="287" t="s">
        <v>455</v>
      </c>
    </row>
    <row r="161" spans="1:6" x14ac:dyDescent="0.25">
      <c r="A161" s="287" t="s">
        <v>374</v>
      </c>
      <c r="B161" s="288" t="s">
        <v>494</v>
      </c>
      <c r="C161" s="288" t="s">
        <v>420</v>
      </c>
      <c r="D161" s="287" t="s">
        <v>322</v>
      </c>
      <c r="E161" s="287" t="s">
        <v>366</v>
      </c>
      <c r="F161" s="287" t="s">
        <v>455</v>
      </c>
    </row>
    <row r="162" spans="1:6" x14ac:dyDescent="0.25">
      <c r="A162" s="287" t="s">
        <v>374</v>
      </c>
      <c r="B162" s="288" t="s">
        <v>494</v>
      </c>
      <c r="C162" s="288" t="s">
        <v>421</v>
      </c>
      <c r="D162" s="287" t="s">
        <v>322</v>
      </c>
      <c r="E162" s="287" t="s">
        <v>369</v>
      </c>
      <c r="F162" s="287" t="s">
        <v>455</v>
      </c>
    </row>
    <row r="163" spans="1:6" x14ac:dyDescent="0.25">
      <c r="A163" s="287" t="s">
        <v>374</v>
      </c>
      <c r="B163" s="288" t="s">
        <v>494</v>
      </c>
      <c r="C163" s="288" t="s">
        <v>495</v>
      </c>
      <c r="D163" s="287" t="s">
        <v>322</v>
      </c>
      <c r="E163" s="287" t="s">
        <v>398</v>
      </c>
      <c r="F163" s="287" t="s">
        <v>455</v>
      </c>
    </row>
    <row r="164" spans="1:6" x14ac:dyDescent="0.25">
      <c r="A164" s="287" t="s">
        <v>374</v>
      </c>
      <c r="B164" s="288" t="s">
        <v>496</v>
      </c>
      <c r="C164" s="288" t="s">
        <v>437</v>
      </c>
      <c r="D164" s="287" t="s">
        <v>322</v>
      </c>
      <c r="E164" s="287" t="s">
        <v>323</v>
      </c>
      <c r="F164" s="287" t="s">
        <v>455</v>
      </c>
    </row>
    <row r="165" spans="1:6" x14ac:dyDescent="0.25">
      <c r="A165" s="287" t="s">
        <v>374</v>
      </c>
      <c r="B165" s="288" t="s">
        <v>449</v>
      </c>
      <c r="C165" s="288" t="s">
        <v>450</v>
      </c>
      <c r="D165" s="287" t="s">
        <v>322</v>
      </c>
      <c r="E165" s="287" t="s">
        <v>323</v>
      </c>
      <c r="F165" s="287" t="s">
        <v>455</v>
      </c>
    </row>
    <row r="166" spans="1:6" x14ac:dyDescent="0.25">
      <c r="A166" s="287" t="s">
        <v>374</v>
      </c>
      <c r="B166" s="288" t="s">
        <v>449</v>
      </c>
      <c r="C166" s="288" t="s">
        <v>450</v>
      </c>
      <c r="D166" s="287" t="s">
        <v>335</v>
      </c>
      <c r="E166" s="287" t="s">
        <v>323</v>
      </c>
      <c r="F166" s="287" t="s">
        <v>455</v>
      </c>
    </row>
    <row r="167" spans="1:6" x14ac:dyDescent="0.25">
      <c r="A167" s="287" t="s">
        <v>374</v>
      </c>
      <c r="B167" s="288" t="s">
        <v>304</v>
      </c>
      <c r="C167" s="288" t="s">
        <v>451</v>
      </c>
      <c r="D167" s="287" t="s">
        <v>322</v>
      </c>
      <c r="E167" s="287" t="s">
        <v>323</v>
      </c>
      <c r="F167" s="287" t="s">
        <v>455</v>
      </c>
    </row>
    <row r="168" spans="1:6" x14ac:dyDescent="0.25">
      <c r="A168" s="287" t="s">
        <v>374</v>
      </c>
      <c r="B168" s="288" t="s">
        <v>304</v>
      </c>
      <c r="C168" s="288" t="s">
        <v>451</v>
      </c>
      <c r="D168" s="287" t="s">
        <v>322</v>
      </c>
      <c r="E168" s="287" t="s">
        <v>329</v>
      </c>
      <c r="F168" s="287" t="s">
        <v>455</v>
      </c>
    </row>
    <row r="169" spans="1:6" x14ac:dyDescent="0.25">
      <c r="A169" s="287" t="s">
        <v>374</v>
      </c>
      <c r="B169" s="288" t="s">
        <v>305</v>
      </c>
      <c r="C169" s="288" t="s">
        <v>452</v>
      </c>
      <c r="D169" s="287" t="s">
        <v>322</v>
      </c>
      <c r="E169" s="287" t="s">
        <v>323</v>
      </c>
      <c r="F169" s="287" t="s">
        <v>455</v>
      </c>
    </row>
    <row r="170" spans="1:6" x14ac:dyDescent="0.25">
      <c r="A170" s="287" t="s">
        <v>374</v>
      </c>
      <c r="B170" s="288" t="s">
        <v>305</v>
      </c>
      <c r="C170" s="288" t="s">
        <v>452</v>
      </c>
      <c r="D170" s="287" t="s">
        <v>335</v>
      </c>
      <c r="E170" s="287" t="s">
        <v>323</v>
      </c>
      <c r="F170" s="287" t="s">
        <v>455</v>
      </c>
    </row>
    <row r="171" spans="1:6" x14ac:dyDescent="0.25">
      <c r="A171" s="287" t="s">
        <v>374</v>
      </c>
      <c r="B171" s="288" t="s">
        <v>497</v>
      </c>
      <c r="C171" s="288" t="s">
        <v>498</v>
      </c>
      <c r="D171" s="287" t="s">
        <v>322</v>
      </c>
      <c r="E171" s="287" t="s">
        <v>323</v>
      </c>
      <c r="F171" s="287" t="s">
        <v>455</v>
      </c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92" t="s">
        <v>232</v>
      </c>
      <c r="B173" s="2"/>
      <c r="C173" s="2"/>
      <c r="D173" s="2"/>
      <c r="E173" s="2"/>
      <c r="F173" s="2"/>
    </row>
    <row r="174" spans="1:6" ht="31.5" x14ac:dyDescent="0.25">
      <c r="A174" s="249" t="s">
        <v>124</v>
      </c>
      <c r="B174" s="249" t="s">
        <v>77</v>
      </c>
      <c r="C174" s="249" t="s">
        <v>227</v>
      </c>
      <c r="D174" s="249" t="s">
        <v>228</v>
      </c>
      <c r="E174" s="249" t="s">
        <v>229</v>
      </c>
      <c r="F174" s="249" t="s">
        <v>230</v>
      </c>
    </row>
    <row r="175" spans="1:6" x14ac:dyDescent="0.25">
      <c r="A175" s="291" t="s">
        <v>320</v>
      </c>
      <c r="B175" s="288" t="s">
        <v>499</v>
      </c>
      <c r="C175" s="288" t="s">
        <v>499</v>
      </c>
      <c r="D175" s="291" t="s">
        <v>322</v>
      </c>
      <c r="E175" s="291" t="s">
        <v>323</v>
      </c>
      <c r="F175" s="287" t="s">
        <v>500</v>
      </c>
    </row>
    <row r="176" spans="1:6" x14ac:dyDescent="0.25">
      <c r="A176" s="291" t="s">
        <v>320</v>
      </c>
      <c r="B176" s="288" t="s">
        <v>501</v>
      </c>
      <c r="C176" s="288" t="s">
        <v>501</v>
      </c>
      <c r="D176" s="291" t="s">
        <v>322</v>
      </c>
      <c r="E176" s="291" t="s">
        <v>329</v>
      </c>
      <c r="F176" s="287" t="s">
        <v>500</v>
      </c>
    </row>
    <row r="177" spans="1:6" x14ac:dyDescent="0.25">
      <c r="A177" s="291" t="s">
        <v>320</v>
      </c>
      <c r="B177" s="288" t="s">
        <v>502</v>
      </c>
      <c r="C177" s="288" t="s">
        <v>502</v>
      </c>
      <c r="D177" s="291" t="s">
        <v>322</v>
      </c>
      <c r="E177" s="291" t="s">
        <v>323</v>
      </c>
      <c r="F177" s="287" t="s">
        <v>503</v>
      </c>
    </row>
    <row r="178" spans="1:6" x14ac:dyDescent="0.25">
      <c r="A178" s="291" t="s">
        <v>320</v>
      </c>
      <c r="B178" s="288" t="s">
        <v>504</v>
      </c>
      <c r="C178" s="288" t="s">
        <v>504</v>
      </c>
      <c r="D178" s="291" t="s">
        <v>322</v>
      </c>
      <c r="E178" s="291" t="s">
        <v>329</v>
      </c>
      <c r="F178" s="287" t="s">
        <v>503</v>
      </c>
    </row>
    <row r="179" spans="1:6" x14ac:dyDescent="0.25">
      <c r="A179" s="293" t="s">
        <v>505</v>
      </c>
      <c r="B179" s="294" t="s">
        <v>506</v>
      </c>
      <c r="C179" s="294" t="s">
        <v>313</v>
      </c>
      <c r="D179" s="293" t="s">
        <v>322</v>
      </c>
      <c r="E179" s="293" t="s">
        <v>323</v>
      </c>
      <c r="F179" s="293" t="s">
        <v>455</v>
      </c>
    </row>
    <row r="180" spans="1:6" x14ac:dyDescent="0.25">
      <c r="A180" s="2"/>
      <c r="B180" s="2"/>
      <c r="C180" s="2"/>
      <c r="D180" s="2"/>
      <c r="E180" s="2"/>
      <c r="F180" s="2"/>
    </row>
    <row r="182" spans="1:6" ht="16.5" thickBot="1" x14ac:dyDescent="0.3">
      <c r="A182" s="109" t="s">
        <v>233</v>
      </c>
    </row>
    <row r="183" spans="1:6" ht="32.25" thickBot="1" x14ac:dyDescent="0.3">
      <c r="A183" s="73" t="s">
        <v>124</v>
      </c>
      <c r="B183" s="87" t="s">
        <v>77</v>
      </c>
      <c r="C183" s="87" t="s">
        <v>227</v>
      </c>
      <c r="D183" s="87" t="s">
        <v>228</v>
      </c>
      <c r="E183" s="87" t="s">
        <v>229</v>
      </c>
      <c r="F183" s="88" t="s">
        <v>230</v>
      </c>
    </row>
    <row r="184" spans="1:6" x14ac:dyDescent="0.25">
      <c r="A184" s="328" t="s">
        <v>320</v>
      </c>
      <c r="B184" s="329" t="s">
        <v>570</v>
      </c>
      <c r="C184" s="329" t="s">
        <v>571</v>
      </c>
      <c r="D184" s="328" t="s">
        <v>572</v>
      </c>
      <c r="E184" s="72" t="s">
        <v>366</v>
      </c>
      <c r="F184" s="23" t="s">
        <v>573</v>
      </c>
    </row>
    <row r="185" spans="1:6" x14ac:dyDescent="0.25">
      <c r="A185" s="328" t="s">
        <v>320</v>
      </c>
      <c r="B185" s="329" t="s">
        <v>499</v>
      </c>
      <c r="C185" s="329" t="s">
        <v>574</v>
      </c>
      <c r="D185" s="328" t="s">
        <v>572</v>
      </c>
      <c r="E185" s="72" t="s">
        <v>366</v>
      </c>
      <c r="F185" s="23" t="s">
        <v>573</v>
      </c>
    </row>
    <row r="186" spans="1:6" x14ac:dyDescent="0.25">
      <c r="A186" s="328" t="s">
        <v>320</v>
      </c>
      <c r="B186" s="329" t="s">
        <v>499</v>
      </c>
      <c r="C186" s="329" t="s">
        <v>575</v>
      </c>
      <c r="D186" s="328" t="s">
        <v>572</v>
      </c>
      <c r="E186" s="72" t="s">
        <v>366</v>
      </c>
      <c r="F186" s="23" t="s">
        <v>573</v>
      </c>
    </row>
    <row r="187" spans="1:6" x14ac:dyDescent="0.25">
      <c r="A187" s="328" t="s">
        <v>320</v>
      </c>
      <c r="B187" s="329" t="s">
        <v>499</v>
      </c>
      <c r="C187" s="329" t="s">
        <v>576</v>
      </c>
      <c r="D187" s="328" t="s">
        <v>572</v>
      </c>
      <c r="E187" s="72" t="s">
        <v>366</v>
      </c>
      <c r="F187" s="23" t="s">
        <v>573</v>
      </c>
    </row>
    <row r="188" spans="1:6" x14ac:dyDescent="0.25">
      <c r="A188" s="328" t="s">
        <v>320</v>
      </c>
      <c r="B188" s="329" t="s">
        <v>499</v>
      </c>
      <c r="C188" s="329" t="s">
        <v>577</v>
      </c>
      <c r="D188" s="328" t="s">
        <v>572</v>
      </c>
      <c r="E188" s="72" t="s">
        <v>366</v>
      </c>
      <c r="F188" s="23" t="s">
        <v>573</v>
      </c>
    </row>
    <row r="189" spans="1:6" x14ac:dyDescent="0.25">
      <c r="A189" s="328" t="s">
        <v>320</v>
      </c>
      <c r="B189" s="329" t="s">
        <v>499</v>
      </c>
      <c r="C189" s="329" t="s">
        <v>578</v>
      </c>
      <c r="D189" s="328" t="s">
        <v>572</v>
      </c>
      <c r="E189" s="72" t="s">
        <v>366</v>
      </c>
      <c r="F189" s="23" t="s">
        <v>573</v>
      </c>
    </row>
    <row r="190" spans="1:6" x14ac:dyDescent="0.25">
      <c r="A190" s="328" t="s">
        <v>320</v>
      </c>
      <c r="B190" s="329" t="s">
        <v>499</v>
      </c>
      <c r="C190" s="329" t="s">
        <v>579</v>
      </c>
      <c r="D190" s="328" t="s">
        <v>572</v>
      </c>
      <c r="E190" s="72" t="s">
        <v>366</v>
      </c>
      <c r="F190" s="23" t="s">
        <v>573</v>
      </c>
    </row>
    <row r="191" spans="1:6" x14ac:dyDescent="0.25">
      <c r="A191" s="328" t="s">
        <v>320</v>
      </c>
      <c r="B191" s="329" t="s">
        <v>499</v>
      </c>
      <c r="C191" s="329" t="s">
        <v>580</v>
      </c>
      <c r="D191" s="328" t="s">
        <v>572</v>
      </c>
      <c r="E191" s="72" t="s">
        <v>366</v>
      </c>
      <c r="F191" s="23" t="s">
        <v>573</v>
      </c>
    </row>
    <row r="192" spans="1:6" x14ac:dyDescent="0.25">
      <c r="A192" s="328" t="s">
        <v>320</v>
      </c>
      <c r="B192" s="329" t="s">
        <v>499</v>
      </c>
      <c r="C192" s="329" t="s">
        <v>581</v>
      </c>
      <c r="D192" s="328" t="s">
        <v>572</v>
      </c>
      <c r="E192" s="72" t="s">
        <v>366</v>
      </c>
      <c r="F192" s="23" t="s">
        <v>573</v>
      </c>
    </row>
    <row r="193" spans="1:6" x14ac:dyDescent="0.25">
      <c r="A193" s="328" t="s">
        <v>320</v>
      </c>
      <c r="B193" s="329" t="s">
        <v>325</v>
      </c>
      <c r="C193" s="329" t="s">
        <v>325</v>
      </c>
      <c r="D193" s="328" t="s">
        <v>572</v>
      </c>
      <c r="E193" s="72" t="s">
        <v>366</v>
      </c>
      <c r="F193" s="23" t="s">
        <v>573</v>
      </c>
    </row>
    <row r="194" spans="1:6" x14ac:dyDescent="0.25">
      <c r="A194" s="328" t="s">
        <v>320</v>
      </c>
      <c r="B194" s="329" t="s">
        <v>502</v>
      </c>
      <c r="C194" s="329" t="s">
        <v>502</v>
      </c>
      <c r="D194" s="328" t="s">
        <v>572</v>
      </c>
      <c r="E194" s="72" t="s">
        <v>366</v>
      </c>
      <c r="F194" s="23" t="s">
        <v>573</v>
      </c>
    </row>
    <row r="195" spans="1:6" x14ac:dyDescent="0.25">
      <c r="A195" s="328" t="s">
        <v>328</v>
      </c>
      <c r="B195" s="329" t="s">
        <v>582</v>
      </c>
      <c r="C195" s="329" t="s">
        <v>583</v>
      </c>
      <c r="D195" s="328" t="s">
        <v>572</v>
      </c>
      <c r="E195" s="23" t="s">
        <v>323</v>
      </c>
      <c r="F195" s="23" t="s">
        <v>573</v>
      </c>
    </row>
    <row r="196" spans="1:6" x14ac:dyDescent="0.25">
      <c r="A196" s="328" t="s">
        <v>328</v>
      </c>
      <c r="B196" s="329" t="s">
        <v>582</v>
      </c>
      <c r="C196" s="329" t="s">
        <v>584</v>
      </c>
      <c r="D196" s="328" t="s">
        <v>572</v>
      </c>
      <c r="E196" s="72" t="s">
        <v>366</v>
      </c>
      <c r="F196" s="23" t="s">
        <v>573</v>
      </c>
    </row>
    <row r="197" spans="1:6" x14ac:dyDescent="0.25">
      <c r="A197" s="328" t="s">
        <v>328</v>
      </c>
      <c r="B197" s="329" t="s">
        <v>582</v>
      </c>
      <c r="C197" s="329" t="s">
        <v>585</v>
      </c>
      <c r="D197" s="328" t="s">
        <v>572</v>
      </c>
      <c r="E197" s="72" t="s">
        <v>366</v>
      </c>
      <c r="F197" s="23" t="s">
        <v>573</v>
      </c>
    </row>
    <row r="198" spans="1:6" x14ac:dyDescent="0.25">
      <c r="A198" s="328" t="s">
        <v>328</v>
      </c>
      <c r="B198" s="329" t="s">
        <v>582</v>
      </c>
      <c r="C198" s="329" t="s">
        <v>586</v>
      </c>
      <c r="D198" s="328" t="s">
        <v>572</v>
      </c>
      <c r="E198" s="72" t="s">
        <v>366</v>
      </c>
      <c r="F198" s="23" t="s">
        <v>573</v>
      </c>
    </row>
    <row r="199" spans="1:6" ht="30" x14ac:dyDescent="0.25">
      <c r="A199" s="328" t="s">
        <v>328</v>
      </c>
      <c r="B199" s="329" t="s">
        <v>587</v>
      </c>
      <c r="C199" s="329" t="s">
        <v>588</v>
      </c>
      <c r="D199" s="328" t="s">
        <v>572</v>
      </c>
      <c r="E199" s="72" t="s">
        <v>366</v>
      </c>
      <c r="F199" s="23" t="s">
        <v>573</v>
      </c>
    </row>
    <row r="200" spans="1:6" x14ac:dyDescent="0.25">
      <c r="A200" s="328" t="s">
        <v>328</v>
      </c>
      <c r="B200" s="329" t="s">
        <v>589</v>
      </c>
      <c r="C200" s="330" t="s">
        <v>590</v>
      </c>
      <c r="D200" s="328" t="s">
        <v>572</v>
      </c>
      <c r="E200" s="72" t="s">
        <v>366</v>
      </c>
      <c r="F200" s="23" t="s">
        <v>573</v>
      </c>
    </row>
    <row r="201" spans="1:6" x14ac:dyDescent="0.25">
      <c r="A201" s="328" t="s">
        <v>328</v>
      </c>
      <c r="B201" s="329" t="s">
        <v>589</v>
      </c>
      <c r="C201" s="329" t="s">
        <v>591</v>
      </c>
      <c r="D201" s="328" t="s">
        <v>572</v>
      </c>
      <c r="E201" s="72" t="s">
        <v>366</v>
      </c>
      <c r="F201" s="23" t="s">
        <v>573</v>
      </c>
    </row>
    <row r="202" spans="1:6" x14ac:dyDescent="0.25">
      <c r="A202" s="328" t="s">
        <v>328</v>
      </c>
      <c r="B202" s="329" t="s">
        <v>589</v>
      </c>
      <c r="C202" s="329" t="s">
        <v>592</v>
      </c>
      <c r="D202" s="328" t="s">
        <v>572</v>
      </c>
      <c r="E202" s="72" t="s">
        <v>366</v>
      </c>
      <c r="F202" s="23" t="s">
        <v>573</v>
      </c>
    </row>
    <row r="203" spans="1:6" x14ac:dyDescent="0.25">
      <c r="A203" s="328" t="s">
        <v>328</v>
      </c>
      <c r="B203" s="329" t="s">
        <v>589</v>
      </c>
      <c r="C203" s="329" t="s">
        <v>593</v>
      </c>
      <c r="D203" s="328" t="s">
        <v>572</v>
      </c>
      <c r="E203" s="72" t="s">
        <v>366</v>
      </c>
      <c r="F203" s="23" t="s">
        <v>573</v>
      </c>
    </row>
    <row r="204" spans="1:6" x14ac:dyDescent="0.25">
      <c r="A204" s="328" t="s">
        <v>328</v>
      </c>
      <c r="B204" s="329" t="s">
        <v>589</v>
      </c>
      <c r="C204" s="329" t="s">
        <v>594</v>
      </c>
      <c r="D204" s="328" t="s">
        <v>572</v>
      </c>
      <c r="E204" s="72" t="s">
        <v>366</v>
      </c>
      <c r="F204" s="23" t="s">
        <v>573</v>
      </c>
    </row>
    <row r="205" spans="1:6" x14ac:dyDescent="0.25">
      <c r="A205" s="328" t="s">
        <v>328</v>
      </c>
      <c r="B205" s="329" t="s">
        <v>589</v>
      </c>
      <c r="C205" s="329" t="s">
        <v>595</v>
      </c>
      <c r="D205" s="328" t="s">
        <v>572</v>
      </c>
      <c r="E205" s="72" t="s">
        <v>366</v>
      </c>
      <c r="F205" s="23" t="s">
        <v>573</v>
      </c>
    </row>
    <row r="206" spans="1:6" x14ac:dyDescent="0.25">
      <c r="A206" s="328" t="s">
        <v>328</v>
      </c>
      <c r="B206" s="329" t="s">
        <v>589</v>
      </c>
      <c r="C206" s="329" t="s">
        <v>596</v>
      </c>
      <c r="D206" s="328" t="s">
        <v>572</v>
      </c>
      <c r="E206" s="72" t="s">
        <v>366</v>
      </c>
      <c r="F206" s="23" t="s">
        <v>573</v>
      </c>
    </row>
    <row r="207" spans="1:6" x14ac:dyDescent="0.25">
      <c r="A207" s="328" t="s">
        <v>328</v>
      </c>
      <c r="B207" s="329" t="s">
        <v>597</v>
      </c>
      <c r="C207" s="329" t="s">
        <v>598</v>
      </c>
      <c r="D207" s="328" t="s">
        <v>572</v>
      </c>
      <c r="E207" s="72" t="s">
        <v>323</v>
      </c>
      <c r="F207" s="23" t="s">
        <v>573</v>
      </c>
    </row>
    <row r="208" spans="1:6" x14ac:dyDescent="0.25">
      <c r="A208" s="328" t="s">
        <v>328</v>
      </c>
      <c r="B208" s="329" t="s">
        <v>597</v>
      </c>
      <c r="C208" s="329" t="s">
        <v>599</v>
      </c>
      <c r="D208" s="328" t="s">
        <v>572</v>
      </c>
      <c r="E208" s="23" t="s">
        <v>366</v>
      </c>
      <c r="F208" s="23" t="s">
        <v>573</v>
      </c>
    </row>
    <row r="209" spans="1:6" x14ac:dyDescent="0.25">
      <c r="A209" s="328" t="s">
        <v>328</v>
      </c>
      <c r="B209" s="329" t="s">
        <v>597</v>
      </c>
      <c r="C209" s="329" t="s">
        <v>600</v>
      </c>
      <c r="D209" s="328" t="s">
        <v>572</v>
      </c>
      <c r="E209" s="23" t="s">
        <v>366</v>
      </c>
      <c r="F209" s="23" t="s">
        <v>573</v>
      </c>
    </row>
    <row r="210" spans="1:6" x14ac:dyDescent="0.25">
      <c r="A210" s="328" t="s">
        <v>328</v>
      </c>
      <c r="B210" s="329" t="s">
        <v>597</v>
      </c>
      <c r="C210" s="329" t="s">
        <v>601</v>
      </c>
      <c r="D210" s="328" t="s">
        <v>572</v>
      </c>
      <c r="E210" s="23" t="s">
        <v>323</v>
      </c>
      <c r="F210" s="23" t="s">
        <v>573</v>
      </c>
    </row>
    <row r="211" spans="1:6" x14ac:dyDescent="0.25">
      <c r="A211" s="328" t="s">
        <v>328</v>
      </c>
      <c r="B211" s="329" t="s">
        <v>597</v>
      </c>
      <c r="C211" s="329" t="s">
        <v>602</v>
      </c>
      <c r="D211" s="328" t="s">
        <v>572</v>
      </c>
      <c r="E211" s="23" t="s">
        <v>323</v>
      </c>
      <c r="F211" s="23" t="s">
        <v>573</v>
      </c>
    </row>
    <row r="212" spans="1:6" x14ac:dyDescent="0.25">
      <c r="A212" s="328" t="s">
        <v>328</v>
      </c>
      <c r="B212" s="329" t="s">
        <v>603</v>
      </c>
      <c r="C212" s="329" t="s">
        <v>603</v>
      </c>
      <c r="D212" s="328" t="s">
        <v>572</v>
      </c>
      <c r="E212" s="72" t="s">
        <v>366</v>
      </c>
      <c r="F212" s="23" t="s">
        <v>573</v>
      </c>
    </row>
    <row r="213" spans="1:6" x14ac:dyDescent="0.25">
      <c r="A213" s="328" t="s">
        <v>328</v>
      </c>
      <c r="B213" s="329" t="s">
        <v>604</v>
      </c>
      <c r="C213" s="329" t="s">
        <v>605</v>
      </c>
      <c r="D213" s="328" t="s">
        <v>572</v>
      </c>
      <c r="E213" s="72" t="s">
        <v>366</v>
      </c>
      <c r="F213" s="23" t="s">
        <v>573</v>
      </c>
    </row>
    <row r="214" spans="1:6" x14ac:dyDescent="0.25">
      <c r="A214" s="328" t="s">
        <v>328</v>
      </c>
      <c r="B214" s="329" t="s">
        <v>604</v>
      </c>
      <c r="C214" s="329" t="s">
        <v>606</v>
      </c>
      <c r="D214" s="328" t="s">
        <v>572</v>
      </c>
      <c r="E214" s="72" t="s">
        <v>366</v>
      </c>
      <c r="F214" s="23" t="s">
        <v>573</v>
      </c>
    </row>
    <row r="215" spans="1:6" x14ac:dyDescent="0.25">
      <c r="A215" s="328" t="s">
        <v>328</v>
      </c>
      <c r="B215" s="329" t="s">
        <v>604</v>
      </c>
      <c r="C215" s="329" t="s">
        <v>542</v>
      </c>
      <c r="D215" s="328" t="s">
        <v>572</v>
      </c>
      <c r="E215" s="72" t="s">
        <v>366</v>
      </c>
      <c r="F215" s="23" t="s">
        <v>573</v>
      </c>
    </row>
    <row r="216" spans="1:6" x14ac:dyDescent="0.25">
      <c r="A216" s="328" t="s">
        <v>328</v>
      </c>
      <c r="B216" s="329" t="s">
        <v>607</v>
      </c>
      <c r="C216" s="329" t="s">
        <v>608</v>
      </c>
      <c r="D216" s="328" t="s">
        <v>572</v>
      </c>
      <c r="E216" s="23" t="s">
        <v>366</v>
      </c>
      <c r="F216" s="23" t="s">
        <v>573</v>
      </c>
    </row>
    <row r="217" spans="1:6" x14ac:dyDescent="0.25">
      <c r="A217" s="328" t="s">
        <v>367</v>
      </c>
      <c r="B217" s="329" t="s">
        <v>609</v>
      </c>
      <c r="C217" s="329" t="s">
        <v>610</v>
      </c>
      <c r="D217" s="328" t="s">
        <v>572</v>
      </c>
      <c r="E217" s="72" t="s">
        <v>323</v>
      </c>
      <c r="F217" s="23" t="s">
        <v>573</v>
      </c>
    </row>
    <row r="218" spans="1:6" x14ac:dyDescent="0.25">
      <c r="A218" s="328" t="s">
        <v>367</v>
      </c>
      <c r="B218" s="329" t="s">
        <v>609</v>
      </c>
      <c r="C218" s="329" t="s">
        <v>611</v>
      </c>
      <c r="D218" s="328" t="s">
        <v>572</v>
      </c>
      <c r="E218" s="72" t="s">
        <v>323</v>
      </c>
      <c r="F218" s="23" t="s">
        <v>573</v>
      </c>
    </row>
    <row r="219" spans="1:6" x14ac:dyDescent="0.25">
      <c r="A219" s="328" t="s">
        <v>367</v>
      </c>
      <c r="B219" s="329" t="s">
        <v>609</v>
      </c>
      <c r="C219" s="329" t="s">
        <v>612</v>
      </c>
      <c r="D219" s="328" t="s">
        <v>572</v>
      </c>
      <c r="E219" s="72" t="s">
        <v>323</v>
      </c>
      <c r="F219" s="23" t="s">
        <v>573</v>
      </c>
    </row>
    <row r="220" spans="1:6" x14ac:dyDescent="0.25">
      <c r="A220" s="328" t="s">
        <v>367</v>
      </c>
      <c r="B220" s="329" t="s">
        <v>609</v>
      </c>
      <c r="C220" s="329" t="s">
        <v>613</v>
      </c>
      <c r="D220" s="328" t="s">
        <v>572</v>
      </c>
      <c r="E220" s="72" t="s">
        <v>323</v>
      </c>
      <c r="F220" s="23" t="s">
        <v>573</v>
      </c>
    </row>
    <row r="221" spans="1:6" x14ac:dyDescent="0.25">
      <c r="A221" s="328" t="s">
        <v>367</v>
      </c>
      <c r="B221" s="329" t="s">
        <v>609</v>
      </c>
      <c r="C221" s="329" t="s">
        <v>614</v>
      </c>
      <c r="D221" s="328" t="s">
        <v>572</v>
      </c>
      <c r="E221" s="72" t="s">
        <v>323</v>
      </c>
      <c r="F221" s="23" t="s">
        <v>573</v>
      </c>
    </row>
    <row r="222" spans="1:6" x14ac:dyDescent="0.25">
      <c r="A222" s="328" t="s">
        <v>370</v>
      </c>
      <c r="B222" s="329" t="s">
        <v>615</v>
      </c>
      <c r="C222" s="329" t="s">
        <v>616</v>
      </c>
      <c r="D222" s="328" t="s">
        <v>572</v>
      </c>
      <c r="E222" s="23" t="s">
        <v>323</v>
      </c>
      <c r="F222" s="23" t="s">
        <v>573</v>
      </c>
    </row>
    <row r="223" spans="1:6" x14ac:dyDescent="0.25">
      <c r="A223" s="328" t="s">
        <v>374</v>
      </c>
      <c r="B223" s="329" t="s">
        <v>617</v>
      </c>
      <c r="C223" s="329" t="s">
        <v>618</v>
      </c>
      <c r="D223" s="328" t="s">
        <v>572</v>
      </c>
      <c r="E223" s="23" t="s">
        <v>366</v>
      </c>
      <c r="F223" s="23" t="s">
        <v>573</v>
      </c>
    </row>
    <row r="224" spans="1:6" x14ac:dyDescent="0.25">
      <c r="A224" s="328" t="s">
        <v>374</v>
      </c>
      <c r="B224" s="329" t="s">
        <v>617</v>
      </c>
      <c r="C224" s="329" t="s">
        <v>490</v>
      </c>
      <c r="D224" s="328" t="s">
        <v>572</v>
      </c>
      <c r="E224" s="23" t="s">
        <v>329</v>
      </c>
      <c r="F224" s="23" t="s">
        <v>573</v>
      </c>
    </row>
    <row r="225" spans="1:6" x14ac:dyDescent="0.25">
      <c r="A225" s="328" t="s">
        <v>374</v>
      </c>
      <c r="B225" s="329" t="s">
        <v>488</v>
      </c>
      <c r="C225" s="329" t="s">
        <v>619</v>
      </c>
      <c r="D225" s="328" t="s">
        <v>572</v>
      </c>
      <c r="E225" s="72" t="s">
        <v>323</v>
      </c>
      <c r="F225" s="23" t="s">
        <v>573</v>
      </c>
    </row>
    <row r="226" spans="1:6" x14ac:dyDescent="0.25">
      <c r="A226" s="328" t="s">
        <v>374</v>
      </c>
      <c r="B226" s="329" t="s">
        <v>620</v>
      </c>
      <c r="C226" s="329" t="s">
        <v>621</v>
      </c>
      <c r="D226" s="328" t="s">
        <v>572</v>
      </c>
      <c r="E226" s="72" t="s">
        <v>323</v>
      </c>
      <c r="F226" s="23" t="s">
        <v>573</v>
      </c>
    </row>
    <row r="227" spans="1:6" x14ac:dyDescent="0.25">
      <c r="A227" s="328" t="s">
        <v>374</v>
      </c>
      <c r="B227" s="329" t="s">
        <v>615</v>
      </c>
      <c r="C227" s="329" t="s">
        <v>450</v>
      </c>
      <c r="D227" s="328" t="s">
        <v>572</v>
      </c>
      <c r="E227" s="23" t="s">
        <v>323</v>
      </c>
      <c r="F227" s="23" t="s">
        <v>573</v>
      </c>
    </row>
    <row r="228" spans="1:6" x14ac:dyDescent="0.25">
      <c r="A228" s="328" t="s">
        <v>374</v>
      </c>
      <c r="B228" s="329" t="s">
        <v>451</v>
      </c>
      <c r="C228" s="329" t="s">
        <v>622</v>
      </c>
      <c r="D228" s="328" t="s">
        <v>572</v>
      </c>
      <c r="E228" s="72" t="s">
        <v>366</v>
      </c>
      <c r="F228" s="23" t="s">
        <v>573</v>
      </c>
    </row>
    <row r="229" spans="1:6" x14ac:dyDescent="0.25">
      <c r="A229" s="328" t="s">
        <v>374</v>
      </c>
      <c r="B229" s="329" t="s">
        <v>452</v>
      </c>
      <c r="C229" s="329" t="s">
        <v>623</v>
      </c>
      <c r="D229" s="328" t="s">
        <v>572</v>
      </c>
      <c r="E229" s="23" t="s">
        <v>323</v>
      </c>
      <c r="F229" s="23" t="s">
        <v>573</v>
      </c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30" zoomScaleSheetLayoutView="100" workbookViewId="0">
      <selection activeCell="E14" sqref="E14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488" t="s">
        <v>234</v>
      </c>
      <c r="B1" s="488"/>
      <c r="C1" s="488"/>
      <c r="D1" s="488"/>
      <c r="E1" s="488"/>
      <c r="F1" s="488"/>
      <c r="G1" s="488"/>
      <c r="H1" s="488"/>
      <c r="I1" s="37"/>
    </row>
    <row r="2" spans="1:9" ht="110.25" x14ac:dyDescent="0.25">
      <c r="A2" s="73" t="s">
        <v>124</v>
      </c>
      <c r="B2" s="87" t="s">
        <v>63</v>
      </c>
      <c r="C2" s="87" t="s">
        <v>77</v>
      </c>
      <c r="D2" s="87" t="s">
        <v>227</v>
      </c>
      <c r="E2" s="87" t="s">
        <v>228</v>
      </c>
      <c r="F2" s="87" t="s">
        <v>229</v>
      </c>
      <c r="G2" s="87" t="s">
        <v>230</v>
      </c>
      <c r="H2" s="88" t="s">
        <v>235</v>
      </c>
      <c r="I2" s="28"/>
    </row>
    <row r="3" spans="1:9" x14ac:dyDescent="0.25">
      <c r="A3" s="56">
        <v>0</v>
      </c>
      <c r="B3" s="56">
        <v>0</v>
      </c>
      <c r="C3" s="56">
        <v>0</v>
      </c>
      <c r="D3" s="56">
        <v>0</v>
      </c>
      <c r="E3" s="56">
        <v>0</v>
      </c>
      <c r="F3" s="56">
        <v>0</v>
      </c>
      <c r="G3" s="56">
        <v>0</v>
      </c>
      <c r="H3" s="56">
        <v>0</v>
      </c>
      <c r="I3" s="28"/>
    </row>
    <row r="4" spans="1:9" x14ac:dyDescent="0.25">
      <c r="A4" s="249"/>
      <c r="B4" s="249"/>
      <c r="C4" s="249"/>
      <c r="D4" s="249"/>
      <c r="E4" s="249"/>
      <c r="F4" s="249"/>
      <c r="G4" s="249"/>
      <c r="H4" s="249"/>
      <c r="I4" s="28"/>
    </row>
    <row r="5" spans="1:9" x14ac:dyDescent="0.25">
      <c r="A5" s="249"/>
      <c r="B5" s="249"/>
      <c r="C5" s="249"/>
      <c r="D5" s="249"/>
      <c r="E5" s="249"/>
      <c r="F5" s="249"/>
      <c r="G5" s="249"/>
      <c r="H5" s="249"/>
      <c r="I5" s="28"/>
    </row>
    <row r="6" spans="1:9" x14ac:dyDescent="0.25">
      <c r="A6" s="249"/>
      <c r="B6" s="249"/>
      <c r="C6" s="249"/>
      <c r="D6" s="249"/>
      <c r="E6" s="249"/>
      <c r="F6" s="249"/>
      <c r="G6" s="249"/>
      <c r="H6" s="249"/>
      <c r="I6" s="28"/>
    </row>
    <row r="7" spans="1:9" x14ac:dyDescent="0.25">
      <c r="A7" s="249"/>
      <c r="B7" s="249"/>
      <c r="C7" s="249"/>
      <c r="D7" s="249"/>
      <c r="E7" s="249"/>
      <c r="F7" s="249"/>
      <c r="G7" s="249"/>
      <c r="H7" s="249"/>
      <c r="I7" s="28"/>
    </row>
    <row r="8" spans="1:9" x14ac:dyDescent="0.25">
      <c r="A8" s="2"/>
      <c r="B8" s="2"/>
      <c r="C8" s="2"/>
      <c r="D8" s="14"/>
      <c r="E8" s="14"/>
      <c r="F8" s="14"/>
      <c r="G8" s="2"/>
      <c r="H8" s="2"/>
      <c r="I8" s="7"/>
    </row>
    <row r="9" spans="1:9" x14ac:dyDescent="0.25">
      <c r="H9" s="16"/>
      <c r="I9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view="pageBreakPreview" topLeftCell="A26" zoomScaleNormal="100" zoomScaleSheetLayoutView="100" workbookViewId="0">
      <selection activeCell="F46" sqref="F46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514" t="s">
        <v>236</v>
      </c>
      <c r="B1" s="514"/>
    </row>
    <row r="2" spans="1:2" s="1" customFormat="1" ht="16.5" thickBot="1" x14ac:dyDescent="0.3">
      <c r="A2" s="116" t="s">
        <v>124</v>
      </c>
      <c r="B2" s="85" t="s">
        <v>237</v>
      </c>
    </row>
    <row r="3" spans="1:2" x14ac:dyDescent="0.25">
      <c r="A3" s="331" t="s">
        <v>320</v>
      </c>
      <c r="B3" s="331" t="s">
        <v>624</v>
      </c>
    </row>
    <row r="4" spans="1:2" x14ac:dyDescent="0.25">
      <c r="A4" s="331"/>
      <c r="B4" s="331" t="s">
        <v>625</v>
      </c>
    </row>
    <row r="5" spans="1:2" x14ac:dyDescent="0.25">
      <c r="A5" s="331"/>
      <c r="B5" s="331" t="s">
        <v>626</v>
      </c>
    </row>
    <row r="6" spans="1:2" x14ac:dyDescent="0.25">
      <c r="A6" s="331"/>
      <c r="B6" s="331" t="s">
        <v>575</v>
      </c>
    </row>
    <row r="7" spans="1:2" x14ac:dyDescent="0.25">
      <c r="A7" s="331"/>
      <c r="B7" s="331" t="s">
        <v>627</v>
      </c>
    </row>
    <row r="8" spans="1:2" x14ac:dyDescent="0.25">
      <c r="A8" s="331"/>
      <c r="B8" s="331" t="s">
        <v>628</v>
      </c>
    </row>
    <row r="9" spans="1:2" x14ac:dyDescent="0.25">
      <c r="A9" s="331"/>
      <c r="B9" s="331" t="s">
        <v>579</v>
      </c>
    </row>
    <row r="10" spans="1:2" x14ac:dyDescent="0.25">
      <c r="A10" s="331"/>
      <c r="B10" s="331" t="s">
        <v>629</v>
      </c>
    </row>
    <row r="11" spans="1:2" x14ac:dyDescent="0.25">
      <c r="A11" s="331"/>
      <c r="B11" s="331" t="s">
        <v>630</v>
      </c>
    </row>
    <row r="12" spans="1:2" x14ac:dyDescent="0.25">
      <c r="A12" s="331" t="s">
        <v>328</v>
      </c>
      <c r="B12" s="331" t="s">
        <v>589</v>
      </c>
    </row>
    <row r="13" spans="1:2" x14ac:dyDescent="0.25">
      <c r="A13" s="331"/>
      <c r="B13" s="331" t="s">
        <v>631</v>
      </c>
    </row>
    <row r="14" spans="1:2" x14ac:dyDescent="0.25">
      <c r="A14" s="331"/>
      <c r="B14" s="331" t="s">
        <v>593</v>
      </c>
    </row>
    <row r="15" spans="1:2" x14ac:dyDescent="0.25">
      <c r="A15" s="331"/>
      <c r="B15" s="331" t="s">
        <v>591</v>
      </c>
    </row>
    <row r="16" spans="1:2" x14ac:dyDescent="0.25">
      <c r="A16" s="331"/>
      <c r="B16" s="331" t="s">
        <v>599</v>
      </c>
    </row>
    <row r="17" spans="1:2" x14ac:dyDescent="0.25">
      <c r="A17" s="331"/>
      <c r="B17" s="331" t="s">
        <v>602</v>
      </c>
    </row>
    <row r="18" spans="1:2" x14ac:dyDescent="0.25">
      <c r="A18" s="331"/>
      <c r="B18" s="331" t="s">
        <v>598</v>
      </c>
    </row>
    <row r="19" spans="1:2" x14ac:dyDescent="0.25">
      <c r="A19" s="331"/>
      <c r="B19" s="331" t="s">
        <v>600</v>
      </c>
    </row>
    <row r="20" spans="1:2" x14ac:dyDescent="0.25">
      <c r="A20" s="331"/>
      <c r="B20" s="331" t="s">
        <v>582</v>
      </c>
    </row>
    <row r="21" spans="1:2" x14ac:dyDescent="0.25">
      <c r="A21" s="331"/>
      <c r="B21" s="331" t="s">
        <v>585</v>
      </c>
    </row>
    <row r="22" spans="1:2" x14ac:dyDescent="0.25">
      <c r="A22" s="331"/>
      <c r="B22" s="331" t="s">
        <v>583</v>
      </c>
    </row>
    <row r="23" spans="1:2" x14ac:dyDescent="0.25">
      <c r="A23" s="331"/>
      <c r="B23" s="331" t="s">
        <v>584</v>
      </c>
    </row>
    <row r="24" spans="1:2" x14ac:dyDescent="0.25">
      <c r="A24" s="331"/>
      <c r="B24" s="331" t="s">
        <v>604</v>
      </c>
    </row>
    <row r="25" spans="1:2" x14ac:dyDescent="0.25">
      <c r="A25" s="331"/>
      <c r="B25" s="331" t="s">
        <v>542</v>
      </c>
    </row>
    <row r="26" spans="1:2" x14ac:dyDescent="0.25">
      <c r="A26" s="331"/>
      <c r="B26" s="331" t="s">
        <v>603</v>
      </c>
    </row>
    <row r="27" spans="1:2" x14ac:dyDescent="0.25">
      <c r="A27" s="331" t="s">
        <v>367</v>
      </c>
      <c r="B27" s="331" t="s">
        <v>632</v>
      </c>
    </row>
    <row r="28" spans="1:2" x14ac:dyDescent="0.25">
      <c r="A28" s="331"/>
      <c r="B28" s="331" t="s">
        <v>610</v>
      </c>
    </row>
    <row r="29" spans="1:2" x14ac:dyDescent="0.25">
      <c r="A29" s="331"/>
      <c r="B29" s="331" t="s">
        <v>633</v>
      </c>
    </row>
    <row r="30" spans="1:2" x14ac:dyDescent="0.25">
      <c r="A30" s="331"/>
      <c r="B30" s="331" t="s">
        <v>634</v>
      </c>
    </row>
    <row r="31" spans="1:2" x14ac:dyDescent="0.25">
      <c r="A31" s="331" t="s">
        <v>374</v>
      </c>
      <c r="B31" s="331" t="s">
        <v>635</v>
      </c>
    </row>
    <row r="32" spans="1:2" x14ac:dyDescent="0.25">
      <c r="A32" s="331"/>
      <c r="B32" s="331" t="s">
        <v>636</v>
      </c>
    </row>
    <row r="33" spans="1:2" x14ac:dyDescent="0.25">
      <c r="A33" s="331"/>
      <c r="B33" s="331" t="s">
        <v>637</v>
      </c>
    </row>
    <row r="34" spans="1:2" x14ac:dyDescent="0.25">
      <c r="A34" s="331"/>
      <c r="B34" s="331" t="s">
        <v>638</v>
      </c>
    </row>
    <row r="35" spans="1:2" x14ac:dyDescent="0.25">
      <c r="A35" s="331"/>
      <c r="B35" s="331" t="s">
        <v>639</v>
      </c>
    </row>
    <row r="36" spans="1:2" x14ac:dyDescent="0.25">
      <c r="A36" s="331"/>
      <c r="B36" s="331" t="s">
        <v>640</v>
      </c>
    </row>
    <row r="37" spans="1:2" x14ac:dyDescent="0.25">
      <c r="A37" s="331"/>
      <c r="B37" s="331" t="s">
        <v>641</v>
      </c>
    </row>
    <row r="38" spans="1:2" x14ac:dyDescent="0.25">
      <c r="A38" s="72"/>
      <c r="B38" s="7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Normal="100" zoomScaleSheetLayoutView="100" workbookViewId="0">
      <selection activeCell="A3" sqref="A3:C3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514" t="s">
        <v>238</v>
      </c>
      <c r="B1" s="514"/>
      <c r="C1" s="514"/>
    </row>
    <row r="2" spans="1:3" ht="31.5" x14ac:dyDescent="0.25">
      <c r="A2" s="118" t="s">
        <v>124</v>
      </c>
      <c r="B2" s="85" t="s">
        <v>237</v>
      </c>
      <c r="C2" s="86" t="s">
        <v>239</v>
      </c>
    </row>
    <row r="3" spans="1:3" x14ac:dyDescent="0.25">
      <c r="A3" s="12">
        <v>0</v>
      </c>
      <c r="B3" s="12">
        <v>0</v>
      </c>
      <c r="C3" s="12">
        <v>0</v>
      </c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C8" s="16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view="pageBreakPreview" topLeftCell="A238" zoomScaleNormal="100" zoomScaleSheetLayoutView="100" workbookViewId="0">
      <selection activeCell="F252" sqref="F252"/>
    </sheetView>
  </sheetViews>
  <sheetFormatPr defaultRowHeight="15.75" x14ac:dyDescent="0.25"/>
  <cols>
    <col min="1" max="1" width="3.75" customWidth="1"/>
    <col min="2" max="2" width="6.625" customWidth="1"/>
    <col min="3" max="3" width="21" customWidth="1"/>
    <col min="4" max="4" width="6" customWidth="1"/>
    <col min="5" max="5" width="5.25" customWidth="1"/>
    <col min="6" max="6" width="27.375" customWidth="1"/>
    <col min="7" max="7" width="35.5" customWidth="1"/>
    <col min="8" max="8" width="56.7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0.25" x14ac:dyDescent="0.3">
      <c r="A1" s="549" t="s">
        <v>240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</row>
    <row r="2" spans="1:12" ht="138" customHeight="1" thickBot="1" x14ac:dyDescent="0.3">
      <c r="A2" s="141" t="s">
        <v>241</v>
      </c>
      <c r="B2" s="142" t="s">
        <v>124</v>
      </c>
      <c r="C2" s="142" t="s">
        <v>242</v>
      </c>
      <c r="D2" s="142" t="s">
        <v>243</v>
      </c>
      <c r="E2" s="142" t="s">
        <v>244</v>
      </c>
      <c r="F2" s="142" t="s">
        <v>245</v>
      </c>
      <c r="G2" s="142" t="s">
        <v>246</v>
      </c>
      <c r="H2" s="142" t="s">
        <v>247</v>
      </c>
      <c r="I2" s="142" t="s">
        <v>248</v>
      </c>
      <c r="J2" s="332" t="s">
        <v>249</v>
      </c>
      <c r="K2" s="142" t="s">
        <v>250</v>
      </c>
      <c r="L2" s="143" t="s">
        <v>251</v>
      </c>
    </row>
    <row r="3" spans="1:12" ht="49.15" customHeight="1" x14ac:dyDescent="0.25">
      <c r="A3" s="333">
        <v>1</v>
      </c>
      <c r="B3" s="334" t="s">
        <v>642</v>
      </c>
      <c r="C3" s="334" t="s">
        <v>643</v>
      </c>
      <c r="D3" s="335"/>
      <c r="E3" s="334" t="s">
        <v>644</v>
      </c>
      <c r="F3" s="336" t="s">
        <v>645</v>
      </c>
      <c r="G3" s="337" t="s">
        <v>646</v>
      </c>
      <c r="H3" s="337" t="s">
        <v>647</v>
      </c>
      <c r="I3" s="337" t="s">
        <v>648</v>
      </c>
      <c r="J3" s="338">
        <v>8250</v>
      </c>
      <c r="K3" s="335"/>
      <c r="L3" s="339"/>
    </row>
    <row r="4" spans="1:12" ht="31.9" customHeight="1" x14ac:dyDescent="0.25">
      <c r="A4" s="333">
        <v>2</v>
      </c>
      <c r="B4" s="340" t="s">
        <v>642</v>
      </c>
      <c r="C4" s="340" t="s">
        <v>649</v>
      </c>
      <c r="D4" s="341"/>
      <c r="E4" s="340" t="s">
        <v>322</v>
      </c>
      <c r="F4" s="342" t="s">
        <v>650</v>
      </c>
      <c r="G4" s="343" t="s">
        <v>651</v>
      </c>
      <c r="H4" s="343" t="s">
        <v>652</v>
      </c>
      <c r="I4" s="343" t="s">
        <v>653</v>
      </c>
      <c r="J4" s="344">
        <v>3000</v>
      </c>
      <c r="K4" s="341"/>
      <c r="L4" s="341"/>
    </row>
    <row r="5" spans="1:12" ht="37.9" customHeight="1" x14ac:dyDescent="0.25">
      <c r="A5" s="333">
        <v>3</v>
      </c>
      <c r="B5" s="340" t="s">
        <v>642</v>
      </c>
      <c r="C5" s="340" t="s">
        <v>654</v>
      </c>
      <c r="D5" s="341"/>
      <c r="E5" s="340" t="s">
        <v>322</v>
      </c>
      <c r="F5" s="342" t="s">
        <v>655</v>
      </c>
      <c r="G5" s="343" t="s">
        <v>656</v>
      </c>
      <c r="H5" s="343" t="s">
        <v>657</v>
      </c>
      <c r="I5" s="343" t="s">
        <v>653</v>
      </c>
      <c r="J5" s="344">
        <v>3000</v>
      </c>
      <c r="K5" s="341"/>
      <c r="L5" s="341"/>
    </row>
    <row r="6" spans="1:12" ht="29.45" customHeight="1" x14ac:dyDescent="0.25">
      <c r="A6" s="333">
        <v>4</v>
      </c>
      <c r="B6" s="340" t="s">
        <v>642</v>
      </c>
      <c r="C6" s="340" t="s">
        <v>658</v>
      </c>
      <c r="D6" s="341"/>
      <c r="E6" s="340" t="s">
        <v>322</v>
      </c>
      <c r="F6" s="345" t="s">
        <v>659</v>
      </c>
      <c r="G6" s="343" t="s">
        <v>660</v>
      </c>
      <c r="H6" s="343" t="s">
        <v>661</v>
      </c>
      <c r="I6" s="343" t="s">
        <v>662</v>
      </c>
      <c r="J6" s="344">
        <v>3500</v>
      </c>
      <c r="K6" s="341"/>
      <c r="L6" s="341"/>
    </row>
    <row r="7" spans="1:12" ht="28.9" customHeight="1" x14ac:dyDescent="0.25">
      <c r="A7" s="333">
        <v>5</v>
      </c>
      <c r="B7" s="340" t="s">
        <v>278</v>
      </c>
      <c r="C7" s="340" t="s">
        <v>663</v>
      </c>
      <c r="D7" s="341"/>
      <c r="E7" s="340" t="s">
        <v>644</v>
      </c>
      <c r="F7" s="343" t="s">
        <v>664</v>
      </c>
      <c r="G7" s="343" t="s">
        <v>665</v>
      </c>
      <c r="H7" s="343" t="s">
        <v>666</v>
      </c>
      <c r="I7" s="343" t="s">
        <v>667</v>
      </c>
      <c r="J7" s="344">
        <v>30000</v>
      </c>
      <c r="K7" s="341"/>
      <c r="L7" s="341"/>
    </row>
    <row r="8" spans="1:12" ht="37.15" customHeight="1" x14ac:dyDescent="0.25">
      <c r="A8" s="333">
        <v>6</v>
      </c>
      <c r="B8" s="340" t="s">
        <v>278</v>
      </c>
      <c r="C8" s="340" t="s">
        <v>663</v>
      </c>
      <c r="D8" s="341"/>
      <c r="E8" s="340" t="s">
        <v>644</v>
      </c>
      <c r="F8" s="343" t="s">
        <v>668</v>
      </c>
      <c r="G8" s="343" t="s">
        <v>665</v>
      </c>
      <c r="H8" s="343" t="s">
        <v>669</v>
      </c>
      <c r="I8" s="343" t="s">
        <v>670</v>
      </c>
      <c r="J8" s="344">
        <v>30000</v>
      </c>
      <c r="K8" s="341"/>
      <c r="L8" s="341"/>
    </row>
    <row r="9" spans="1:12" ht="45" customHeight="1" x14ac:dyDescent="0.25">
      <c r="A9" s="333">
        <v>7</v>
      </c>
      <c r="B9" s="346" t="s">
        <v>286</v>
      </c>
      <c r="C9" s="346" t="s">
        <v>671</v>
      </c>
      <c r="D9" s="346"/>
      <c r="E9" s="346" t="s">
        <v>672</v>
      </c>
      <c r="F9" s="347" t="s">
        <v>673</v>
      </c>
      <c r="G9" s="348" t="s">
        <v>674</v>
      </c>
      <c r="H9" s="348" t="s">
        <v>675</v>
      </c>
      <c r="I9" s="347" t="s">
        <v>676</v>
      </c>
      <c r="J9" s="349">
        <v>10120</v>
      </c>
      <c r="K9" s="347"/>
      <c r="L9" s="347"/>
    </row>
    <row r="10" spans="1:12" x14ac:dyDescent="0.25">
      <c r="A10" s="333">
        <v>8</v>
      </c>
      <c r="B10" s="346" t="s">
        <v>286</v>
      </c>
      <c r="C10" s="346" t="s">
        <v>671</v>
      </c>
      <c r="D10" s="346"/>
      <c r="E10" s="346" t="s">
        <v>672</v>
      </c>
      <c r="F10" s="347" t="s">
        <v>677</v>
      </c>
      <c r="G10" s="348" t="s">
        <v>678</v>
      </c>
      <c r="H10" s="348" t="s">
        <v>679</v>
      </c>
      <c r="I10" s="347" t="s">
        <v>676</v>
      </c>
      <c r="J10" s="349">
        <v>17791.89</v>
      </c>
      <c r="K10" s="347"/>
      <c r="L10" s="347"/>
    </row>
    <row r="11" spans="1:12" ht="31.15" customHeight="1" x14ac:dyDescent="0.25">
      <c r="A11" s="333">
        <v>9</v>
      </c>
      <c r="B11" s="346" t="s">
        <v>286</v>
      </c>
      <c r="C11" s="346" t="s">
        <v>671</v>
      </c>
      <c r="D11" s="346"/>
      <c r="E11" s="350" t="s">
        <v>672</v>
      </c>
      <c r="F11" s="347" t="s">
        <v>680</v>
      </c>
      <c r="G11" s="347" t="s">
        <v>681</v>
      </c>
      <c r="H11" s="348" t="s">
        <v>682</v>
      </c>
      <c r="I11" s="347" t="s">
        <v>683</v>
      </c>
      <c r="J11" s="349">
        <v>43771</v>
      </c>
      <c r="K11" s="347"/>
      <c r="L11" s="347"/>
    </row>
    <row r="12" spans="1:12" ht="21.6" customHeight="1" x14ac:dyDescent="0.25">
      <c r="A12" s="333">
        <v>10</v>
      </c>
      <c r="B12" s="346" t="s">
        <v>286</v>
      </c>
      <c r="C12" s="346" t="s">
        <v>671</v>
      </c>
      <c r="D12" s="346"/>
      <c r="E12" s="346" t="s">
        <v>672</v>
      </c>
      <c r="F12" s="347" t="s">
        <v>684</v>
      </c>
      <c r="G12" s="348" t="s">
        <v>685</v>
      </c>
      <c r="H12" s="348" t="s">
        <v>686</v>
      </c>
      <c r="I12" s="347" t="s">
        <v>687</v>
      </c>
      <c r="J12" s="349">
        <v>45225</v>
      </c>
      <c r="K12" s="347"/>
      <c r="L12" s="347"/>
    </row>
    <row r="13" spans="1:12" ht="25.9" customHeight="1" x14ac:dyDescent="0.25">
      <c r="A13" s="333">
        <v>11</v>
      </c>
      <c r="B13" s="346" t="s">
        <v>286</v>
      </c>
      <c r="C13" s="346" t="s">
        <v>671</v>
      </c>
      <c r="D13" s="346"/>
      <c r="E13" s="350" t="s">
        <v>672</v>
      </c>
      <c r="F13" s="347" t="s">
        <v>688</v>
      </c>
      <c r="G13" s="347" t="s">
        <v>689</v>
      </c>
      <c r="H13" s="348" t="s">
        <v>690</v>
      </c>
      <c r="I13" s="347" t="s">
        <v>687</v>
      </c>
      <c r="J13" s="349">
        <v>48125</v>
      </c>
      <c r="K13" s="347"/>
      <c r="L13" s="347"/>
    </row>
    <row r="14" spans="1:12" ht="30" customHeight="1" x14ac:dyDescent="0.25">
      <c r="A14" s="333">
        <v>12</v>
      </c>
      <c r="B14" s="346" t="s">
        <v>286</v>
      </c>
      <c r="C14" s="346" t="s">
        <v>671</v>
      </c>
      <c r="D14" s="346"/>
      <c r="E14" s="346" t="s">
        <v>672</v>
      </c>
      <c r="F14" s="347" t="s">
        <v>691</v>
      </c>
      <c r="G14" s="347" t="s">
        <v>692</v>
      </c>
      <c r="H14" s="348" t="s">
        <v>693</v>
      </c>
      <c r="I14" s="347" t="s">
        <v>687</v>
      </c>
      <c r="J14" s="349">
        <v>57138</v>
      </c>
      <c r="K14" s="347"/>
      <c r="L14" s="347"/>
    </row>
    <row r="15" spans="1:12" ht="27" customHeight="1" x14ac:dyDescent="0.25">
      <c r="A15" s="333">
        <v>13</v>
      </c>
      <c r="B15" s="346" t="s">
        <v>286</v>
      </c>
      <c r="C15" s="346" t="s">
        <v>671</v>
      </c>
      <c r="D15" s="346"/>
      <c r="E15" s="346" t="s">
        <v>672</v>
      </c>
      <c r="F15" s="347" t="s">
        <v>694</v>
      </c>
      <c r="G15" s="347" t="s">
        <v>695</v>
      </c>
      <c r="H15" s="348" t="s">
        <v>696</v>
      </c>
      <c r="I15" s="347" t="s">
        <v>667</v>
      </c>
      <c r="J15" s="349">
        <v>10339</v>
      </c>
      <c r="K15" s="347"/>
      <c r="L15" s="347"/>
    </row>
    <row r="16" spans="1:12" ht="24" customHeight="1" x14ac:dyDescent="0.25">
      <c r="A16" s="333">
        <v>14</v>
      </c>
      <c r="B16" s="346" t="s">
        <v>286</v>
      </c>
      <c r="C16" s="346" t="s">
        <v>671</v>
      </c>
      <c r="D16" s="346"/>
      <c r="E16" s="346" t="s">
        <v>672</v>
      </c>
      <c r="F16" s="347" t="s">
        <v>697</v>
      </c>
      <c r="G16" s="348" t="s">
        <v>698</v>
      </c>
      <c r="H16" s="348" t="s">
        <v>699</v>
      </c>
      <c r="I16" s="347" t="s">
        <v>700</v>
      </c>
      <c r="J16" s="349">
        <v>20611</v>
      </c>
      <c r="K16" s="347"/>
      <c r="L16" s="347"/>
    </row>
    <row r="17" spans="1:12" ht="33.6" customHeight="1" x14ac:dyDescent="0.25">
      <c r="A17" s="333">
        <v>15</v>
      </c>
      <c r="B17" s="346" t="s">
        <v>286</v>
      </c>
      <c r="C17" s="346" t="s">
        <v>671</v>
      </c>
      <c r="D17" s="346"/>
      <c r="E17" s="346" t="s">
        <v>672</v>
      </c>
      <c r="F17" s="347" t="s">
        <v>701</v>
      </c>
      <c r="G17" s="348" t="s">
        <v>702</v>
      </c>
      <c r="H17" s="348" t="s">
        <v>703</v>
      </c>
      <c r="I17" s="347" t="s">
        <v>700</v>
      </c>
      <c r="J17" s="349">
        <v>2828</v>
      </c>
      <c r="K17" s="347"/>
      <c r="L17" s="347"/>
    </row>
    <row r="18" spans="1:12" ht="33.6" customHeight="1" x14ac:dyDescent="0.25">
      <c r="A18" s="333">
        <v>16</v>
      </c>
      <c r="B18" s="346" t="s">
        <v>286</v>
      </c>
      <c r="C18" s="346" t="s">
        <v>671</v>
      </c>
      <c r="D18" s="346"/>
      <c r="E18" s="346" t="s">
        <v>672</v>
      </c>
      <c r="F18" s="347" t="s">
        <v>704</v>
      </c>
      <c r="G18" s="347" t="s">
        <v>705</v>
      </c>
      <c r="H18" s="348" t="s">
        <v>706</v>
      </c>
      <c r="I18" s="347" t="s">
        <v>700</v>
      </c>
      <c r="J18" s="349">
        <v>402</v>
      </c>
      <c r="K18" s="347"/>
      <c r="L18" s="347"/>
    </row>
    <row r="19" spans="1:12" ht="33.6" customHeight="1" x14ac:dyDescent="0.25">
      <c r="A19" s="333">
        <v>17</v>
      </c>
      <c r="B19" s="346" t="s">
        <v>286</v>
      </c>
      <c r="C19" s="346" t="s">
        <v>671</v>
      </c>
      <c r="D19" s="346"/>
      <c r="E19" s="346" t="s">
        <v>672</v>
      </c>
      <c r="F19" s="347" t="s">
        <v>707</v>
      </c>
      <c r="G19" s="347" t="s">
        <v>708</v>
      </c>
      <c r="H19" s="348" t="s">
        <v>709</v>
      </c>
      <c r="I19" s="347" t="s">
        <v>670</v>
      </c>
      <c r="J19" s="349">
        <v>2523</v>
      </c>
      <c r="K19" s="347"/>
      <c r="L19" s="347"/>
    </row>
    <row r="20" spans="1:12" ht="33.6" customHeight="1" x14ac:dyDescent="0.25">
      <c r="A20" s="333">
        <v>18</v>
      </c>
      <c r="B20" s="346" t="s">
        <v>710</v>
      </c>
      <c r="C20" s="346" t="s">
        <v>671</v>
      </c>
      <c r="D20" s="346"/>
      <c r="E20" s="346" t="s">
        <v>672</v>
      </c>
      <c r="F20" s="347" t="s">
        <v>711</v>
      </c>
      <c r="G20" s="347" t="s">
        <v>712</v>
      </c>
      <c r="H20" s="348" t="s">
        <v>713</v>
      </c>
      <c r="I20" s="347" t="s">
        <v>676</v>
      </c>
      <c r="J20" s="349">
        <v>21290</v>
      </c>
      <c r="K20" s="347"/>
      <c r="L20" s="347"/>
    </row>
    <row r="21" spans="1:12" ht="34.9" customHeight="1" x14ac:dyDescent="0.25">
      <c r="A21" s="333">
        <v>19</v>
      </c>
      <c r="B21" s="346" t="s">
        <v>710</v>
      </c>
      <c r="C21" s="346" t="s">
        <v>671</v>
      </c>
      <c r="D21" s="346"/>
      <c r="E21" s="346" t="s">
        <v>672</v>
      </c>
      <c r="F21" s="347" t="s">
        <v>714</v>
      </c>
      <c r="G21" s="347" t="s">
        <v>715</v>
      </c>
      <c r="H21" s="348" t="s">
        <v>716</v>
      </c>
      <c r="I21" s="347" t="s">
        <v>676</v>
      </c>
      <c r="J21" s="349">
        <v>29274</v>
      </c>
      <c r="K21" s="347"/>
      <c r="L21" s="347"/>
    </row>
    <row r="22" spans="1:12" ht="32.450000000000003" customHeight="1" x14ac:dyDescent="0.25">
      <c r="A22" s="333">
        <v>20</v>
      </c>
      <c r="B22" s="346" t="s">
        <v>710</v>
      </c>
      <c r="C22" s="346" t="s">
        <v>671</v>
      </c>
      <c r="D22" s="346"/>
      <c r="E22" s="346" t="s">
        <v>672</v>
      </c>
      <c r="F22" s="347" t="s">
        <v>717</v>
      </c>
      <c r="G22" s="347" t="s">
        <v>718</v>
      </c>
      <c r="H22" s="348" t="s">
        <v>719</v>
      </c>
      <c r="I22" s="347" t="s">
        <v>720</v>
      </c>
      <c r="J22" s="349">
        <v>48229</v>
      </c>
      <c r="K22" s="347"/>
      <c r="L22" s="347"/>
    </row>
    <row r="23" spans="1:12" ht="32.450000000000003" customHeight="1" x14ac:dyDescent="0.25">
      <c r="A23" s="333">
        <v>21</v>
      </c>
      <c r="B23" s="346" t="s">
        <v>710</v>
      </c>
      <c r="C23" s="346" t="s">
        <v>671</v>
      </c>
      <c r="D23" s="346"/>
      <c r="E23" s="346" t="s">
        <v>672</v>
      </c>
      <c r="F23" s="347" t="s">
        <v>721</v>
      </c>
      <c r="G23" s="347" t="s">
        <v>722</v>
      </c>
      <c r="H23" s="348" t="s">
        <v>723</v>
      </c>
      <c r="I23" s="347" t="s">
        <v>667</v>
      </c>
      <c r="J23" s="349">
        <v>58944</v>
      </c>
      <c r="K23" s="347"/>
      <c r="L23" s="347"/>
    </row>
    <row r="24" spans="1:12" ht="24" customHeight="1" x14ac:dyDescent="0.25">
      <c r="A24" s="333">
        <v>22</v>
      </c>
      <c r="B24" s="346" t="s">
        <v>710</v>
      </c>
      <c r="C24" s="346" t="s">
        <v>671</v>
      </c>
      <c r="D24" s="346"/>
      <c r="E24" s="346" t="s">
        <v>672</v>
      </c>
      <c r="F24" s="347" t="s">
        <v>724</v>
      </c>
      <c r="G24" s="347" t="s">
        <v>725</v>
      </c>
      <c r="H24" s="348" t="s">
        <v>726</v>
      </c>
      <c r="I24" s="347" t="s">
        <v>687</v>
      </c>
      <c r="J24" s="349">
        <v>46160</v>
      </c>
      <c r="K24" s="347"/>
      <c r="L24" s="347"/>
    </row>
    <row r="25" spans="1:12" ht="27.6" customHeight="1" x14ac:dyDescent="0.25">
      <c r="A25" s="333">
        <v>23</v>
      </c>
      <c r="B25" s="346" t="s">
        <v>710</v>
      </c>
      <c r="C25" s="346" t="s">
        <v>671</v>
      </c>
      <c r="D25" s="346"/>
      <c r="E25" s="346" t="s">
        <v>672</v>
      </c>
      <c r="F25" s="347" t="s">
        <v>727</v>
      </c>
      <c r="G25" s="347" t="s">
        <v>728</v>
      </c>
      <c r="H25" s="348" t="s">
        <v>729</v>
      </c>
      <c r="I25" s="347" t="s">
        <v>687</v>
      </c>
      <c r="J25" s="349">
        <v>49146</v>
      </c>
      <c r="K25" s="347"/>
      <c r="L25" s="347"/>
    </row>
    <row r="26" spans="1:12" ht="33.6" customHeight="1" x14ac:dyDescent="0.25">
      <c r="A26" s="333">
        <v>24</v>
      </c>
      <c r="B26" s="346" t="s">
        <v>710</v>
      </c>
      <c r="C26" s="346" t="s">
        <v>671</v>
      </c>
      <c r="D26" s="346"/>
      <c r="E26" s="346" t="s">
        <v>672</v>
      </c>
      <c r="F26" s="347" t="s">
        <v>730</v>
      </c>
      <c r="G26" s="347" t="s">
        <v>731</v>
      </c>
      <c r="H26" s="348" t="s">
        <v>732</v>
      </c>
      <c r="I26" s="347" t="s">
        <v>670</v>
      </c>
      <c r="J26" s="349">
        <v>1802</v>
      </c>
      <c r="K26" s="347"/>
      <c r="L26" s="347"/>
    </row>
    <row r="27" spans="1:12" ht="29.45" customHeight="1" x14ac:dyDescent="0.25">
      <c r="A27" s="333">
        <v>25</v>
      </c>
      <c r="B27" s="346" t="s">
        <v>710</v>
      </c>
      <c r="C27" s="346" t="s">
        <v>671</v>
      </c>
      <c r="D27" s="346"/>
      <c r="E27" s="346" t="s">
        <v>672</v>
      </c>
      <c r="F27" s="347" t="s">
        <v>733</v>
      </c>
      <c r="G27" s="347" t="s">
        <v>734</v>
      </c>
      <c r="H27" s="348" t="s">
        <v>735</v>
      </c>
      <c r="I27" s="347" t="s">
        <v>670</v>
      </c>
      <c r="J27" s="349">
        <v>20392</v>
      </c>
      <c r="K27" s="347"/>
      <c r="L27" s="347"/>
    </row>
    <row r="28" spans="1:12" ht="22.15" customHeight="1" x14ac:dyDescent="0.25">
      <c r="A28" s="333">
        <v>26</v>
      </c>
      <c r="B28" s="346" t="s">
        <v>710</v>
      </c>
      <c r="C28" s="346" t="s">
        <v>671</v>
      </c>
      <c r="D28" s="346"/>
      <c r="E28" s="346" t="s">
        <v>672</v>
      </c>
      <c r="F28" s="347" t="s">
        <v>736</v>
      </c>
      <c r="G28" s="347" t="s">
        <v>518</v>
      </c>
      <c r="H28" s="348" t="s">
        <v>737</v>
      </c>
      <c r="I28" s="347" t="s">
        <v>683</v>
      </c>
      <c r="J28" s="349">
        <v>53042</v>
      </c>
      <c r="K28" s="347"/>
      <c r="L28" s="347"/>
    </row>
    <row r="29" spans="1:12" ht="30.6" customHeight="1" x14ac:dyDescent="0.25">
      <c r="A29" s="333">
        <v>27</v>
      </c>
      <c r="B29" s="346" t="s">
        <v>280</v>
      </c>
      <c r="C29" s="346" t="s">
        <v>671</v>
      </c>
      <c r="D29" s="346"/>
      <c r="E29" s="346" t="s">
        <v>672</v>
      </c>
      <c r="F29" s="347" t="s">
        <v>738</v>
      </c>
      <c r="G29" s="347" t="s">
        <v>739</v>
      </c>
      <c r="H29" s="348" t="s">
        <v>740</v>
      </c>
      <c r="I29" s="347" t="s">
        <v>741</v>
      </c>
      <c r="J29" s="349">
        <v>3848</v>
      </c>
      <c r="K29" s="347"/>
      <c r="L29" s="347"/>
    </row>
    <row r="30" spans="1:12" ht="20.45" customHeight="1" x14ac:dyDescent="0.25">
      <c r="A30" s="333">
        <v>28</v>
      </c>
      <c r="B30" s="346" t="s">
        <v>280</v>
      </c>
      <c r="C30" s="346" t="s">
        <v>671</v>
      </c>
      <c r="D30" s="346"/>
      <c r="E30" s="346" t="s">
        <v>672</v>
      </c>
      <c r="F30" s="347" t="s">
        <v>742</v>
      </c>
      <c r="G30" s="347" t="s">
        <v>743</v>
      </c>
      <c r="H30" s="348" t="s">
        <v>744</v>
      </c>
      <c r="I30" s="347" t="s">
        <v>683</v>
      </c>
      <c r="J30" s="349">
        <v>25000</v>
      </c>
      <c r="K30" s="347"/>
      <c r="L30" s="347"/>
    </row>
    <row r="31" spans="1:12" ht="21.6" customHeight="1" x14ac:dyDescent="0.25">
      <c r="A31" s="333">
        <v>29</v>
      </c>
      <c r="B31" s="346" t="s">
        <v>280</v>
      </c>
      <c r="C31" s="346" t="s">
        <v>671</v>
      </c>
      <c r="D31" s="346"/>
      <c r="E31" s="346" t="s">
        <v>672</v>
      </c>
      <c r="F31" s="347" t="s">
        <v>745</v>
      </c>
      <c r="G31" s="347" t="s">
        <v>746</v>
      </c>
      <c r="H31" s="348" t="s">
        <v>747</v>
      </c>
      <c r="I31" s="347" t="s">
        <v>748</v>
      </c>
      <c r="J31" s="349">
        <v>30357</v>
      </c>
      <c r="K31" s="347"/>
      <c r="L31" s="347"/>
    </row>
    <row r="32" spans="1:12" ht="22.15" customHeight="1" x14ac:dyDescent="0.25">
      <c r="A32" s="333">
        <v>30</v>
      </c>
      <c r="B32" s="346" t="s">
        <v>280</v>
      </c>
      <c r="C32" s="346" t="s">
        <v>671</v>
      </c>
      <c r="D32" s="346"/>
      <c r="E32" s="346" t="s">
        <v>672</v>
      </c>
      <c r="F32" s="347" t="s">
        <v>749</v>
      </c>
      <c r="G32" s="347" t="s">
        <v>750</v>
      </c>
      <c r="H32" s="348" t="s">
        <v>751</v>
      </c>
      <c r="I32" s="347" t="s">
        <v>720</v>
      </c>
      <c r="J32" s="349">
        <v>54076</v>
      </c>
      <c r="K32" s="347"/>
      <c r="L32" s="347"/>
    </row>
    <row r="33" spans="1:12" ht="39" customHeight="1" x14ac:dyDescent="0.25">
      <c r="A33" s="333">
        <v>31</v>
      </c>
      <c r="B33" s="346" t="s">
        <v>280</v>
      </c>
      <c r="C33" s="346" t="s">
        <v>671</v>
      </c>
      <c r="D33" s="346"/>
      <c r="E33" s="346" t="s">
        <v>672</v>
      </c>
      <c r="F33" s="347" t="s">
        <v>752</v>
      </c>
      <c r="G33" s="347" t="s">
        <v>544</v>
      </c>
      <c r="H33" s="348" t="s">
        <v>753</v>
      </c>
      <c r="I33" s="347" t="s">
        <v>687</v>
      </c>
      <c r="J33" s="349">
        <v>12000</v>
      </c>
      <c r="K33" s="347"/>
      <c r="L33" s="347"/>
    </row>
    <row r="34" spans="1:12" ht="36" customHeight="1" x14ac:dyDescent="0.25">
      <c r="A34" s="333">
        <v>32</v>
      </c>
      <c r="B34" s="346" t="s">
        <v>280</v>
      </c>
      <c r="C34" s="346" t="s">
        <v>671</v>
      </c>
      <c r="D34" s="346"/>
      <c r="E34" s="346" t="s">
        <v>672</v>
      </c>
      <c r="F34" s="347" t="s">
        <v>754</v>
      </c>
      <c r="G34" s="347" t="s">
        <v>755</v>
      </c>
      <c r="H34" s="348" t="s">
        <v>756</v>
      </c>
      <c r="I34" s="347" t="s">
        <v>687</v>
      </c>
      <c r="J34" s="349">
        <v>31250</v>
      </c>
      <c r="K34" s="347"/>
      <c r="L34" s="347"/>
    </row>
    <row r="35" spans="1:12" ht="33.6" customHeight="1" x14ac:dyDescent="0.25">
      <c r="A35" s="333">
        <v>33</v>
      </c>
      <c r="B35" s="346" t="s">
        <v>280</v>
      </c>
      <c r="C35" s="346" t="s">
        <v>671</v>
      </c>
      <c r="D35" s="346"/>
      <c r="E35" s="346" t="s">
        <v>672</v>
      </c>
      <c r="F35" s="347" t="s">
        <v>757</v>
      </c>
      <c r="G35" s="347" t="s">
        <v>758</v>
      </c>
      <c r="H35" s="348" t="s">
        <v>759</v>
      </c>
      <c r="I35" s="347" t="s">
        <v>760</v>
      </c>
      <c r="J35" s="349">
        <v>25035</v>
      </c>
      <c r="K35" s="347"/>
      <c r="L35" s="347"/>
    </row>
    <row r="36" spans="1:12" x14ac:dyDescent="0.25">
      <c r="A36" s="333">
        <v>34</v>
      </c>
      <c r="B36" s="346" t="s">
        <v>280</v>
      </c>
      <c r="C36" s="346" t="s">
        <v>671</v>
      </c>
      <c r="D36" s="346"/>
      <c r="E36" s="346" t="s">
        <v>672</v>
      </c>
      <c r="F36" s="347" t="s">
        <v>761</v>
      </c>
      <c r="G36" s="347" t="s">
        <v>762</v>
      </c>
      <c r="H36" s="348" t="s">
        <v>763</v>
      </c>
      <c r="I36" s="347" t="s">
        <v>676</v>
      </c>
      <c r="J36" s="349">
        <v>18502</v>
      </c>
      <c r="K36" s="347"/>
      <c r="L36" s="347"/>
    </row>
    <row r="37" spans="1:12" ht="25.15" customHeight="1" x14ac:dyDescent="0.25">
      <c r="A37" s="333">
        <v>35</v>
      </c>
      <c r="B37" s="346" t="s">
        <v>280</v>
      </c>
      <c r="C37" s="346" t="s">
        <v>671</v>
      </c>
      <c r="D37" s="346"/>
      <c r="E37" s="346" t="s">
        <v>672</v>
      </c>
      <c r="F37" s="347" t="s">
        <v>764</v>
      </c>
      <c r="G37" s="347" t="s">
        <v>765</v>
      </c>
      <c r="H37" s="348" t="s">
        <v>766</v>
      </c>
      <c r="I37" s="347" t="s">
        <v>683</v>
      </c>
      <c r="J37" s="349">
        <v>37610</v>
      </c>
      <c r="K37" s="347"/>
      <c r="L37" s="347"/>
    </row>
    <row r="38" spans="1:12" ht="18" customHeight="1" x14ac:dyDescent="0.25">
      <c r="A38" s="333">
        <v>36</v>
      </c>
      <c r="B38" s="346" t="s">
        <v>280</v>
      </c>
      <c r="C38" s="346" t="s">
        <v>671</v>
      </c>
      <c r="D38" s="346"/>
      <c r="E38" s="346" t="s">
        <v>672</v>
      </c>
      <c r="F38" s="347" t="s">
        <v>767</v>
      </c>
      <c r="G38" s="347" t="s">
        <v>768</v>
      </c>
      <c r="H38" s="348" t="s">
        <v>769</v>
      </c>
      <c r="I38" s="347" t="s">
        <v>687</v>
      </c>
      <c r="J38" s="349">
        <v>32980</v>
      </c>
      <c r="K38" s="347"/>
      <c r="L38" s="347"/>
    </row>
    <row r="39" spans="1:12" ht="22.9" customHeight="1" x14ac:dyDescent="0.25">
      <c r="A39" s="333">
        <v>37</v>
      </c>
      <c r="B39" s="346" t="s">
        <v>280</v>
      </c>
      <c r="C39" s="346" t="s">
        <v>671</v>
      </c>
      <c r="D39" s="346"/>
      <c r="E39" s="346" t="s">
        <v>672</v>
      </c>
      <c r="F39" s="347" t="s">
        <v>770</v>
      </c>
      <c r="G39" s="347" t="s">
        <v>771</v>
      </c>
      <c r="H39" s="348" t="s">
        <v>772</v>
      </c>
      <c r="I39" s="347" t="s">
        <v>720</v>
      </c>
      <c r="J39" s="349">
        <v>18300</v>
      </c>
      <c r="K39" s="347"/>
      <c r="L39" s="347"/>
    </row>
    <row r="40" spans="1:12" ht="28.9" customHeight="1" x14ac:dyDescent="0.25">
      <c r="A40" s="333">
        <v>38</v>
      </c>
      <c r="B40" s="346" t="s">
        <v>280</v>
      </c>
      <c r="C40" s="346" t="s">
        <v>671</v>
      </c>
      <c r="D40" s="346"/>
      <c r="E40" s="346" t="s">
        <v>672</v>
      </c>
      <c r="F40" s="347" t="s">
        <v>773</v>
      </c>
      <c r="G40" s="347" t="s">
        <v>774</v>
      </c>
      <c r="H40" s="348" t="s">
        <v>775</v>
      </c>
      <c r="I40" s="347" t="s">
        <v>676</v>
      </c>
      <c r="J40" s="349">
        <v>17787</v>
      </c>
      <c r="K40" s="347"/>
      <c r="L40" s="347"/>
    </row>
    <row r="41" spans="1:12" ht="31.15" customHeight="1" x14ac:dyDescent="0.25">
      <c r="A41" s="333">
        <v>39</v>
      </c>
      <c r="B41" s="346" t="s">
        <v>280</v>
      </c>
      <c r="C41" s="346" t="s">
        <v>671</v>
      </c>
      <c r="D41" s="346"/>
      <c r="E41" s="346" t="s">
        <v>672</v>
      </c>
      <c r="F41" s="347" t="s">
        <v>776</v>
      </c>
      <c r="G41" s="347" t="s">
        <v>777</v>
      </c>
      <c r="H41" s="348" t="s">
        <v>778</v>
      </c>
      <c r="I41" s="347" t="s">
        <v>683</v>
      </c>
      <c r="J41" s="349">
        <v>23127</v>
      </c>
      <c r="K41" s="347"/>
      <c r="L41" s="347"/>
    </row>
    <row r="42" spans="1:12" ht="23.45" customHeight="1" x14ac:dyDescent="0.25">
      <c r="A42" s="333">
        <v>40</v>
      </c>
      <c r="B42" s="346" t="s">
        <v>280</v>
      </c>
      <c r="C42" s="346" t="s">
        <v>671</v>
      </c>
      <c r="D42" s="346"/>
      <c r="E42" s="346" t="s">
        <v>672</v>
      </c>
      <c r="F42" s="347" t="s">
        <v>779</v>
      </c>
      <c r="G42" s="347" t="s">
        <v>780</v>
      </c>
      <c r="H42" s="348" t="s">
        <v>781</v>
      </c>
      <c r="I42" s="347" t="s">
        <v>683</v>
      </c>
      <c r="J42" s="349">
        <v>22320</v>
      </c>
      <c r="K42" s="347"/>
      <c r="L42" s="347"/>
    </row>
    <row r="43" spans="1:12" ht="19.899999999999999" customHeight="1" x14ac:dyDescent="0.25">
      <c r="A43" s="333">
        <v>41</v>
      </c>
      <c r="B43" s="346" t="s">
        <v>280</v>
      </c>
      <c r="C43" s="346" t="s">
        <v>671</v>
      </c>
      <c r="D43" s="346"/>
      <c r="E43" s="346" t="s">
        <v>672</v>
      </c>
      <c r="F43" s="348" t="s">
        <v>782</v>
      </c>
      <c r="G43" s="347" t="s">
        <v>783</v>
      </c>
      <c r="H43" s="348" t="s">
        <v>784</v>
      </c>
      <c r="I43" s="347" t="s">
        <v>683</v>
      </c>
      <c r="J43" s="349">
        <v>4916</v>
      </c>
      <c r="K43" s="347"/>
      <c r="L43" s="347"/>
    </row>
    <row r="44" spans="1:12" ht="32.450000000000003" customHeight="1" x14ac:dyDescent="0.25">
      <c r="A44" s="333">
        <v>42</v>
      </c>
      <c r="B44" s="346" t="s">
        <v>280</v>
      </c>
      <c r="C44" s="346" t="s">
        <v>671</v>
      </c>
      <c r="D44" s="346"/>
      <c r="E44" s="346" t="s">
        <v>672</v>
      </c>
      <c r="F44" s="348" t="s">
        <v>785</v>
      </c>
      <c r="G44" s="347" t="s">
        <v>786</v>
      </c>
      <c r="H44" s="348" t="s">
        <v>787</v>
      </c>
      <c r="I44" s="347" t="s">
        <v>788</v>
      </c>
      <c r="J44" s="349">
        <v>13112</v>
      </c>
      <c r="K44" s="347"/>
      <c r="L44" s="347"/>
    </row>
    <row r="45" spans="1:12" ht="24.6" customHeight="1" x14ac:dyDescent="0.25">
      <c r="A45" s="333">
        <v>43</v>
      </c>
      <c r="B45" s="346" t="s">
        <v>280</v>
      </c>
      <c r="C45" s="346" t="s">
        <v>671</v>
      </c>
      <c r="D45" s="346"/>
      <c r="E45" s="346" t="s">
        <v>672</v>
      </c>
      <c r="F45" s="347" t="s">
        <v>789</v>
      </c>
      <c r="G45" s="347" t="s">
        <v>790</v>
      </c>
      <c r="H45" s="348" t="s">
        <v>791</v>
      </c>
      <c r="I45" s="347" t="s">
        <v>720</v>
      </c>
      <c r="J45" s="349">
        <v>41801</v>
      </c>
      <c r="K45" s="347"/>
      <c r="L45" s="347"/>
    </row>
    <row r="46" spans="1:12" ht="27.6" customHeight="1" x14ac:dyDescent="0.25">
      <c r="A46" s="333">
        <v>44</v>
      </c>
      <c r="B46" s="346" t="s">
        <v>280</v>
      </c>
      <c r="C46" s="346" t="s">
        <v>671</v>
      </c>
      <c r="D46" s="346"/>
      <c r="E46" s="346" t="s">
        <v>672</v>
      </c>
      <c r="F46" s="351" t="s">
        <v>792</v>
      </c>
      <c r="G46" s="347" t="s">
        <v>793</v>
      </c>
      <c r="H46" s="348" t="s">
        <v>794</v>
      </c>
      <c r="I46" s="347" t="s">
        <v>760</v>
      </c>
      <c r="J46" s="349">
        <v>17162</v>
      </c>
      <c r="K46" s="347"/>
      <c r="L46" s="347"/>
    </row>
    <row r="47" spans="1:12" ht="30.6" customHeight="1" x14ac:dyDescent="0.25">
      <c r="A47" s="333">
        <v>45</v>
      </c>
      <c r="B47" s="346" t="s">
        <v>280</v>
      </c>
      <c r="C47" s="346" t="s">
        <v>671</v>
      </c>
      <c r="D47" s="346"/>
      <c r="E47" s="346" t="s">
        <v>672</v>
      </c>
      <c r="F47" s="348" t="s">
        <v>795</v>
      </c>
      <c r="G47" s="347" t="s">
        <v>777</v>
      </c>
      <c r="H47" s="348" t="s">
        <v>796</v>
      </c>
      <c r="I47" s="347" t="s">
        <v>720</v>
      </c>
      <c r="J47" s="349">
        <v>9450</v>
      </c>
      <c r="K47" s="347"/>
      <c r="L47" s="347"/>
    </row>
    <row r="48" spans="1:12" ht="27.6" customHeight="1" x14ac:dyDescent="0.25">
      <c r="A48" s="333">
        <v>46</v>
      </c>
      <c r="B48" s="346" t="s">
        <v>280</v>
      </c>
      <c r="C48" s="346" t="s">
        <v>671</v>
      </c>
      <c r="D48" s="346"/>
      <c r="E48" s="346" t="s">
        <v>672</v>
      </c>
      <c r="F48" s="347" t="s">
        <v>797</v>
      </c>
      <c r="G48" s="347" t="s">
        <v>798</v>
      </c>
      <c r="H48" s="348" t="s">
        <v>799</v>
      </c>
      <c r="I48" s="347" t="s">
        <v>687</v>
      </c>
      <c r="J48" s="349">
        <v>22816</v>
      </c>
      <c r="K48" s="347"/>
      <c r="L48" s="347"/>
    </row>
    <row r="49" spans="1:12" ht="22.9" customHeight="1" x14ac:dyDescent="0.25">
      <c r="A49" s="333">
        <v>47</v>
      </c>
      <c r="B49" s="346" t="s">
        <v>280</v>
      </c>
      <c r="C49" s="346" t="s">
        <v>671</v>
      </c>
      <c r="D49" s="346"/>
      <c r="E49" s="346" t="s">
        <v>672</v>
      </c>
      <c r="F49" s="347" t="s">
        <v>800</v>
      </c>
      <c r="G49" s="347" t="s">
        <v>801</v>
      </c>
      <c r="H49" s="348" t="s">
        <v>802</v>
      </c>
      <c r="I49" s="347" t="s">
        <v>700</v>
      </c>
      <c r="J49" s="349">
        <v>3125</v>
      </c>
      <c r="K49" s="347"/>
      <c r="L49" s="347"/>
    </row>
    <row r="50" spans="1:12" ht="28.9" customHeight="1" x14ac:dyDescent="0.25">
      <c r="A50" s="333">
        <v>48</v>
      </c>
      <c r="B50" s="346" t="s">
        <v>280</v>
      </c>
      <c r="C50" s="346" t="s">
        <v>671</v>
      </c>
      <c r="D50" s="346"/>
      <c r="E50" s="346" t="s">
        <v>672</v>
      </c>
      <c r="F50" s="347" t="s">
        <v>803</v>
      </c>
      <c r="G50" s="347" t="s">
        <v>786</v>
      </c>
      <c r="H50" s="348" t="s">
        <v>804</v>
      </c>
      <c r="I50" s="347" t="s">
        <v>670</v>
      </c>
      <c r="J50" s="349">
        <v>12875</v>
      </c>
      <c r="K50" s="347"/>
      <c r="L50" s="347"/>
    </row>
    <row r="51" spans="1:12" ht="26.25" x14ac:dyDescent="0.25">
      <c r="A51" s="333">
        <v>49</v>
      </c>
      <c r="B51" s="346" t="s">
        <v>280</v>
      </c>
      <c r="C51" s="346" t="s">
        <v>671</v>
      </c>
      <c r="D51" s="346"/>
      <c r="E51" s="346" t="s">
        <v>672</v>
      </c>
      <c r="F51" s="347" t="s">
        <v>805</v>
      </c>
      <c r="G51" s="347" t="s">
        <v>806</v>
      </c>
      <c r="H51" s="348" t="s">
        <v>807</v>
      </c>
      <c r="I51" s="347" t="s">
        <v>700</v>
      </c>
      <c r="J51" s="349">
        <v>10320</v>
      </c>
      <c r="K51" s="347"/>
      <c r="L51" s="347"/>
    </row>
    <row r="52" spans="1:12" ht="24" customHeight="1" x14ac:dyDescent="0.25">
      <c r="A52" s="333">
        <v>50</v>
      </c>
      <c r="B52" s="346" t="s">
        <v>280</v>
      </c>
      <c r="C52" s="346" t="s">
        <v>671</v>
      </c>
      <c r="D52" s="346"/>
      <c r="E52" s="346" t="s">
        <v>672</v>
      </c>
      <c r="F52" s="347" t="s">
        <v>808</v>
      </c>
      <c r="G52" s="347" t="s">
        <v>809</v>
      </c>
      <c r="H52" s="348" t="s">
        <v>810</v>
      </c>
      <c r="I52" s="347" t="s">
        <v>700</v>
      </c>
      <c r="J52" s="349">
        <v>7934</v>
      </c>
      <c r="K52" s="347"/>
      <c r="L52" s="347"/>
    </row>
    <row r="53" spans="1:12" ht="31.15" customHeight="1" x14ac:dyDescent="0.25">
      <c r="A53" s="333">
        <v>51</v>
      </c>
      <c r="B53" s="346" t="s">
        <v>280</v>
      </c>
      <c r="C53" s="346" t="s">
        <v>671</v>
      </c>
      <c r="D53" s="346"/>
      <c r="E53" s="346" t="s">
        <v>672</v>
      </c>
      <c r="F53" s="347" t="s">
        <v>811</v>
      </c>
      <c r="G53" s="347" t="s">
        <v>809</v>
      </c>
      <c r="H53" s="348" t="s">
        <v>812</v>
      </c>
      <c r="I53" s="347" t="s">
        <v>670</v>
      </c>
      <c r="J53" s="349">
        <v>22495</v>
      </c>
      <c r="K53" s="347"/>
      <c r="L53" s="347"/>
    </row>
    <row r="54" spans="1:12" ht="21.6" customHeight="1" x14ac:dyDescent="0.25">
      <c r="A54" s="333">
        <v>52</v>
      </c>
      <c r="B54" s="346" t="s">
        <v>280</v>
      </c>
      <c r="C54" s="346" t="s">
        <v>671</v>
      </c>
      <c r="D54" s="346"/>
      <c r="E54" s="346" t="s">
        <v>672</v>
      </c>
      <c r="F54" s="347" t="s">
        <v>813</v>
      </c>
      <c r="G54" s="347" t="s">
        <v>814</v>
      </c>
      <c r="H54" s="348" t="s">
        <v>815</v>
      </c>
      <c r="I54" s="347" t="s">
        <v>700</v>
      </c>
      <c r="J54" s="349">
        <v>9400</v>
      </c>
      <c r="K54" s="347"/>
      <c r="L54" s="347"/>
    </row>
    <row r="55" spans="1:12" ht="31.15" customHeight="1" x14ac:dyDescent="0.25">
      <c r="A55" s="333">
        <v>53</v>
      </c>
      <c r="B55" s="346" t="s">
        <v>280</v>
      </c>
      <c r="C55" s="346" t="s">
        <v>671</v>
      </c>
      <c r="D55" s="346"/>
      <c r="E55" s="346" t="s">
        <v>672</v>
      </c>
      <c r="F55" s="347" t="s">
        <v>816</v>
      </c>
      <c r="G55" s="347" t="s">
        <v>774</v>
      </c>
      <c r="H55" s="348" t="s">
        <v>817</v>
      </c>
      <c r="I55" s="347" t="s">
        <v>700</v>
      </c>
      <c r="J55" s="349">
        <v>12018</v>
      </c>
      <c r="K55" s="347"/>
      <c r="L55" s="347"/>
    </row>
    <row r="56" spans="1:12" ht="27" customHeight="1" x14ac:dyDescent="0.25">
      <c r="A56" s="333">
        <v>54</v>
      </c>
      <c r="B56" s="346" t="s">
        <v>280</v>
      </c>
      <c r="C56" s="346" t="s">
        <v>671</v>
      </c>
      <c r="D56" s="346"/>
      <c r="E56" s="346" t="s">
        <v>672</v>
      </c>
      <c r="F56" s="347" t="s">
        <v>818</v>
      </c>
      <c r="G56" s="347" t="s">
        <v>819</v>
      </c>
      <c r="H56" s="348" t="s">
        <v>820</v>
      </c>
      <c r="I56" s="347" t="s">
        <v>670</v>
      </c>
      <c r="J56" s="349">
        <v>11320</v>
      </c>
      <c r="K56" s="347"/>
      <c r="L56" s="347"/>
    </row>
    <row r="57" spans="1:12" ht="33.6" customHeight="1" x14ac:dyDescent="0.25">
      <c r="A57" s="333">
        <v>55</v>
      </c>
      <c r="B57" s="346" t="s">
        <v>280</v>
      </c>
      <c r="C57" s="346" t="s">
        <v>671</v>
      </c>
      <c r="D57" s="346"/>
      <c r="E57" s="346" t="s">
        <v>672</v>
      </c>
      <c r="F57" s="347" t="s">
        <v>821</v>
      </c>
      <c r="G57" s="347" t="s">
        <v>819</v>
      </c>
      <c r="H57" s="348" t="s">
        <v>822</v>
      </c>
      <c r="I57" s="347" t="s">
        <v>700</v>
      </c>
      <c r="J57" s="349">
        <v>5000</v>
      </c>
      <c r="K57" s="347"/>
      <c r="L57" s="347"/>
    </row>
    <row r="58" spans="1:12" ht="33" customHeight="1" x14ac:dyDescent="0.25">
      <c r="A58" s="333">
        <v>56</v>
      </c>
      <c r="B58" s="346" t="s">
        <v>280</v>
      </c>
      <c r="C58" s="346" t="s">
        <v>671</v>
      </c>
      <c r="D58" s="346"/>
      <c r="E58" s="346" t="s">
        <v>672</v>
      </c>
      <c r="F58" s="347" t="s">
        <v>823</v>
      </c>
      <c r="G58" s="347" t="s">
        <v>824</v>
      </c>
      <c r="H58" s="348" t="s">
        <v>825</v>
      </c>
      <c r="I58" s="347" t="s">
        <v>700</v>
      </c>
      <c r="J58" s="349">
        <v>23470</v>
      </c>
      <c r="K58" s="347"/>
      <c r="L58" s="347"/>
    </row>
    <row r="59" spans="1:12" ht="25.15" customHeight="1" x14ac:dyDescent="0.25">
      <c r="A59" s="333">
        <v>57</v>
      </c>
      <c r="B59" s="346" t="s">
        <v>280</v>
      </c>
      <c r="C59" s="346" t="s">
        <v>671</v>
      </c>
      <c r="D59" s="346"/>
      <c r="E59" s="346" t="s">
        <v>672</v>
      </c>
      <c r="F59" s="347" t="s">
        <v>826</v>
      </c>
      <c r="G59" s="347" t="s">
        <v>783</v>
      </c>
      <c r="H59" s="348" t="s">
        <v>827</v>
      </c>
      <c r="I59" s="347" t="s">
        <v>670</v>
      </c>
      <c r="J59" s="349">
        <v>10120</v>
      </c>
      <c r="K59" s="347"/>
      <c r="L59" s="347"/>
    </row>
    <row r="60" spans="1:12" ht="24.6" customHeight="1" x14ac:dyDescent="0.25">
      <c r="A60" s="333">
        <v>58</v>
      </c>
      <c r="B60" s="346" t="s">
        <v>280</v>
      </c>
      <c r="C60" s="346" t="s">
        <v>671</v>
      </c>
      <c r="D60" s="346"/>
      <c r="E60" s="346" t="s">
        <v>672</v>
      </c>
      <c r="F60" s="347" t="s">
        <v>828</v>
      </c>
      <c r="G60" s="347" t="s">
        <v>829</v>
      </c>
      <c r="H60" s="348" t="s">
        <v>830</v>
      </c>
      <c r="I60" s="347" t="s">
        <v>700</v>
      </c>
      <c r="J60" s="349">
        <v>16999</v>
      </c>
      <c r="K60" s="347"/>
      <c r="L60" s="347"/>
    </row>
    <row r="61" spans="1:12" ht="25.9" customHeight="1" x14ac:dyDescent="0.25">
      <c r="A61" s="333">
        <v>59</v>
      </c>
      <c r="B61" s="346" t="s">
        <v>280</v>
      </c>
      <c r="C61" s="346" t="s">
        <v>671</v>
      </c>
      <c r="D61" s="346"/>
      <c r="E61" s="346" t="s">
        <v>672</v>
      </c>
      <c r="F61" s="347" t="s">
        <v>831</v>
      </c>
      <c r="G61" s="347" t="s">
        <v>777</v>
      </c>
      <c r="H61" s="348" t="s">
        <v>832</v>
      </c>
      <c r="I61" s="347" t="s">
        <v>670</v>
      </c>
      <c r="J61" s="349">
        <v>12797</v>
      </c>
      <c r="K61" s="347"/>
      <c r="L61" s="347"/>
    </row>
    <row r="62" spans="1:12" ht="30.6" customHeight="1" x14ac:dyDescent="0.25">
      <c r="A62" s="333">
        <v>60</v>
      </c>
      <c r="B62" s="346" t="s">
        <v>280</v>
      </c>
      <c r="C62" s="346" t="s">
        <v>671</v>
      </c>
      <c r="D62" s="346"/>
      <c r="E62" s="346" t="s">
        <v>672</v>
      </c>
      <c r="F62" s="347" t="s">
        <v>833</v>
      </c>
      <c r="G62" s="347" t="s">
        <v>834</v>
      </c>
      <c r="H62" s="348" t="s">
        <v>835</v>
      </c>
      <c r="I62" s="348" t="s">
        <v>836</v>
      </c>
      <c r="J62" s="349">
        <v>3236</v>
      </c>
      <c r="K62" s="347"/>
      <c r="L62" s="347"/>
    </row>
    <row r="63" spans="1:12" ht="33" customHeight="1" x14ac:dyDescent="0.25">
      <c r="A63" s="333">
        <v>61</v>
      </c>
      <c r="B63" s="346" t="s">
        <v>280</v>
      </c>
      <c r="C63" s="346" t="s">
        <v>671</v>
      </c>
      <c r="D63" s="346"/>
      <c r="E63" s="346" t="s">
        <v>672</v>
      </c>
      <c r="F63" s="347" t="s">
        <v>837</v>
      </c>
      <c r="G63" s="347" t="s">
        <v>838</v>
      </c>
      <c r="H63" s="348" t="s">
        <v>835</v>
      </c>
      <c r="I63" s="348" t="s">
        <v>836</v>
      </c>
      <c r="J63" s="349">
        <v>3947</v>
      </c>
      <c r="K63" s="347"/>
      <c r="L63" s="347"/>
    </row>
    <row r="64" spans="1:12" ht="29.45" customHeight="1" x14ac:dyDescent="0.25">
      <c r="A64" s="333">
        <v>62</v>
      </c>
      <c r="B64" s="346" t="s">
        <v>280</v>
      </c>
      <c r="C64" s="346" t="s">
        <v>671</v>
      </c>
      <c r="D64" s="346"/>
      <c r="E64" s="346" t="s">
        <v>672</v>
      </c>
      <c r="F64" s="347" t="s">
        <v>839</v>
      </c>
      <c r="G64" s="347" t="s">
        <v>838</v>
      </c>
      <c r="H64" s="348" t="s">
        <v>835</v>
      </c>
      <c r="I64" s="348" t="s">
        <v>836</v>
      </c>
      <c r="J64" s="349">
        <v>2838</v>
      </c>
      <c r="K64" s="347"/>
      <c r="L64" s="347"/>
    </row>
    <row r="65" spans="1:12" ht="33" customHeight="1" x14ac:dyDescent="0.25">
      <c r="A65" s="333">
        <v>63</v>
      </c>
      <c r="B65" s="346" t="s">
        <v>280</v>
      </c>
      <c r="C65" s="346" t="s">
        <v>671</v>
      </c>
      <c r="D65" s="346"/>
      <c r="E65" s="346" t="s">
        <v>672</v>
      </c>
      <c r="F65" s="347" t="s">
        <v>840</v>
      </c>
      <c r="G65" s="347" t="s">
        <v>841</v>
      </c>
      <c r="H65" s="348" t="s">
        <v>842</v>
      </c>
      <c r="I65" s="348" t="s">
        <v>788</v>
      </c>
      <c r="J65" s="349">
        <v>13657</v>
      </c>
      <c r="K65" s="347"/>
      <c r="L65" s="347"/>
    </row>
    <row r="66" spans="1:12" ht="48.6" customHeight="1" x14ac:dyDescent="0.25">
      <c r="A66" s="333">
        <v>64</v>
      </c>
      <c r="B66" s="346" t="s">
        <v>280</v>
      </c>
      <c r="C66" s="346" t="s">
        <v>671</v>
      </c>
      <c r="D66" s="346"/>
      <c r="E66" s="346" t="s">
        <v>672</v>
      </c>
      <c r="F66" s="347" t="s">
        <v>843</v>
      </c>
      <c r="G66" s="347" t="s">
        <v>844</v>
      </c>
      <c r="H66" s="348" t="s">
        <v>845</v>
      </c>
      <c r="I66" s="348" t="s">
        <v>846</v>
      </c>
      <c r="J66" s="349">
        <v>29038</v>
      </c>
      <c r="K66" s="347"/>
      <c r="L66" s="347"/>
    </row>
    <row r="67" spans="1:12" ht="35.450000000000003" customHeight="1" x14ac:dyDescent="0.25">
      <c r="A67" s="333">
        <v>65</v>
      </c>
      <c r="B67" s="346" t="s">
        <v>280</v>
      </c>
      <c r="C67" s="346" t="s">
        <v>671</v>
      </c>
      <c r="D67" s="346"/>
      <c r="E67" s="346" t="s">
        <v>672</v>
      </c>
      <c r="F67" s="347" t="s">
        <v>847</v>
      </c>
      <c r="G67" s="347" t="s">
        <v>848</v>
      </c>
      <c r="H67" s="348" t="s">
        <v>849</v>
      </c>
      <c r="I67" s="348" t="s">
        <v>850</v>
      </c>
      <c r="J67" s="349">
        <v>4920</v>
      </c>
      <c r="K67" s="347"/>
      <c r="L67" s="347"/>
    </row>
    <row r="68" spans="1:12" ht="27.6" customHeight="1" x14ac:dyDescent="0.25">
      <c r="A68" s="333">
        <v>66</v>
      </c>
      <c r="B68" s="346" t="s">
        <v>280</v>
      </c>
      <c r="C68" s="346" t="s">
        <v>671</v>
      </c>
      <c r="D68" s="346"/>
      <c r="E68" s="346" t="s">
        <v>672</v>
      </c>
      <c r="F68" s="347" t="s">
        <v>851</v>
      </c>
      <c r="G68" s="347" t="s">
        <v>852</v>
      </c>
      <c r="H68" s="348" t="s">
        <v>853</v>
      </c>
      <c r="I68" s="348" t="s">
        <v>850</v>
      </c>
      <c r="J68" s="349">
        <v>4990</v>
      </c>
      <c r="K68" s="347"/>
      <c r="L68" s="347"/>
    </row>
    <row r="69" spans="1:12" ht="31.15" customHeight="1" x14ac:dyDescent="0.25">
      <c r="A69" s="333">
        <v>67</v>
      </c>
      <c r="B69" s="346" t="s">
        <v>278</v>
      </c>
      <c r="C69" s="346" t="s">
        <v>671</v>
      </c>
      <c r="D69" s="346"/>
      <c r="E69" s="346" t="s">
        <v>672</v>
      </c>
      <c r="F69" s="347" t="s">
        <v>854</v>
      </c>
      <c r="G69" s="347" t="s">
        <v>855</v>
      </c>
      <c r="H69" s="343" t="s">
        <v>856</v>
      </c>
      <c r="I69" s="347" t="s">
        <v>676</v>
      </c>
      <c r="J69" s="349">
        <v>12740</v>
      </c>
      <c r="K69" s="347"/>
      <c r="L69" s="347"/>
    </row>
    <row r="70" spans="1:12" ht="52.9" customHeight="1" x14ac:dyDescent="0.25">
      <c r="A70" s="333">
        <v>68</v>
      </c>
      <c r="B70" s="346" t="s">
        <v>278</v>
      </c>
      <c r="C70" s="346" t="s">
        <v>671</v>
      </c>
      <c r="D70" s="346"/>
      <c r="E70" s="346" t="s">
        <v>672</v>
      </c>
      <c r="F70" s="347" t="s">
        <v>857</v>
      </c>
      <c r="G70" s="347" t="s">
        <v>858</v>
      </c>
      <c r="H70" s="348" t="s">
        <v>859</v>
      </c>
      <c r="I70" s="347" t="s">
        <v>676</v>
      </c>
      <c r="J70" s="349">
        <v>31012</v>
      </c>
      <c r="K70" s="347"/>
      <c r="L70" s="347"/>
    </row>
    <row r="71" spans="1:12" ht="31.9" customHeight="1" x14ac:dyDescent="0.25">
      <c r="A71" s="333">
        <v>69</v>
      </c>
      <c r="B71" s="346" t="s">
        <v>278</v>
      </c>
      <c r="C71" s="346" t="s">
        <v>671</v>
      </c>
      <c r="D71" s="346"/>
      <c r="E71" s="346" t="s">
        <v>672</v>
      </c>
      <c r="F71" s="347" t="s">
        <v>860</v>
      </c>
      <c r="G71" s="347" t="s">
        <v>861</v>
      </c>
      <c r="H71" s="348" t="s">
        <v>862</v>
      </c>
      <c r="I71" s="347" t="s">
        <v>863</v>
      </c>
      <c r="J71" s="349">
        <v>32140</v>
      </c>
      <c r="K71" s="347"/>
      <c r="L71" s="347"/>
    </row>
    <row r="72" spans="1:12" ht="32.450000000000003" customHeight="1" x14ac:dyDescent="0.25">
      <c r="A72" s="333">
        <v>70</v>
      </c>
      <c r="B72" s="346" t="s">
        <v>278</v>
      </c>
      <c r="C72" s="346" t="s">
        <v>671</v>
      </c>
      <c r="D72" s="346"/>
      <c r="E72" s="346" t="s">
        <v>672</v>
      </c>
      <c r="F72" s="347" t="s">
        <v>864</v>
      </c>
      <c r="G72" s="347" t="s">
        <v>865</v>
      </c>
      <c r="H72" s="348" t="s">
        <v>866</v>
      </c>
      <c r="I72" s="347" t="s">
        <v>676</v>
      </c>
      <c r="J72" s="349">
        <v>20567</v>
      </c>
      <c r="K72" s="347"/>
      <c r="L72" s="347"/>
    </row>
    <row r="73" spans="1:12" ht="35.450000000000003" customHeight="1" x14ac:dyDescent="0.25">
      <c r="A73" s="333">
        <v>71</v>
      </c>
      <c r="B73" s="346" t="s">
        <v>278</v>
      </c>
      <c r="C73" s="346" t="s">
        <v>671</v>
      </c>
      <c r="D73" s="346"/>
      <c r="E73" s="346" t="s">
        <v>672</v>
      </c>
      <c r="F73" s="347" t="s">
        <v>867</v>
      </c>
      <c r="G73" s="347" t="s">
        <v>868</v>
      </c>
      <c r="H73" s="348" t="s">
        <v>869</v>
      </c>
      <c r="I73" s="347" t="s">
        <v>683</v>
      </c>
      <c r="J73" s="349">
        <v>94556</v>
      </c>
      <c r="K73" s="347"/>
      <c r="L73" s="347"/>
    </row>
    <row r="74" spans="1:12" ht="38.450000000000003" customHeight="1" x14ac:dyDescent="0.25">
      <c r="A74" s="333">
        <v>72</v>
      </c>
      <c r="B74" s="346" t="s">
        <v>278</v>
      </c>
      <c r="C74" s="346" t="s">
        <v>671</v>
      </c>
      <c r="D74" s="346"/>
      <c r="E74" s="346" t="s">
        <v>672</v>
      </c>
      <c r="F74" s="347" t="s">
        <v>870</v>
      </c>
      <c r="G74" s="347" t="s">
        <v>871</v>
      </c>
      <c r="H74" s="348" t="s">
        <v>872</v>
      </c>
      <c r="I74" s="347" t="s">
        <v>683</v>
      </c>
      <c r="J74" s="349">
        <v>92329</v>
      </c>
      <c r="K74" s="347"/>
      <c r="L74" s="347"/>
    </row>
    <row r="75" spans="1:12" x14ac:dyDescent="0.25">
      <c r="A75" s="333">
        <v>73</v>
      </c>
      <c r="B75" s="346" t="s">
        <v>278</v>
      </c>
      <c r="C75" s="346" t="s">
        <v>671</v>
      </c>
      <c r="D75" s="346"/>
      <c r="E75" s="346" t="s">
        <v>672</v>
      </c>
      <c r="F75" s="347" t="s">
        <v>873</v>
      </c>
      <c r="G75" s="347" t="s">
        <v>665</v>
      </c>
      <c r="H75" s="348" t="s">
        <v>874</v>
      </c>
      <c r="I75" s="347" t="s">
        <v>875</v>
      </c>
      <c r="J75" s="349">
        <v>50990</v>
      </c>
      <c r="K75" s="347"/>
      <c r="L75" s="347"/>
    </row>
    <row r="76" spans="1:12" ht="42.6" customHeight="1" x14ac:dyDescent="0.25">
      <c r="A76" s="333">
        <v>74</v>
      </c>
      <c r="B76" s="346" t="s">
        <v>278</v>
      </c>
      <c r="C76" s="346" t="s">
        <v>671</v>
      </c>
      <c r="D76" s="346"/>
      <c r="E76" s="346" t="s">
        <v>672</v>
      </c>
      <c r="F76" s="347" t="s">
        <v>876</v>
      </c>
      <c r="G76" s="347" t="s">
        <v>877</v>
      </c>
      <c r="H76" s="348" t="s">
        <v>878</v>
      </c>
      <c r="I76" s="347" t="s">
        <v>760</v>
      </c>
      <c r="J76" s="349">
        <v>49107</v>
      </c>
      <c r="K76" s="347"/>
      <c r="L76" s="347"/>
    </row>
    <row r="77" spans="1:12" ht="33.6" customHeight="1" x14ac:dyDescent="0.25">
      <c r="A77" s="333">
        <v>75</v>
      </c>
      <c r="B77" s="346" t="s">
        <v>278</v>
      </c>
      <c r="C77" s="346" t="s">
        <v>671</v>
      </c>
      <c r="D77" s="346"/>
      <c r="E77" s="346" t="s">
        <v>672</v>
      </c>
      <c r="F77" s="347" t="s">
        <v>879</v>
      </c>
      <c r="G77" s="347" t="s">
        <v>880</v>
      </c>
      <c r="H77" s="348" t="s">
        <v>881</v>
      </c>
      <c r="I77" s="347" t="s">
        <v>720</v>
      </c>
      <c r="J77" s="349">
        <v>57395</v>
      </c>
      <c r="K77" s="347"/>
      <c r="L77" s="347"/>
    </row>
    <row r="78" spans="1:12" ht="38.450000000000003" customHeight="1" x14ac:dyDescent="0.25">
      <c r="A78" s="333">
        <v>76</v>
      </c>
      <c r="B78" s="346" t="s">
        <v>278</v>
      </c>
      <c r="C78" s="346" t="s">
        <v>671</v>
      </c>
      <c r="D78" s="346"/>
      <c r="E78" s="346" t="s">
        <v>672</v>
      </c>
      <c r="F78" s="347" t="s">
        <v>882</v>
      </c>
      <c r="G78" s="347" t="s">
        <v>883</v>
      </c>
      <c r="H78" s="348" t="s">
        <v>884</v>
      </c>
      <c r="I78" s="347" t="s">
        <v>687</v>
      </c>
      <c r="J78" s="349">
        <v>81051</v>
      </c>
      <c r="K78" s="347"/>
      <c r="L78" s="347"/>
    </row>
    <row r="79" spans="1:12" ht="43.9" customHeight="1" x14ac:dyDescent="0.25">
      <c r="A79" s="333">
        <v>77</v>
      </c>
      <c r="B79" s="346" t="s">
        <v>278</v>
      </c>
      <c r="C79" s="346" t="s">
        <v>671</v>
      </c>
      <c r="D79" s="346"/>
      <c r="E79" s="346" t="s">
        <v>672</v>
      </c>
      <c r="F79" s="347" t="s">
        <v>885</v>
      </c>
      <c r="G79" s="347" t="s">
        <v>886</v>
      </c>
      <c r="H79" s="348" t="s">
        <v>887</v>
      </c>
      <c r="I79" s="347" t="s">
        <v>687</v>
      </c>
      <c r="J79" s="349">
        <v>91800</v>
      </c>
      <c r="K79" s="347"/>
      <c r="L79" s="347"/>
    </row>
    <row r="80" spans="1:12" ht="34.9" customHeight="1" x14ac:dyDescent="0.25">
      <c r="A80" s="333">
        <v>78</v>
      </c>
      <c r="B80" s="346" t="s">
        <v>278</v>
      </c>
      <c r="C80" s="346" t="s">
        <v>671</v>
      </c>
      <c r="D80" s="346"/>
      <c r="E80" s="346" t="s">
        <v>672</v>
      </c>
      <c r="F80" s="347" t="s">
        <v>888</v>
      </c>
      <c r="G80" s="347" t="s">
        <v>889</v>
      </c>
      <c r="H80" s="348" t="s">
        <v>890</v>
      </c>
      <c r="I80" s="347" t="s">
        <v>850</v>
      </c>
      <c r="J80" s="349">
        <v>308025</v>
      </c>
      <c r="K80" s="347"/>
      <c r="L80" s="347"/>
    </row>
    <row r="81" spans="1:12" ht="32.450000000000003" customHeight="1" x14ac:dyDescent="0.25">
      <c r="A81" s="333">
        <v>79</v>
      </c>
      <c r="B81" s="346" t="s">
        <v>278</v>
      </c>
      <c r="C81" s="346" t="s">
        <v>671</v>
      </c>
      <c r="D81" s="346"/>
      <c r="E81" s="346" t="s">
        <v>672</v>
      </c>
      <c r="F81" s="347" t="s">
        <v>891</v>
      </c>
      <c r="G81" s="347" t="s">
        <v>665</v>
      </c>
      <c r="H81" s="348" t="s">
        <v>835</v>
      </c>
      <c r="I81" s="348" t="s">
        <v>836</v>
      </c>
      <c r="J81" s="349">
        <v>3971</v>
      </c>
      <c r="K81" s="347"/>
      <c r="L81" s="347"/>
    </row>
    <row r="82" spans="1:12" ht="25.9" customHeight="1" x14ac:dyDescent="0.25">
      <c r="A82" s="333">
        <v>80</v>
      </c>
      <c r="B82" s="346" t="s">
        <v>278</v>
      </c>
      <c r="C82" s="346" t="s">
        <v>671</v>
      </c>
      <c r="D82" s="346"/>
      <c r="E82" s="346" t="s">
        <v>672</v>
      </c>
      <c r="F82" s="347" t="s">
        <v>892</v>
      </c>
      <c r="G82" s="347" t="s">
        <v>893</v>
      </c>
      <c r="H82" s="348" t="s">
        <v>835</v>
      </c>
      <c r="I82" s="348" t="s">
        <v>836</v>
      </c>
      <c r="J82" s="349">
        <v>5000</v>
      </c>
      <c r="K82" s="347"/>
      <c r="L82" s="347"/>
    </row>
    <row r="83" spans="1:12" ht="36" customHeight="1" x14ac:dyDescent="0.25">
      <c r="A83" s="333">
        <v>81</v>
      </c>
      <c r="B83" s="346" t="s">
        <v>278</v>
      </c>
      <c r="C83" s="346" t="s">
        <v>671</v>
      </c>
      <c r="D83" s="346"/>
      <c r="E83" s="346" t="s">
        <v>672</v>
      </c>
      <c r="F83" s="347" t="s">
        <v>894</v>
      </c>
      <c r="G83" s="347" t="s">
        <v>895</v>
      </c>
      <c r="H83" s="348" t="s">
        <v>896</v>
      </c>
      <c r="I83" s="348" t="s">
        <v>676</v>
      </c>
      <c r="J83" s="349">
        <v>28939</v>
      </c>
      <c r="K83" s="347"/>
      <c r="L83" s="347"/>
    </row>
    <row r="84" spans="1:12" ht="27.6" customHeight="1" x14ac:dyDescent="0.25">
      <c r="A84" s="333">
        <v>82</v>
      </c>
      <c r="B84" s="346" t="s">
        <v>278</v>
      </c>
      <c r="C84" s="346" t="s">
        <v>671</v>
      </c>
      <c r="D84" s="346"/>
      <c r="E84" s="346" t="s">
        <v>672</v>
      </c>
      <c r="F84" s="347" t="s">
        <v>897</v>
      </c>
      <c r="G84" s="347" t="s">
        <v>898</v>
      </c>
      <c r="H84" s="348" t="s">
        <v>899</v>
      </c>
      <c r="I84" s="348" t="s">
        <v>850</v>
      </c>
      <c r="J84" s="349">
        <v>116477</v>
      </c>
      <c r="K84" s="347"/>
      <c r="L84" s="347"/>
    </row>
    <row r="85" spans="1:12" ht="30.6" customHeight="1" x14ac:dyDescent="0.25">
      <c r="A85" s="333">
        <v>83</v>
      </c>
      <c r="B85" s="346" t="s">
        <v>642</v>
      </c>
      <c r="C85" s="346" t="s">
        <v>671</v>
      </c>
      <c r="D85" s="346"/>
      <c r="E85" s="346" t="s">
        <v>672</v>
      </c>
      <c r="F85" s="347" t="s">
        <v>900</v>
      </c>
      <c r="G85" s="347" t="s">
        <v>901</v>
      </c>
      <c r="H85" s="348" t="s">
        <v>902</v>
      </c>
      <c r="I85" s="347" t="s">
        <v>720</v>
      </c>
      <c r="J85" s="349">
        <v>54496</v>
      </c>
      <c r="K85" s="347"/>
      <c r="L85" s="347"/>
    </row>
    <row r="86" spans="1:12" ht="34.15" customHeight="1" x14ac:dyDescent="0.25">
      <c r="A86" s="333">
        <v>84</v>
      </c>
      <c r="B86" s="346" t="s">
        <v>642</v>
      </c>
      <c r="C86" s="346" t="s">
        <v>671</v>
      </c>
      <c r="D86" s="346"/>
      <c r="E86" s="346" t="s">
        <v>672</v>
      </c>
      <c r="F86" s="347" t="s">
        <v>903</v>
      </c>
      <c r="G86" s="347" t="s">
        <v>904</v>
      </c>
      <c r="H86" s="348" t="s">
        <v>905</v>
      </c>
      <c r="I86" s="347" t="s">
        <v>760</v>
      </c>
      <c r="J86" s="349">
        <v>68333</v>
      </c>
      <c r="K86" s="347"/>
      <c r="L86" s="347"/>
    </row>
    <row r="87" spans="1:12" ht="25.9" customHeight="1" x14ac:dyDescent="0.25">
      <c r="A87" s="333">
        <v>85</v>
      </c>
      <c r="B87" s="346" t="s">
        <v>642</v>
      </c>
      <c r="C87" s="346" t="s">
        <v>671</v>
      </c>
      <c r="D87" s="346"/>
      <c r="E87" s="346" t="s">
        <v>672</v>
      </c>
      <c r="F87" s="347" t="s">
        <v>906</v>
      </c>
      <c r="G87" s="347" t="s">
        <v>907</v>
      </c>
      <c r="H87" s="348" t="s">
        <v>908</v>
      </c>
      <c r="I87" s="347" t="s">
        <v>700</v>
      </c>
      <c r="J87" s="349">
        <v>26352</v>
      </c>
      <c r="K87" s="347"/>
      <c r="L87" s="347"/>
    </row>
    <row r="88" spans="1:12" ht="34.15" customHeight="1" x14ac:dyDescent="0.25">
      <c r="A88" s="333">
        <v>86</v>
      </c>
      <c r="B88" s="346" t="s">
        <v>642</v>
      </c>
      <c r="C88" s="346" t="s">
        <v>671</v>
      </c>
      <c r="D88" s="346"/>
      <c r="E88" s="346" t="s">
        <v>672</v>
      </c>
      <c r="F88" s="347" t="s">
        <v>909</v>
      </c>
      <c r="G88" s="347" t="s">
        <v>910</v>
      </c>
      <c r="H88" s="348" t="s">
        <v>911</v>
      </c>
      <c r="I88" s="347" t="s">
        <v>676</v>
      </c>
      <c r="J88" s="349">
        <v>11355</v>
      </c>
      <c r="K88" s="347"/>
      <c r="L88" s="347"/>
    </row>
    <row r="89" spans="1:12" ht="42.6" customHeight="1" x14ac:dyDescent="0.25">
      <c r="A89" s="333">
        <v>87</v>
      </c>
      <c r="B89" s="346" t="s">
        <v>280</v>
      </c>
      <c r="C89" s="340" t="s">
        <v>912</v>
      </c>
      <c r="D89" s="346"/>
      <c r="E89" s="346" t="s">
        <v>644</v>
      </c>
      <c r="F89" s="347" t="s">
        <v>913</v>
      </c>
      <c r="G89" s="347" t="s">
        <v>914</v>
      </c>
      <c r="H89" s="348" t="s">
        <v>915</v>
      </c>
      <c r="I89" s="347" t="s">
        <v>760</v>
      </c>
      <c r="J89" s="349">
        <v>71798</v>
      </c>
      <c r="K89" s="347"/>
      <c r="L89" s="347"/>
    </row>
    <row r="90" spans="1:12" ht="27.6" customHeight="1" x14ac:dyDescent="0.25">
      <c r="A90" s="333">
        <v>88</v>
      </c>
      <c r="B90" s="346" t="s">
        <v>280</v>
      </c>
      <c r="C90" s="340" t="s">
        <v>912</v>
      </c>
      <c r="D90" s="346"/>
      <c r="E90" s="346" t="s">
        <v>644</v>
      </c>
      <c r="F90" s="347" t="s">
        <v>916</v>
      </c>
      <c r="G90" s="347" t="s">
        <v>917</v>
      </c>
      <c r="H90" s="348" t="s">
        <v>918</v>
      </c>
      <c r="I90" s="347" t="s">
        <v>919</v>
      </c>
      <c r="J90" s="349">
        <v>87154</v>
      </c>
      <c r="K90" s="347"/>
      <c r="L90" s="347"/>
    </row>
    <row r="91" spans="1:12" ht="25.9" customHeight="1" x14ac:dyDescent="0.25">
      <c r="A91" s="333">
        <v>89</v>
      </c>
      <c r="B91" s="346" t="s">
        <v>642</v>
      </c>
      <c r="C91" s="346" t="s">
        <v>920</v>
      </c>
      <c r="D91" s="346"/>
      <c r="E91" s="346" t="s">
        <v>644</v>
      </c>
      <c r="F91" s="347" t="s">
        <v>921</v>
      </c>
      <c r="G91" s="347" t="s">
        <v>922</v>
      </c>
      <c r="H91" s="348" t="s">
        <v>923</v>
      </c>
      <c r="I91" s="347" t="s">
        <v>683</v>
      </c>
      <c r="J91" s="349">
        <v>0</v>
      </c>
      <c r="K91" s="347"/>
      <c r="L91" s="347"/>
    </row>
    <row r="92" spans="1:12" ht="27" customHeight="1" x14ac:dyDescent="0.25">
      <c r="A92" s="333">
        <v>90</v>
      </c>
      <c r="B92" s="346" t="s">
        <v>278</v>
      </c>
      <c r="C92" s="346" t="s">
        <v>920</v>
      </c>
      <c r="D92" s="346"/>
      <c r="E92" s="346" t="s">
        <v>644</v>
      </c>
      <c r="F92" s="347" t="s">
        <v>924</v>
      </c>
      <c r="G92" s="347" t="s">
        <v>665</v>
      </c>
      <c r="H92" s="348" t="s">
        <v>925</v>
      </c>
      <c r="I92" s="347" t="s">
        <v>687</v>
      </c>
      <c r="J92" s="349">
        <v>0</v>
      </c>
      <c r="K92" s="347"/>
      <c r="L92" s="347"/>
    </row>
    <row r="93" spans="1:12" ht="25.9" customHeight="1" x14ac:dyDescent="0.25">
      <c r="A93" s="333">
        <v>91</v>
      </c>
      <c r="B93" s="346" t="s">
        <v>278</v>
      </c>
      <c r="C93" s="346" t="s">
        <v>920</v>
      </c>
      <c r="D93" s="346"/>
      <c r="E93" s="346" t="s">
        <v>644</v>
      </c>
      <c r="F93" s="347" t="s">
        <v>926</v>
      </c>
      <c r="G93" s="347" t="s">
        <v>927</v>
      </c>
      <c r="H93" s="348" t="s">
        <v>928</v>
      </c>
      <c r="I93" s="347" t="s">
        <v>676</v>
      </c>
      <c r="J93" s="349">
        <v>0</v>
      </c>
      <c r="K93" s="347"/>
      <c r="L93" s="347"/>
    </row>
    <row r="94" spans="1:12" ht="28.9" customHeight="1" x14ac:dyDescent="0.25">
      <c r="A94" s="333">
        <v>92</v>
      </c>
      <c r="B94" s="346" t="s">
        <v>278</v>
      </c>
      <c r="C94" s="346" t="s">
        <v>920</v>
      </c>
      <c r="D94" s="346"/>
      <c r="E94" s="346" t="s">
        <v>644</v>
      </c>
      <c r="F94" s="347" t="s">
        <v>929</v>
      </c>
      <c r="G94" s="347" t="s">
        <v>930</v>
      </c>
      <c r="H94" s="348" t="s">
        <v>931</v>
      </c>
      <c r="I94" s="347" t="s">
        <v>932</v>
      </c>
      <c r="J94" s="349">
        <v>0</v>
      </c>
      <c r="K94" s="347"/>
      <c r="L94" s="347"/>
    </row>
    <row r="95" spans="1:12" ht="22.9" customHeight="1" x14ac:dyDescent="0.25">
      <c r="A95" s="333">
        <v>93</v>
      </c>
      <c r="B95" s="346" t="s">
        <v>280</v>
      </c>
      <c r="C95" s="346" t="s">
        <v>920</v>
      </c>
      <c r="D95" s="346"/>
      <c r="E95" s="346" t="s">
        <v>644</v>
      </c>
      <c r="F95" s="347" t="s">
        <v>933</v>
      </c>
      <c r="G95" s="347" t="s">
        <v>934</v>
      </c>
      <c r="H95" s="348" t="s">
        <v>935</v>
      </c>
      <c r="I95" s="347" t="s">
        <v>720</v>
      </c>
      <c r="J95" s="349">
        <v>0</v>
      </c>
      <c r="K95" s="347"/>
      <c r="L95" s="347"/>
    </row>
    <row r="96" spans="1:12" ht="22.9" customHeight="1" x14ac:dyDescent="0.25">
      <c r="A96" s="333">
        <v>94</v>
      </c>
      <c r="B96" s="346" t="s">
        <v>280</v>
      </c>
      <c r="C96" s="346" t="s">
        <v>920</v>
      </c>
      <c r="D96" s="346"/>
      <c r="E96" s="346" t="s">
        <v>644</v>
      </c>
      <c r="F96" s="347" t="s">
        <v>936</v>
      </c>
      <c r="G96" s="347" t="s">
        <v>937</v>
      </c>
      <c r="H96" s="348" t="s">
        <v>938</v>
      </c>
      <c r="I96" s="347" t="s">
        <v>720</v>
      </c>
      <c r="J96" s="349">
        <v>0</v>
      </c>
      <c r="K96" s="347"/>
      <c r="L96" s="347"/>
    </row>
    <row r="97" spans="1:12" ht="37.9" customHeight="1" x14ac:dyDescent="0.25">
      <c r="A97" s="333">
        <v>95</v>
      </c>
      <c r="B97" s="346" t="s">
        <v>280</v>
      </c>
      <c r="C97" s="346" t="s">
        <v>920</v>
      </c>
      <c r="D97" s="346"/>
      <c r="E97" s="346" t="s">
        <v>644</v>
      </c>
      <c r="F97" s="347" t="s">
        <v>939</v>
      </c>
      <c r="G97" s="347" t="s">
        <v>940</v>
      </c>
      <c r="H97" s="348" t="s">
        <v>941</v>
      </c>
      <c r="I97" s="347" t="s">
        <v>720</v>
      </c>
      <c r="J97" s="349">
        <v>0</v>
      </c>
      <c r="K97" s="347"/>
      <c r="L97" s="347"/>
    </row>
    <row r="98" spans="1:12" ht="25.15" customHeight="1" x14ac:dyDescent="0.25">
      <c r="A98" s="333">
        <v>96</v>
      </c>
      <c r="B98" s="346" t="s">
        <v>280</v>
      </c>
      <c r="C98" s="346" t="s">
        <v>920</v>
      </c>
      <c r="D98" s="346"/>
      <c r="E98" s="346" t="s">
        <v>644</v>
      </c>
      <c r="F98" s="347" t="s">
        <v>942</v>
      </c>
      <c r="G98" s="347" t="s">
        <v>943</v>
      </c>
      <c r="H98" s="348" t="s">
        <v>944</v>
      </c>
      <c r="I98" s="347" t="s">
        <v>676</v>
      </c>
      <c r="J98" s="349">
        <v>0</v>
      </c>
      <c r="K98" s="347"/>
      <c r="L98" s="347"/>
    </row>
    <row r="99" spans="1:12" ht="35.450000000000003" customHeight="1" x14ac:dyDescent="0.25">
      <c r="A99" s="333">
        <v>97</v>
      </c>
      <c r="B99" s="346" t="s">
        <v>280</v>
      </c>
      <c r="C99" s="346" t="s">
        <v>920</v>
      </c>
      <c r="D99" s="346"/>
      <c r="E99" s="346" t="s">
        <v>644</v>
      </c>
      <c r="F99" s="347" t="s">
        <v>945</v>
      </c>
      <c r="G99" s="347" t="s">
        <v>783</v>
      </c>
      <c r="H99" s="348" t="s">
        <v>946</v>
      </c>
      <c r="I99" s="347" t="s">
        <v>676</v>
      </c>
      <c r="J99" s="349">
        <v>0</v>
      </c>
      <c r="K99" s="347"/>
      <c r="L99" s="347"/>
    </row>
    <row r="100" spans="1:12" ht="28.15" customHeight="1" x14ac:dyDescent="0.25">
      <c r="A100" s="333">
        <v>98</v>
      </c>
      <c r="B100" s="346" t="s">
        <v>280</v>
      </c>
      <c r="C100" s="346" t="s">
        <v>920</v>
      </c>
      <c r="D100" s="346"/>
      <c r="E100" s="346" t="s">
        <v>644</v>
      </c>
      <c r="F100" s="347" t="s">
        <v>947</v>
      </c>
      <c r="G100" s="347" t="s">
        <v>948</v>
      </c>
      <c r="H100" s="348" t="s">
        <v>949</v>
      </c>
      <c r="I100" s="347" t="s">
        <v>720</v>
      </c>
      <c r="J100" s="349">
        <v>0</v>
      </c>
      <c r="K100" s="347"/>
      <c r="L100" s="347"/>
    </row>
    <row r="101" spans="1:12" ht="26.45" customHeight="1" x14ac:dyDescent="0.25">
      <c r="A101" s="333">
        <v>99</v>
      </c>
      <c r="B101" s="346" t="s">
        <v>642</v>
      </c>
      <c r="C101" s="346" t="s">
        <v>920</v>
      </c>
      <c r="D101" s="346"/>
      <c r="E101" s="346" t="s">
        <v>644</v>
      </c>
      <c r="F101" s="352" t="s">
        <v>950</v>
      </c>
      <c r="G101" s="347" t="s">
        <v>951</v>
      </c>
      <c r="H101" s="348" t="s">
        <v>952</v>
      </c>
      <c r="I101" s="347" t="s">
        <v>667</v>
      </c>
      <c r="J101" s="349">
        <v>0</v>
      </c>
      <c r="K101" s="347"/>
      <c r="L101" s="347"/>
    </row>
    <row r="102" spans="1:12" x14ac:dyDescent="0.25">
      <c r="A102" s="333">
        <v>100</v>
      </c>
      <c r="B102" s="346" t="s">
        <v>953</v>
      </c>
      <c r="C102" s="346" t="s">
        <v>954</v>
      </c>
      <c r="D102" s="346"/>
      <c r="E102" s="346" t="s">
        <v>322</v>
      </c>
      <c r="F102" s="347" t="s">
        <v>955</v>
      </c>
      <c r="G102" s="348" t="s">
        <v>956</v>
      </c>
      <c r="H102" s="347" t="s">
        <v>957</v>
      </c>
      <c r="I102" s="353" t="s">
        <v>958</v>
      </c>
      <c r="J102" s="349">
        <v>900000</v>
      </c>
      <c r="K102" s="354"/>
      <c r="L102" s="347"/>
    </row>
    <row r="103" spans="1:12" ht="29.45" customHeight="1" x14ac:dyDescent="0.25">
      <c r="A103" s="333">
        <v>101</v>
      </c>
      <c r="B103" s="346" t="s">
        <v>953</v>
      </c>
      <c r="C103" s="346" t="s">
        <v>959</v>
      </c>
      <c r="D103" s="346"/>
      <c r="E103" s="346" t="s">
        <v>322</v>
      </c>
      <c r="F103" s="347" t="s">
        <v>960</v>
      </c>
      <c r="G103" s="348" t="s">
        <v>838</v>
      </c>
      <c r="H103" s="348" t="s">
        <v>961</v>
      </c>
      <c r="I103" s="353" t="s">
        <v>919</v>
      </c>
      <c r="J103" s="349">
        <v>79447</v>
      </c>
      <c r="K103" s="354"/>
      <c r="L103" s="347"/>
    </row>
    <row r="104" spans="1:12" ht="36" customHeight="1" x14ac:dyDescent="0.25">
      <c r="A104" s="333">
        <v>102</v>
      </c>
      <c r="B104" s="346" t="s">
        <v>962</v>
      </c>
      <c r="C104" s="346" t="s">
        <v>959</v>
      </c>
      <c r="D104" s="346"/>
      <c r="E104" s="346" t="s">
        <v>322</v>
      </c>
      <c r="F104" s="347" t="s">
        <v>963</v>
      </c>
      <c r="G104" s="347" t="s">
        <v>964</v>
      </c>
      <c r="H104" s="348" t="s">
        <v>965</v>
      </c>
      <c r="I104" s="347" t="s">
        <v>846</v>
      </c>
      <c r="J104" s="349">
        <v>0</v>
      </c>
      <c r="K104" s="347"/>
      <c r="L104" s="347"/>
    </row>
    <row r="105" spans="1:12" ht="33.6" customHeight="1" x14ac:dyDescent="0.25">
      <c r="A105" s="333">
        <v>103</v>
      </c>
      <c r="B105" s="346" t="s">
        <v>962</v>
      </c>
      <c r="C105" s="346" t="s">
        <v>959</v>
      </c>
      <c r="D105" s="346"/>
      <c r="E105" s="346" t="s">
        <v>322</v>
      </c>
      <c r="F105" s="347" t="s">
        <v>966</v>
      </c>
      <c r="G105" s="347" t="s">
        <v>967</v>
      </c>
      <c r="H105" s="348" t="s">
        <v>968</v>
      </c>
      <c r="I105" s="347" t="s">
        <v>969</v>
      </c>
      <c r="J105" s="349">
        <v>0</v>
      </c>
      <c r="K105" s="347"/>
      <c r="L105" s="347"/>
    </row>
    <row r="106" spans="1:12" ht="37.15" customHeight="1" x14ac:dyDescent="0.25">
      <c r="A106" s="333">
        <v>104</v>
      </c>
      <c r="B106" s="346" t="s">
        <v>642</v>
      </c>
      <c r="C106" s="346" t="s">
        <v>959</v>
      </c>
      <c r="D106" s="346"/>
      <c r="E106" s="346" t="s">
        <v>322</v>
      </c>
      <c r="F106" s="347" t="s">
        <v>970</v>
      </c>
      <c r="G106" s="347" t="s">
        <v>971</v>
      </c>
      <c r="H106" s="348" t="s">
        <v>972</v>
      </c>
      <c r="I106" s="347" t="s">
        <v>788</v>
      </c>
      <c r="J106" s="349">
        <v>14743</v>
      </c>
      <c r="K106" s="347"/>
      <c r="L106" s="347"/>
    </row>
    <row r="107" spans="1:12" ht="35.450000000000003" customHeight="1" x14ac:dyDescent="0.25">
      <c r="A107" s="333">
        <v>105</v>
      </c>
      <c r="B107" s="346" t="s">
        <v>642</v>
      </c>
      <c r="C107" s="346" t="s">
        <v>959</v>
      </c>
      <c r="D107" s="346"/>
      <c r="E107" s="346" t="s">
        <v>322</v>
      </c>
      <c r="F107" s="347" t="s">
        <v>973</v>
      </c>
      <c r="G107" s="347" t="s">
        <v>901</v>
      </c>
      <c r="H107" s="348" t="s">
        <v>974</v>
      </c>
      <c r="I107" s="347" t="s">
        <v>760</v>
      </c>
      <c r="J107" s="349">
        <v>19270</v>
      </c>
      <c r="K107" s="347"/>
      <c r="L107" s="347"/>
    </row>
    <row r="108" spans="1:12" ht="39.6" customHeight="1" x14ac:dyDescent="0.25">
      <c r="A108" s="333">
        <v>106</v>
      </c>
      <c r="B108" s="346" t="s">
        <v>642</v>
      </c>
      <c r="C108" s="346" t="s">
        <v>959</v>
      </c>
      <c r="D108" s="346"/>
      <c r="E108" s="346" t="s">
        <v>322</v>
      </c>
      <c r="F108" s="347" t="s">
        <v>975</v>
      </c>
      <c r="G108" s="347" t="s">
        <v>976</v>
      </c>
      <c r="H108" s="348" t="s">
        <v>977</v>
      </c>
      <c r="I108" s="347" t="s">
        <v>846</v>
      </c>
      <c r="J108" s="349">
        <v>9993</v>
      </c>
      <c r="K108" s="347"/>
      <c r="L108" s="347"/>
    </row>
    <row r="109" spans="1:12" ht="37.15" customHeight="1" x14ac:dyDescent="0.25">
      <c r="A109" s="333">
        <v>107</v>
      </c>
      <c r="B109" s="346" t="s">
        <v>278</v>
      </c>
      <c r="C109" s="346" t="s">
        <v>959</v>
      </c>
      <c r="D109" s="346"/>
      <c r="E109" s="346" t="s">
        <v>322</v>
      </c>
      <c r="F109" s="347" t="s">
        <v>978</v>
      </c>
      <c r="G109" s="347" t="s">
        <v>979</v>
      </c>
      <c r="H109" s="348" t="s">
        <v>980</v>
      </c>
      <c r="I109" s="347" t="s">
        <v>788</v>
      </c>
      <c r="J109" s="349">
        <v>8650</v>
      </c>
      <c r="K109" s="347"/>
      <c r="L109" s="347"/>
    </row>
    <row r="110" spans="1:12" ht="38.450000000000003" customHeight="1" x14ac:dyDescent="0.25">
      <c r="A110" s="333">
        <v>108</v>
      </c>
      <c r="B110" s="346" t="s">
        <v>278</v>
      </c>
      <c r="C110" s="346" t="s">
        <v>959</v>
      </c>
      <c r="D110" s="346"/>
      <c r="E110" s="346" t="s">
        <v>322</v>
      </c>
      <c r="F110" s="347" t="s">
        <v>981</v>
      </c>
      <c r="G110" s="347" t="s">
        <v>889</v>
      </c>
      <c r="H110" s="348" t="s">
        <v>982</v>
      </c>
      <c r="I110" s="347" t="s">
        <v>788</v>
      </c>
      <c r="J110" s="349">
        <v>11064</v>
      </c>
      <c r="K110" s="347"/>
      <c r="L110" s="347"/>
    </row>
    <row r="111" spans="1:12" ht="33" customHeight="1" x14ac:dyDescent="0.25">
      <c r="A111" s="333">
        <v>109</v>
      </c>
      <c r="B111" s="346" t="s">
        <v>278</v>
      </c>
      <c r="C111" s="346" t="s">
        <v>959</v>
      </c>
      <c r="D111" s="346"/>
      <c r="E111" s="346" t="s">
        <v>322</v>
      </c>
      <c r="F111" s="347" t="s">
        <v>983</v>
      </c>
      <c r="G111" s="347" t="s">
        <v>984</v>
      </c>
      <c r="H111" s="348" t="s">
        <v>985</v>
      </c>
      <c r="I111" s="347" t="s">
        <v>846</v>
      </c>
      <c r="J111" s="349">
        <v>9115</v>
      </c>
      <c r="K111" s="347"/>
      <c r="L111" s="347"/>
    </row>
    <row r="112" spans="1:12" ht="40.15" customHeight="1" x14ac:dyDescent="0.25">
      <c r="A112" s="333">
        <v>110</v>
      </c>
      <c r="B112" s="346" t="s">
        <v>278</v>
      </c>
      <c r="C112" s="346" t="s">
        <v>959</v>
      </c>
      <c r="D112" s="346"/>
      <c r="E112" s="346" t="s">
        <v>322</v>
      </c>
      <c r="F112" s="347" t="s">
        <v>986</v>
      </c>
      <c r="G112" s="347" t="s">
        <v>987</v>
      </c>
      <c r="H112" s="348" t="s">
        <v>988</v>
      </c>
      <c r="I112" s="347" t="s">
        <v>760</v>
      </c>
      <c r="J112" s="349">
        <v>18526</v>
      </c>
      <c r="K112" s="347"/>
      <c r="L112" s="347"/>
    </row>
    <row r="113" spans="1:12" ht="38.450000000000003" customHeight="1" x14ac:dyDescent="0.25">
      <c r="A113" s="333">
        <v>111</v>
      </c>
      <c r="B113" s="346" t="s">
        <v>278</v>
      </c>
      <c r="C113" s="346" t="s">
        <v>959</v>
      </c>
      <c r="D113" s="346"/>
      <c r="E113" s="346" t="s">
        <v>322</v>
      </c>
      <c r="F113" s="347" t="s">
        <v>989</v>
      </c>
      <c r="G113" s="347" t="s">
        <v>990</v>
      </c>
      <c r="H113" s="348" t="s">
        <v>991</v>
      </c>
      <c r="I113" s="347" t="s">
        <v>760</v>
      </c>
      <c r="J113" s="349">
        <v>15570</v>
      </c>
      <c r="K113" s="347"/>
      <c r="L113" s="347"/>
    </row>
    <row r="114" spans="1:12" ht="39" customHeight="1" x14ac:dyDescent="0.25">
      <c r="A114" s="333">
        <v>112</v>
      </c>
      <c r="B114" s="346" t="s">
        <v>278</v>
      </c>
      <c r="C114" s="346" t="s">
        <v>959</v>
      </c>
      <c r="D114" s="346"/>
      <c r="E114" s="346" t="s">
        <v>322</v>
      </c>
      <c r="F114" s="347" t="s">
        <v>992</v>
      </c>
      <c r="G114" s="347" t="s">
        <v>993</v>
      </c>
      <c r="H114" s="348" t="s">
        <v>994</v>
      </c>
      <c r="I114" s="347" t="s">
        <v>846</v>
      </c>
      <c r="J114" s="349">
        <v>2825</v>
      </c>
      <c r="K114" s="347"/>
      <c r="L114" s="347"/>
    </row>
    <row r="115" spans="1:12" ht="45" customHeight="1" x14ac:dyDescent="0.25">
      <c r="A115" s="333">
        <v>113</v>
      </c>
      <c r="B115" s="346" t="s">
        <v>278</v>
      </c>
      <c r="C115" s="346" t="s">
        <v>959</v>
      </c>
      <c r="D115" s="346"/>
      <c r="E115" s="346" t="s">
        <v>322</v>
      </c>
      <c r="F115" s="347" t="s">
        <v>995</v>
      </c>
      <c r="G115" s="347" t="s">
        <v>996</v>
      </c>
      <c r="H115" s="348" t="s">
        <v>997</v>
      </c>
      <c r="I115" s="347" t="s">
        <v>846</v>
      </c>
      <c r="J115" s="349">
        <v>18029</v>
      </c>
      <c r="K115" s="347"/>
      <c r="L115" s="347"/>
    </row>
    <row r="116" spans="1:12" ht="48.6" customHeight="1" x14ac:dyDescent="0.25">
      <c r="A116" s="333">
        <v>114</v>
      </c>
      <c r="B116" s="346" t="s">
        <v>278</v>
      </c>
      <c r="C116" s="346" t="s">
        <v>959</v>
      </c>
      <c r="D116" s="346"/>
      <c r="E116" s="346" t="s">
        <v>322</v>
      </c>
      <c r="F116" s="347" t="s">
        <v>998</v>
      </c>
      <c r="G116" s="347" t="s">
        <v>999</v>
      </c>
      <c r="H116" s="348" t="s">
        <v>1000</v>
      </c>
      <c r="I116" s="347" t="s">
        <v>760</v>
      </c>
      <c r="J116" s="349">
        <v>21105</v>
      </c>
      <c r="K116" s="347"/>
      <c r="L116" s="347"/>
    </row>
    <row r="117" spans="1:12" ht="55.15" customHeight="1" x14ac:dyDescent="0.25">
      <c r="A117" s="333">
        <v>115</v>
      </c>
      <c r="B117" s="346" t="s">
        <v>278</v>
      </c>
      <c r="C117" s="346" t="s">
        <v>959</v>
      </c>
      <c r="D117" s="346"/>
      <c r="E117" s="346" t="s">
        <v>322</v>
      </c>
      <c r="F117" s="347" t="s">
        <v>1001</v>
      </c>
      <c r="G117" s="347" t="s">
        <v>1002</v>
      </c>
      <c r="H117" s="348" t="s">
        <v>1003</v>
      </c>
      <c r="I117" s="347" t="s">
        <v>846</v>
      </c>
      <c r="J117" s="349">
        <v>12221</v>
      </c>
      <c r="K117" s="347"/>
      <c r="L117" s="347"/>
    </row>
    <row r="118" spans="1:12" ht="46.9" customHeight="1" x14ac:dyDescent="0.25">
      <c r="A118" s="333">
        <v>116</v>
      </c>
      <c r="B118" s="346" t="s">
        <v>278</v>
      </c>
      <c r="C118" s="346" t="s">
        <v>959</v>
      </c>
      <c r="D118" s="346"/>
      <c r="E118" s="346" t="s">
        <v>322</v>
      </c>
      <c r="F118" s="347" t="s">
        <v>1004</v>
      </c>
      <c r="G118" s="347" t="s">
        <v>880</v>
      </c>
      <c r="H118" s="348" t="s">
        <v>1005</v>
      </c>
      <c r="I118" s="347" t="s">
        <v>846</v>
      </c>
      <c r="J118" s="349">
        <v>17170</v>
      </c>
      <c r="K118" s="347"/>
      <c r="L118" s="347"/>
    </row>
    <row r="119" spans="1:12" ht="52.15" customHeight="1" x14ac:dyDescent="0.25">
      <c r="A119" s="333">
        <v>117</v>
      </c>
      <c r="B119" s="346" t="s">
        <v>278</v>
      </c>
      <c r="C119" s="346" t="s">
        <v>959</v>
      </c>
      <c r="D119" s="346"/>
      <c r="E119" s="346" t="s">
        <v>322</v>
      </c>
      <c r="F119" s="347" t="s">
        <v>1006</v>
      </c>
      <c r="G119" s="347" t="s">
        <v>1007</v>
      </c>
      <c r="H119" s="348" t="s">
        <v>1008</v>
      </c>
      <c r="I119" s="347" t="s">
        <v>760</v>
      </c>
      <c r="J119" s="349">
        <v>15268</v>
      </c>
      <c r="K119" s="347"/>
      <c r="L119" s="347"/>
    </row>
    <row r="120" spans="1:12" ht="49.15" customHeight="1" x14ac:dyDescent="0.25">
      <c r="A120" s="333">
        <v>118</v>
      </c>
      <c r="B120" s="346" t="s">
        <v>278</v>
      </c>
      <c r="C120" s="346" t="s">
        <v>959</v>
      </c>
      <c r="D120" s="346"/>
      <c r="E120" s="346" t="s">
        <v>322</v>
      </c>
      <c r="F120" s="347" t="s">
        <v>1009</v>
      </c>
      <c r="G120" s="347" t="s">
        <v>1010</v>
      </c>
      <c r="H120" s="348" t="s">
        <v>1011</v>
      </c>
      <c r="I120" s="347" t="s">
        <v>667</v>
      </c>
      <c r="J120" s="349">
        <v>17516</v>
      </c>
      <c r="K120" s="347"/>
      <c r="L120" s="347"/>
    </row>
    <row r="121" spans="1:12" ht="43.15" customHeight="1" x14ac:dyDescent="0.25">
      <c r="A121" s="333">
        <v>119</v>
      </c>
      <c r="B121" s="346" t="s">
        <v>278</v>
      </c>
      <c r="C121" s="346" t="s">
        <v>959</v>
      </c>
      <c r="D121" s="346"/>
      <c r="E121" s="346" t="s">
        <v>322</v>
      </c>
      <c r="F121" s="347" t="s">
        <v>1012</v>
      </c>
      <c r="G121" s="347" t="s">
        <v>886</v>
      </c>
      <c r="H121" s="348" t="s">
        <v>1013</v>
      </c>
      <c r="I121" s="347" t="s">
        <v>667</v>
      </c>
      <c r="J121" s="349">
        <v>9411</v>
      </c>
      <c r="K121" s="347"/>
      <c r="L121" s="347"/>
    </row>
    <row r="122" spans="1:12" ht="48" customHeight="1" x14ac:dyDescent="0.25">
      <c r="A122" s="333">
        <v>120</v>
      </c>
      <c r="B122" s="346" t="s">
        <v>278</v>
      </c>
      <c r="C122" s="346" t="s">
        <v>959</v>
      </c>
      <c r="D122" s="346"/>
      <c r="E122" s="346" t="s">
        <v>322</v>
      </c>
      <c r="F122" s="347" t="s">
        <v>1014</v>
      </c>
      <c r="G122" s="347" t="s">
        <v>1015</v>
      </c>
      <c r="H122" s="348" t="s">
        <v>1016</v>
      </c>
      <c r="I122" s="347" t="s">
        <v>969</v>
      </c>
      <c r="J122" s="349">
        <v>10559</v>
      </c>
      <c r="K122" s="347"/>
      <c r="L122" s="347"/>
    </row>
    <row r="123" spans="1:12" ht="53.45" customHeight="1" x14ac:dyDescent="0.25">
      <c r="A123" s="333">
        <v>121</v>
      </c>
      <c r="B123" s="346" t="s">
        <v>278</v>
      </c>
      <c r="C123" s="346" t="s">
        <v>959</v>
      </c>
      <c r="D123" s="346"/>
      <c r="E123" s="346" t="s">
        <v>322</v>
      </c>
      <c r="F123" s="347" t="s">
        <v>1017</v>
      </c>
      <c r="G123" s="347" t="s">
        <v>1018</v>
      </c>
      <c r="H123" s="348" t="s">
        <v>1019</v>
      </c>
      <c r="I123" s="347" t="s">
        <v>969</v>
      </c>
      <c r="J123" s="349">
        <v>7173</v>
      </c>
      <c r="K123" s="347"/>
      <c r="L123" s="347"/>
    </row>
    <row r="124" spans="1:12" ht="30.6" customHeight="1" x14ac:dyDescent="0.25">
      <c r="A124" s="333">
        <v>122</v>
      </c>
      <c r="B124" s="346" t="s">
        <v>278</v>
      </c>
      <c r="C124" s="346" t="s">
        <v>959</v>
      </c>
      <c r="D124" s="346"/>
      <c r="E124" s="346" t="s">
        <v>322</v>
      </c>
      <c r="F124" s="347" t="s">
        <v>1020</v>
      </c>
      <c r="G124" s="347" t="s">
        <v>1021</v>
      </c>
      <c r="H124" s="348" t="s">
        <v>1022</v>
      </c>
      <c r="I124" s="347" t="s">
        <v>667</v>
      </c>
      <c r="J124" s="349">
        <v>21146</v>
      </c>
      <c r="K124" s="347"/>
      <c r="L124" s="347"/>
    </row>
    <row r="125" spans="1:12" ht="64.150000000000006" customHeight="1" x14ac:dyDescent="0.25">
      <c r="A125" s="333">
        <v>123</v>
      </c>
      <c r="B125" s="346" t="s">
        <v>278</v>
      </c>
      <c r="C125" s="346" t="s">
        <v>959</v>
      </c>
      <c r="D125" s="346"/>
      <c r="E125" s="346" t="s">
        <v>322</v>
      </c>
      <c r="F125" s="347" t="s">
        <v>1023</v>
      </c>
      <c r="G125" s="347" t="s">
        <v>1024</v>
      </c>
      <c r="H125" s="348" t="s">
        <v>1025</v>
      </c>
      <c r="I125" s="347" t="s">
        <v>969</v>
      </c>
      <c r="J125" s="349">
        <v>14688</v>
      </c>
      <c r="K125" s="347"/>
      <c r="L125" s="347"/>
    </row>
    <row r="126" spans="1:12" ht="54.6" customHeight="1" x14ac:dyDescent="0.25">
      <c r="A126" s="333">
        <v>124</v>
      </c>
      <c r="B126" s="346" t="s">
        <v>278</v>
      </c>
      <c r="C126" s="346" t="s">
        <v>959</v>
      </c>
      <c r="D126" s="346"/>
      <c r="E126" s="346" t="s">
        <v>322</v>
      </c>
      <c r="F126" s="347" t="s">
        <v>1026</v>
      </c>
      <c r="G126" s="347" t="s">
        <v>1027</v>
      </c>
      <c r="H126" s="348" t="s">
        <v>1028</v>
      </c>
      <c r="I126" s="347" t="s">
        <v>969</v>
      </c>
      <c r="J126" s="349">
        <v>2375</v>
      </c>
      <c r="K126" s="347"/>
      <c r="L126" s="347"/>
    </row>
    <row r="127" spans="1:12" ht="58.9" customHeight="1" x14ac:dyDescent="0.25">
      <c r="A127" s="333">
        <v>125</v>
      </c>
      <c r="B127" s="346" t="s">
        <v>278</v>
      </c>
      <c r="C127" s="346" t="s">
        <v>959</v>
      </c>
      <c r="D127" s="346"/>
      <c r="E127" s="346" t="s">
        <v>322</v>
      </c>
      <c r="F127" s="347" t="s">
        <v>1029</v>
      </c>
      <c r="G127" s="347" t="s">
        <v>1030</v>
      </c>
      <c r="H127" s="348" t="s">
        <v>1031</v>
      </c>
      <c r="I127" s="347" t="s">
        <v>969</v>
      </c>
      <c r="J127" s="349">
        <v>11351</v>
      </c>
      <c r="K127" s="347"/>
      <c r="L127" s="347"/>
    </row>
    <row r="128" spans="1:12" ht="54" customHeight="1" x14ac:dyDescent="0.25">
      <c r="A128" s="333">
        <v>126</v>
      </c>
      <c r="B128" s="346" t="s">
        <v>278</v>
      </c>
      <c r="C128" s="346" t="s">
        <v>959</v>
      </c>
      <c r="D128" s="346"/>
      <c r="E128" s="346" t="s">
        <v>322</v>
      </c>
      <c r="F128" s="347" t="s">
        <v>1032</v>
      </c>
      <c r="G128" s="347" t="s">
        <v>1033</v>
      </c>
      <c r="H128" s="348" t="s">
        <v>1034</v>
      </c>
      <c r="I128" s="347" t="s">
        <v>667</v>
      </c>
      <c r="J128" s="349">
        <v>21198</v>
      </c>
      <c r="K128" s="347"/>
      <c r="L128" s="347"/>
    </row>
    <row r="129" spans="1:12" ht="31.15" customHeight="1" x14ac:dyDescent="0.25">
      <c r="A129" s="333">
        <v>127</v>
      </c>
      <c r="B129" s="346" t="s">
        <v>278</v>
      </c>
      <c r="C129" s="346" t="s">
        <v>959</v>
      </c>
      <c r="D129" s="346"/>
      <c r="E129" s="346" t="s">
        <v>322</v>
      </c>
      <c r="F129" s="347" t="s">
        <v>1035</v>
      </c>
      <c r="G129" s="347" t="s">
        <v>1036</v>
      </c>
      <c r="H129" s="348" t="s">
        <v>1037</v>
      </c>
      <c r="I129" s="347" t="s">
        <v>969</v>
      </c>
      <c r="J129" s="349">
        <v>9110</v>
      </c>
      <c r="K129" s="347"/>
      <c r="L129" s="347"/>
    </row>
    <row r="130" spans="1:12" ht="51" customHeight="1" x14ac:dyDescent="0.25">
      <c r="A130" s="333">
        <v>128</v>
      </c>
      <c r="B130" s="346" t="s">
        <v>278</v>
      </c>
      <c r="C130" s="346" t="s">
        <v>959</v>
      </c>
      <c r="D130" s="346"/>
      <c r="E130" s="346" t="s">
        <v>322</v>
      </c>
      <c r="F130" s="347" t="s">
        <v>1038</v>
      </c>
      <c r="G130" s="347" t="s">
        <v>1039</v>
      </c>
      <c r="H130" s="348" t="s">
        <v>1040</v>
      </c>
      <c r="I130" s="347" t="s">
        <v>667</v>
      </c>
      <c r="J130" s="349">
        <v>18931</v>
      </c>
      <c r="K130" s="347"/>
      <c r="L130" s="347"/>
    </row>
    <row r="131" spans="1:12" ht="33" customHeight="1" x14ac:dyDescent="0.25">
      <c r="A131" s="333">
        <v>129</v>
      </c>
      <c r="B131" s="346" t="s">
        <v>278</v>
      </c>
      <c r="C131" s="346" t="s">
        <v>959</v>
      </c>
      <c r="D131" s="346"/>
      <c r="E131" s="346" t="s">
        <v>322</v>
      </c>
      <c r="F131" s="347" t="s">
        <v>1041</v>
      </c>
      <c r="G131" s="347" t="s">
        <v>1042</v>
      </c>
      <c r="H131" s="348" t="s">
        <v>1043</v>
      </c>
      <c r="I131" s="347" t="s">
        <v>969</v>
      </c>
      <c r="J131" s="349">
        <v>13903</v>
      </c>
      <c r="K131" s="347"/>
      <c r="L131" s="347"/>
    </row>
    <row r="132" spans="1:12" ht="33" customHeight="1" x14ac:dyDescent="0.25">
      <c r="A132" s="333">
        <v>130</v>
      </c>
      <c r="B132" s="346" t="s">
        <v>278</v>
      </c>
      <c r="C132" s="346" t="s">
        <v>959</v>
      </c>
      <c r="D132" s="346"/>
      <c r="E132" s="346" t="s">
        <v>322</v>
      </c>
      <c r="F132" s="347" t="s">
        <v>1044</v>
      </c>
      <c r="G132" s="347" t="s">
        <v>1045</v>
      </c>
      <c r="H132" s="348" t="s">
        <v>1046</v>
      </c>
      <c r="I132" s="347" t="s">
        <v>670</v>
      </c>
      <c r="J132" s="349">
        <v>13137</v>
      </c>
      <c r="K132" s="347"/>
      <c r="L132" s="347"/>
    </row>
    <row r="133" spans="1:12" ht="34.9" customHeight="1" x14ac:dyDescent="0.25">
      <c r="A133" s="333">
        <v>131</v>
      </c>
      <c r="B133" s="346" t="s">
        <v>278</v>
      </c>
      <c r="C133" s="346" t="s">
        <v>959</v>
      </c>
      <c r="D133" s="346"/>
      <c r="E133" s="346" t="s">
        <v>322</v>
      </c>
      <c r="F133" s="347" t="s">
        <v>1047</v>
      </c>
      <c r="G133" s="347" t="s">
        <v>1048</v>
      </c>
      <c r="H133" s="348" t="s">
        <v>1049</v>
      </c>
      <c r="I133" s="347" t="s">
        <v>670</v>
      </c>
      <c r="J133" s="349">
        <v>19517</v>
      </c>
      <c r="K133" s="347"/>
      <c r="L133" s="347"/>
    </row>
    <row r="134" spans="1:12" ht="36.6" customHeight="1" x14ac:dyDescent="0.25">
      <c r="A134" s="333">
        <v>132</v>
      </c>
      <c r="B134" s="346" t="s">
        <v>278</v>
      </c>
      <c r="C134" s="346" t="s">
        <v>959</v>
      </c>
      <c r="D134" s="346"/>
      <c r="E134" s="346" t="s">
        <v>322</v>
      </c>
      <c r="F134" s="347" t="s">
        <v>1050</v>
      </c>
      <c r="G134" s="347" t="s">
        <v>861</v>
      </c>
      <c r="H134" s="348" t="s">
        <v>1051</v>
      </c>
      <c r="I134" s="347" t="s">
        <v>670</v>
      </c>
      <c r="J134" s="349">
        <v>20530</v>
      </c>
      <c r="K134" s="347"/>
      <c r="L134" s="347"/>
    </row>
    <row r="135" spans="1:12" ht="41.45" customHeight="1" x14ac:dyDescent="0.25">
      <c r="A135" s="333">
        <v>133</v>
      </c>
      <c r="B135" s="346" t="s">
        <v>278</v>
      </c>
      <c r="C135" s="346" t="s">
        <v>959</v>
      </c>
      <c r="D135" s="346"/>
      <c r="E135" s="346" t="s">
        <v>322</v>
      </c>
      <c r="F135" s="347" t="s">
        <v>1052</v>
      </c>
      <c r="G135" s="347" t="s">
        <v>1053</v>
      </c>
      <c r="H135" s="348" t="s">
        <v>1054</v>
      </c>
      <c r="I135" s="347" t="s">
        <v>919</v>
      </c>
      <c r="J135" s="349">
        <v>12513</v>
      </c>
      <c r="K135" s="347"/>
      <c r="L135" s="347"/>
    </row>
    <row r="136" spans="1:12" ht="37.9" customHeight="1" x14ac:dyDescent="0.25">
      <c r="A136" s="333">
        <v>134</v>
      </c>
      <c r="B136" s="346" t="s">
        <v>278</v>
      </c>
      <c r="C136" s="346" t="s">
        <v>959</v>
      </c>
      <c r="D136" s="346"/>
      <c r="E136" s="346" t="s">
        <v>322</v>
      </c>
      <c r="F136" s="347" t="s">
        <v>1055</v>
      </c>
      <c r="G136" s="347" t="s">
        <v>1056</v>
      </c>
      <c r="H136" s="348" t="s">
        <v>1057</v>
      </c>
      <c r="I136" s="347" t="s">
        <v>670</v>
      </c>
      <c r="J136" s="349">
        <v>18354</v>
      </c>
      <c r="K136" s="347"/>
      <c r="L136" s="347"/>
    </row>
    <row r="137" spans="1:12" ht="31.9" customHeight="1" x14ac:dyDescent="0.25">
      <c r="A137" s="333">
        <v>135</v>
      </c>
      <c r="B137" s="346" t="s">
        <v>278</v>
      </c>
      <c r="C137" s="346" t="s">
        <v>959</v>
      </c>
      <c r="D137" s="346"/>
      <c r="E137" s="346" t="s">
        <v>322</v>
      </c>
      <c r="F137" s="347" t="s">
        <v>1058</v>
      </c>
      <c r="G137" s="347" t="s">
        <v>1059</v>
      </c>
      <c r="H137" s="348" t="s">
        <v>1060</v>
      </c>
      <c r="I137" s="347" t="s">
        <v>670</v>
      </c>
      <c r="J137" s="349">
        <v>1922</v>
      </c>
      <c r="K137" s="347"/>
      <c r="L137" s="347"/>
    </row>
    <row r="138" spans="1:12" ht="25.9" customHeight="1" x14ac:dyDescent="0.25">
      <c r="A138" s="333">
        <v>136</v>
      </c>
      <c r="B138" s="346" t="s">
        <v>278</v>
      </c>
      <c r="C138" s="346" t="s">
        <v>959</v>
      </c>
      <c r="D138" s="346"/>
      <c r="E138" s="346" t="s">
        <v>322</v>
      </c>
      <c r="F138" s="347" t="s">
        <v>1061</v>
      </c>
      <c r="G138" s="347" t="s">
        <v>1062</v>
      </c>
      <c r="H138" s="348" t="s">
        <v>1063</v>
      </c>
      <c r="I138" s="347" t="s">
        <v>919</v>
      </c>
      <c r="J138" s="349">
        <v>4670</v>
      </c>
      <c r="K138" s="347"/>
      <c r="L138" s="347"/>
    </row>
    <row r="139" spans="1:12" ht="33" customHeight="1" x14ac:dyDescent="0.25">
      <c r="A139" s="333">
        <v>137</v>
      </c>
      <c r="B139" s="346" t="s">
        <v>278</v>
      </c>
      <c r="C139" s="346" t="s">
        <v>959</v>
      </c>
      <c r="D139" s="346"/>
      <c r="E139" s="346" t="s">
        <v>322</v>
      </c>
      <c r="F139" s="347" t="s">
        <v>1064</v>
      </c>
      <c r="G139" s="347" t="s">
        <v>1059</v>
      </c>
      <c r="H139" s="348" t="s">
        <v>1065</v>
      </c>
      <c r="I139" s="347" t="s">
        <v>919</v>
      </c>
      <c r="J139" s="349">
        <v>7025</v>
      </c>
      <c r="K139" s="347"/>
      <c r="L139" s="347"/>
    </row>
    <row r="140" spans="1:12" ht="37.15" customHeight="1" x14ac:dyDescent="0.25">
      <c r="A140" s="333">
        <v>138</v>
      </c>
      <c r="B140" s="346" t="s">
        <v>280</v>
      </c>
      <c r="C140" s="346" t="s">
        <v>959</v>
      </c>
      <c r="D140" s="346"/>
      <c r="E140" s="346" t="s">
        <v>322</v>
      </c>
      <c r="F140" s="347" t="s">
        <v>1066</v>
      </c>
      <c r="G140" s="347" t="s">
        <v>746</v>
      </c>
      <c r="H140" s="348" t="s">
        <v>1067</v>
      </c>
      <c r="I140" s="347" t="s">
        <v>788</v>
      </c>
      <c r="J140" s="349">
        <v>14429</v>
      </c>
      <c r="K140" s="347"/>
      <c r="L140" s="347"/>
    </row>
    <row r="141" spans="1:12" ht="30.6" customHeight="1" x14ac:dyDescent="0.25">
      <c r="A141" s="333">
        <v>139</v>
      </c>
      <c r="B141" s="346" t="s">
        <v>280</v>
      </c>
      <c r="C141" s="346" t="s">
        <v>959</v>
      </c>
      <c r="D141" s="346"/>
      <c r="E141" s="346" t="s">
        <v>322</v>
      </c>
      <c r="F141" s="347" t="s">
        <v>1068</v>
      </c>
      <c r="G141" s="347" t="s">
        <v>755</v>
      </c>
      <c r="H141" s="348" t="s">
        <v>1069</v>
      </c>
      <c r="I141" s="347" t="s">
        <v>788</v>
      </c>
      <c r="J141" s="349">
        <v>6806</v>
      </c>
      <c r="K141" s="347"/>
      <c r="L141" s="347"/>
    </row>
    <row r="142" spans="1:12" ht="41.45" customHeight="1" x14ac:dyDescent="0.25">
      <c r="A142" s="333">
        <v>140</v>
      </c>
      <c r="B142" s="346" t="s">
        <v>280</v>
      </c>
      <c r="C142" s="346" t="s">
        <v>959</v>
      </c>
      <c r="D142" s="346"/>
      <c r="E142" s="346" t="s">
        <v>322</v>
      </c>
      <c r="F142" s="347" t="s">
        <v>1070</v>
      </c>
      <c r="G142" s="347" t="s">
        <v>948</v>
      </c>
      <c r="H142" s="348" t="s">
        <v>1071</v>
      </c>
      <c r="I142" s="347" t="s">
        <v>760</v>
      </c>
      <c r="J142" s="349">
        <v>15730</v>
      </c>
      <c r="K142" s="347"/>
      <c r="L142" s="347"/>
    </row>
    <row r="143" spans="1:12" ht="43.15" customHeight="1" x14ac:dyDescent="0.25">
      <c r="A143" s="333">
        <v>141</v>
      </c>
      <c r="B143" s="346" t="s">
        <v>280</v>
      </c>
      <c r="C143" s="346" t="s">
        <v>959</v>
      </c>
      <c r="D143" s="346"/>
      <c r="E143" s="346" t="s">
        <v>322</v>
      </c>
      <c r="F143" s="347" t="s">
        <v>1072</v>
      </c>
      <c r="G143" s="347" t="s">
        <v>1073</v>
      </c>
      <c r="H143" s="348" t="s">
        <v>1074</v>
      </c>
      <c r="I143" s="347" t="s">
        <v>760</v>
      </c>
      <c r="J143" s="349">
        <v>20464</v>
      </c>
      <c r="K143" s="347"/>
      <c r="L143" s="347"/>
    </row>
    <row r="144" spans="1:12" ht="37.9" customHeight="1" x14ac:dyDescent="0.25">
      <c r="A144" s="333">
        <v>142</v>
      </c>
      <c r="B144" s="346" t="s">
        <v>280</v>
      </c>
      <c r="C144" s="346" t="s">
        <v>959</v>
      </c>
      <c r="D144" s="346"/>
      <c r="E144" s="346" t="s">
        <v>322</v>
      </c>
      <c r="F144" s="347" t="s">
        <v>1075</v>
      </c>
      <c r="G144" s="347" t="s">
        <v>750</v>
      </c>
      <c r="H144" s="348" t="s">
        <v>1076</v>
      </c>
      <c r="I144" s="347" t="s">
        <v>760</v>
      </c>
      <c r="J144" s="349">
        <v>19830</v>
      </c>
      <c r="K144" s="347"/>
      <c r="L144" s="347"/>
    </row>
    <row r="145" spans="1:12" ht="41.45" customHeight="1" x14ac:dyDescent="0.25">
      <c r="A145" s="333">
        <v>143</v>
      </c>
      <c r="B145" s="346" t="s">
        <v>280</v>
      </c>
      <c r="C145" s="346" t="s">
        <v>959</v>
      </c>
      <c r="D145" s="346"/>
      <c r="E145" s="346" t="s">
        <v>322</v>
      </c>
      <c r="F145" s="347" t="s">
        <v>1077</v>
      </c>
      <c r="G145" s="347" t="s">
        <v>1078</v>
      </c>
      <c r="H145" s="348" t="s">
        <v>1079</v>
      </c>
      <c r="I145" s="347" t="s">
        <v>760</v>
      </c>
      <c r="J145" s="349">
        <v>8880</v>
      </c>
      <c r="K145" s="347"/>
      <c r="L145" s="347"/>
    </row>
    <row r="146" spans="1:12" ht="27.6" customHeight="1" x14ac:dyDescent="0.25">
      <c r="A146" s="333">
        <v>144</v>
      </c>
      <c r="B146" s="346" t="s">
        <v>280</v>
      </c>
      <c r="C146" s="346" t="s">
        <v>959</v>
      </c>
      <c r="D146" s="346"/>
      <c r="E146" s="346" t="s">
        <v>322</v>
      </c>
      <c r="F146" s="347" t="s">
        <v>1080</v>
      </c>
      <c r="G146" s="347" t="s">
        <v>1081</v>
      </c>
      <c r="H146" s="348" t="s">
        <v>1082</v>
      </c>
      <c r="I146" s="347" t="s">
        <v>760</v>
      </c>
      <c r="J146" s="349">
        <v>11195</v>
      </c>
      <c r="K146" s="347"/>
      <c r="L146" s="347"/>
    </row>
    <row r="147" spans="1:12" ht="34.15" customHeight="1" x14ac:dyDescent="0.25">
      <c r="A147" s="333">
        <v>145</v>
      </c>
      <c r="B147" s="346" t="s">
        <v>280</v>
      </c>
      <c r="C147" s="346" t="s">
        <v>959</v>
      </c>
      <c r="D147" s="346"/>
      <c r="E147" s="346" t="s">
        <v>322</v>
      </c>
      <c r="F147" s="347" t="s">
        <v>1083</v>
      </c>
      <c r="G147" s="347" t="s">
        <v>1084</v>
      </c>
      <c r="H147" s="348" t="s">
        <v>1085</v>
      </c>
      <c r="I147" s="347" t="s">
        <v>667</v>
      </c>
      <c r="J147" s="349">
        <v>14740</v>
      </c>
      <c r="K147" s="347"/>
      <c r="L147" s="347"/>
    </row>
    <row r="148" spans="1:12" ht="36.6" customHeight="1" x14ac:dyDescent="0.25">
      <c r="A148" s="333">
        <v>146</v>
      </c>
      <c r="B148" s="346" t="s">
        <v>280</v>
      </c>
      <c r="C148" s="346" t="s">
        <v>959</v>
      </c>
      <c r="D148" s="346"/>
      <c r="E148" s="346" t="s">
        <v>322</v>
      </c>
      <c r="F148" s="347" t="s">
        <v>1086</v>
      </c>
      <c r="G148" s="347" t="s">
        <v>1087</v>
      </c>
      <c r="H148" s="348" t="s">
        <v>1088</v>
      </c>
      <c r="I148" s="347" t="s">
        <v>667</v>
      </c>
      <c r="J148" s="349">
        <v>12619</v>
      </c>
      <c r="K148" s="347"/>
      <c r="L148" s="347"/>
    </row>
    <row r="149" spans="1:12" ht="29.45" customHeight="1" x14ac:dyDescent="0.25">
      <c r="A149" s="333">
        <v>147</v>
      </c>
      <c r="B149" s="346" t="s">
        <v>280</v>
      </c>
      <c r="C149" s="346" t="s">
        <v>959</v>
      </c>
      <c r="D149" s="346"/>
      <c r="E149" s="346" t="s">
        <v>322</v>
      </c>
      <c r="F149" s="347" t="s">
        <v>1089</v>
      </c>
      <c r="G149" s="347" t="s">
        <v>1090</v>
      </c>
      <c r="H149" s="348" t="s">
        <v>1091</v>
      </c>
      <c r="I149" s="347" t="s">
        <v>667</v>
      </c>
      <c r="J149" s="349">
        <v>10109</v>
      </c>
      <c r="K149" s="347"/>
      <c r="L149" s="347"/>
    </row>
    <row r="150" spans="1:12" ht="25.15" customHeight="1" x14ac:dyDescent="0.25">
      <c r="A150" s="333">
        <v>148</v>
      </c>
      <c r="B150" s="346" t="s">
        <v>280</v>
      </c>
      <c r="C150" s="346" t="s">
        <v>959</v>
      </c>
      <c r="D150" s="346"/>
      <c r="E150" s="346" t="s">
        <v>322</v>
      </c>
      <c r="F150" s="347" t="s">
        <v>1092</v>
      </c>
      <c r="G150" s="347" t="s">
        <v>758</v>
      </c>
      <c r="H150" s="348" t="s">
        <v>1093</v>
      </c>
      <c r="I150" s="347" t="s">
        <v>846</v>
      </c>
      <c r="J150" s="349">
        <v>6341</v>
      </c>
      <c r="K150" s="347"/>
      <c r="L150" s="347"/>
    </row>
    <row r="151" spans="1:12" ht="32.450000000000003" hidden="1" customHeight="1" x14ac:dyDescent="0.25">
      <c r="A151" s="333">
        <v>149</v>
      </c>
      <c r="B151" s="346" t="s">
        <v>280</v>
      </c>
      <c r="C151" s="346" t="s">
        <v>959</v>
      </c>
      <c r="D151" s="346"/>
      <c r="E151" s="346" t="s">
        <v>322</v>
      </c>
      <c r="F151" s="347" t="s">
        <v>1094</v>
      </c>
      <c r="G151" s="347" t="s">
        <v>1095</v>
      </c>
      <c r="H151" s="348" t="s">
        <v>1096</v>
      </c>
      <c r="I151" s="347" t="s">
        <v>969</v>
      </c>
      <c r="J151" s="349">
        <v>12314</v>
      </c>
      <c r="K151" s="347"/>
      <c r="L151" s="347"/>
    </row>
    <row r="152" spans="1:12" ht="30.6" hidden="1" customHeight="1" x14ac:dyDescent="0.25">
      <c r="A152" s="333">
        <v>150</v>
      </c>
      <c r="B152" s="346" t="s">
        <v>280</v>
      </c>
      <c r="C152" s="346" t="s">
        <v>959</v>
      </c>
      <c r="D152" s="346"/>
      <c r="E152" s="346" t="s">
        <v>322</v>
      </c>
      <c r="F152" s="347" t="s">
        <v>1097</v>
      </c>
      <c r="G152" s="347" t="s">
        <v>1098</v>
      </c>
      <c r="H152" s="348" t="s">
        <v>1099</v>
      </c>
      <c r="I152" s="347" t="s">
        <v>788</v>
      </c>
      <c r="J152" s="349">
        <v>0</v>
      </c>
      <c r="K152" s="347"/>
      <c r="L152" s="347"/>
    </row>
    <row r="153" spans="1:12" hidden="1" x14ac:dyDescent="0.25">
      <c r="A153" s="333">
        <v>151</v>
      </c>
      <c r="B153" s="346" t="s">
        <v>280</v>
      </c>
      <c r="C153" s="346" t="s">
        <v>959</v>
      </c>
      <c r="D153" s="346"/>
      <c r="E153" s="346" t="s">
        <v>322</v>
      </c>
      <c r="F153" s="347" t="s">
        <v>1100</v>
      </c>
      <c r="G153" s="347" t="s">
        <v>1101</v>
      </c>
      <c r="H153" s="348" t="s">
        <v>1102</v>
      </c>
      <c r="I153" s="347" t="s">
        <v>788</v>
      </c>
      <c r="J153" s="349">
        <v>6181</v>
      </c>
      <c r="K153" s="347"/>
      <c r="L153" s="347"/>
    </row>
    <row r="154" spans="1:12" ht="26.45" hidden="1" customHeight="1" x14ac:dyDescent="0.25">
      <c r="A154" s="333">
        <v>152</v>
      </c>
      <c r="B154" s="346" t="s">
        <v>280</v>
      </c>
      <c r="C154" s="346" t="s">
        <v>959</v>
      </c>
      <c r="D154" s="346"/>
      <c r="E154" s="346" t="s">
        <v>322</v>
      </c>
      <c r="F154" s="347" t="s">
        <v>1103</v>
      </c>
      <c r="G154" s="347" t="s">
        <v>1104</v>
      </c>
      <c r="H154" s="348" t="s">
        <v>1105</v>
      </c>
      <c r="I154" s="347" t="s">
        <v>969</v>
      </c>
      <c r="J154" s="349">
        <v>5475</v>
      </c>
      <c r="K154" s="347"/>
      <c r="L154" s="347"/>
    </row>
    <row r="155" spans="1:12" ht="27.6" hidden="1" customHeight="1" x14ac:dyDescent="0.25">
      <c r="A155" s="333">
        <v>153</v>
      </c>
      <c r="B155" s="346" t="s">
        <v>280</v>
      </c>
      <c r="C155" s="346" t="s">
        <v>959</v>
      </c>
      <c r="D155" s="346"/>
      <c r="E155" s="346" t="s">
        <v>322</v>
      </c>
      <c r="F155" s="347" t="s">
        <v>1106</v>
      </c>
      <c r="G155" s="347" t="s">
        <v>1107</v>
      </c>
      <c r="H155" s="348" t="s">
        <v>1108</v>
      </c>
      <c r="I155" s="347" t="s">
        <v>676</v>
      </c>
      <c r="J155" s="349">
        <v>0</v>
      </c>
      <c r="K155" s="347"/>
      <c r="L155" s="347"/>
    </row>
    <row r="156" spans="1:12" ht="31.9" hidden="1" customHeight="1" x14ac:dyDescent="0.25">
      <c r="A156" s="333">
        <v>154</v>
      </c>
      <c r="B156" s="346" t="s">
        <v>280</v>
      </c>
      <c r="C156" s="346" t="s">
        <v>959</v>
      </c>
      <c r="D156" s="346"/>
      <c r="E156" s="346" t="s">
        <v>322</v>
      </c>
      <c r="F156" s="347" t="s">
        <v>1109</v>
      </c>
      <c r="G156" s="347" t="s">
        <v>1110</v>
      </c>
      <c r="H156" s="348" t="s">
        <v>1111</v>
      </c>
      <c r="I156" s="347" t="s">
        <v>788</v>
      </c>
      <c r="J156" s="349">
        <v>13681</v>
      </c>
      <c r="K156" s="347"/>
      <c r="L156" s="347"/>
    </row>
    <row r="157" spans="1:12" ht="26.25" hidden="1" x14ac:dyDescent="0.25">
      <c r="A157" s="333">
        <v>155</v>
      </c>
      <c r="B157" s="346" t="s">
        <v>280</v>
      </c>
      <c r="C157" s="346" t="s">
        <v>959</v>
      </c>
      <c r="D157" s="346"/>
      <c r="E157" s="346" t="s">
        <v>322</v>
      </c>
      <c r="F157" s="347" t="s">
        <v>1112</v>
      </c>
      <c r="G157" s="347" t="s">
        <v>1113</v>
      </c>
      <c r="H157" s="348" t="s">
        <v>1114</v>
      </c>
      <c r="I157" s="347" t="s">
        <v>846</v>
      </c>
      <c r="J157" s="349">
        <v>13760</v>
      </c>
      <c r="K157" s="347"/>
      <c r="L157" s="347"/>
    </row>
    <row r="158" spans="1:12" ht="26.25" x14ac:dyDescent="0.25">
      <c r="A158" s="333">
        <v>156</v>
      </c>
      <c r="B158" s="346" t="s">
        <v>280</v>
      </c>
      <c r="C158" s="346" t="s">
        <v>959</v>
      </c>
      <c r="D158" s="346"/>
      <c r="E158" s="346" t="s">
        <v>322</v>
      </c>
      <c r="F158" s="347" t="s">
        <v>1115</v>
      </c>
      <c r="G158" s="347" t="s">
        <v>1116</v>
      </c>
      <c r="H158" s="348" t="s">
        <v>1117</v>
      </c>
      <c r="I158" s="347" t="s">
        <v>760</v>
      </c>
      <c r="J158" s="349">
        <v>12107</v>
      </c>
      <c r="K158" s="347"/>
      <c r="L158" s="347"/>
    </row>
    <row r="159" spans="1:12" ht="57" customHeight="1" x14ac:dyDescent="0.25">
      <c r="A159" s="333">
        <v>157</v>
      </c>
      <c r="B159" s="346" t="s">
        <v>280</v>
      </c>
      <c r="C159" s="346" t="s">
        <v>959</v>
      </c>
      <c r="D159" s="346"/>
      <c r="E159" s="346" t="s">
        <v>322</v>
      </c>
      <c r="F159" s="347" t="s">
        <v>1118</v>
      </c>
      <c r="G159" s="347" t="s">
        <v>1119</v>
      </c>
      <c r="H159" s="348" t="s">
        <v>1120</v>
      </c>
      <c r="I159" s="347" t="s">
        <v>667</v>
      </c>
      <c r="J159" s="349">
        <v>11939</v>
      </c>
      <c r="K159" s="347"/>
      <c r="L159" s="347"/>
    </row>
    <row r="160" spans="1:12" ht="31.15" customHeight="1" x14ac:dyDescent="0.25">
      <c r="A160" s="333">
        <v>158</v>
      </c>
      <c r="B160" s="346" t="s">
        <v>280</v>
      </c>
      <c r="C160" s="346" t="s">
        <v>959</v>
      </c>
      <c r="D160" s="346"/>
      <c r="E160" s="346" t="s">
        <v>322</v>
      </c>
      <c r="F160" s="347" t="s">
        <v>1121</v>
      </c>
      <c r="G160" s="347" t="s">
        <v>1122</v>
      </c>
      <c r="H160" s="348" t="s">
        <v>1123</v>
      </c>
      <c r="I160" s="347" t="s">
        <v>969</v>
      </c>
      <c r="J160" s="349">
        <v>16572</v>
      </c>
      <c r="K160" s="347"/>
      <c r="L160" s="347"/>
    </row>
    <row r="161" spans="1:12" ht="33.6" customHeight="1" x14ac:dyDescent="0.25">
      <c r="A161" s="333">
        <v>159</v>
      </c>
      <c r="B161" s="346" t="s">
        <v>280</v>
      </c>
      <c r="C161" s="346" t="s">
        <v>959</v>
      </c>
      <c r="D161" s="346"/>
      <c r="E161" s="346" t="s">
        <v>322</v>
      </c>
      <c r="F161" s="347" t="s">
        <v>1124</v>
      </c>
      <c r="G161" s="347" t="s">
        <v>777</v>
      </c>
      <c r="H161" s="348" t="s">
        <v>1125</v>
      </c>
      <c r="I161" s="347" t="s">
        <v>788</v>
      </c>
      <c r="J161" s="349">
        <v>5083</v>
      </c>
      <c r="K161" s="347"/>
      <c r="L161" s="347"/>
    </row>
    <row r="162" spans="1:12" ht="36.6" customHeight="1" x14ac:dyDescent="0.25">
      <c r="A162" s="333">
        <v>160</v>
      </c>
      <c r="B162" s="346" t="s">
        <v>280</v>
      </c>
      <c r="C162" s="346" t="s">
        <v>959</v>
      </c>
      <c r="D162" s="346"/>
      <c r="E162" s="346" t="s">
        <v>322</v>
      </c>
      <c r="F162" s="347" t="s">
        <v>1126</v>
      </c>
      <c r="G162" s="347" t="s">
        <v>1127</v>
      </c>
      <c r="H162" s="348" t="s">
        <v>1128</v>
      </c>
      <c r="I162" s="347" t="s">
        <v>788</v>
      </c>
      <c r="J162" s="349">
        <v>8798</v>
      </c>
      <c r="K162" s="347"/>
      <c r="L162" s="347"/>
    </row>
    <row r="163" spans="1:12" ht="31.9" customHeight="1" x14ac:dyDescent="0.25">
      <c r="A163" s="333">
        <v>161</v>
      </c>
      <c r="B163" s="346" t="s">
        <v>280</v>
      </c>
      <c r="C163" s="346" t="s">
        <v>959</v>
      </c>
      <c r="D163" s="346"/>
      <c r="E163" s="346" t="s">
        <v>322</v>
      </c>
      <c r="F163" s="347" t="s">
        <v>1129</v>
      </c>
      <c r="G163" s="347" t="s">
        <v>783</v>
      </c>
      <c r="H163" s="348" t="s">
        <v>1130</v>
      </c>
      <c r="I163" s="347" t="s">
        <v>760</v>
      </c>
      <c r="J163" s="349">
        <v>10426</v>
      </c>
      <c r="K163" s="347"/>
      <c r="L163" s="347"/>
    </row>
    <row r="164" spans="1:12" ht="28.15" customHeight="1" x14ac:dyDescent="0.25">
      <c r="A164" s="333">
        <v>162</v>
      </c>
      <c r="B164" s="346" t="s">
        <v>280</v>
      </c>
      <c r="C164" s="346" t="s">
        <v>959</v>
      </c>
      <c r="D164" s="346"/>
      <c r="E164" s="346" t="s">
        <v>322</v>
      </c>
      <c r="F164" s="347" t="s">
        <v>1131</v>
      </c>
      <c r="G164" s="347" t="s">
        <v>1132</v>
      </c>
      <c r="H164" s="348" t="s">
        <v>1133</v>
      </c>
      <c r="I164" s="347" t="s">
        <v>760</v>
      </c>
      <c r="J164" s="349">
        <v>15135</v>
      </c>
      <c r="K164" s="347"/>
      <c r="L164" s="347"/>
    </row>
    <row r="165" spans="1:12" ht="36" customHeight="1" x14ac:dyDescent="0.25">
      <c r="A165" s="333">
        <v>163</v>
      </c>
      <c r="B165" s="346" t="s">
        <v>280</v>
      </c>
      <c r="C165" s="346" t="s">
        <v>959</v>
      </c>
      <c r="D165" s="346"/>
      <c r="E165" s="346" t="s">
        <v>322</v>
      </c>
      <c r="F165" s="347" t="s">
        <v>1134</v>
      </c>
      <c r="G165" s="347" t="s">
        <v>844</v>
      </c>
      <c r="H165" s="348" t="s">
        <v>1135</v>
      </c>
      <c r="I165" s="347" t="s">
        <v>760</v>
      </c>
      <c r="J165" s="349">
        <v>5727</v>
      </c>
      <c r="K165" s="347"/>
      <c r="L165" s="347"/>
    </row>
    <row r="166" spans="1:12" ht="30.6" customHeight="1" x14ac:dyDescent="0.25">
      <c r="A166" s="333">
        <v>164</v>
      </c>
      <c r="B166" s="346" t="s">
        <v>280</v>
      </c>
      <c r="C166" s="346" t="s">
        <v>959</v>
      </c>
      <c r="D166" s="346"/>
      <c r="E166" s="346" t="s">
        <v>322</v>
      </c>
      <c r="F166" s="347" t="s">
        <v>1136</v>
      </c>
      <c r="G166" s="347" t="s">
        <v>1137</v>
      </c>
      <c r="H166" s="348" t="s">
        <v>1138</v>
      </c>
      <c r="I166" s="347" t="s">
        <v>667</v>
      </c>
      <c r="J166" s="349">
        <v>7849</v>
      </c>
      <c r="K166" s="347"/>
      <c r="L166" s="347"/>
    </row>
    <row r="167" spans="1:12" ht="32.450000000000003" customHeight="1" x14ac:dyDescent="0.25">
      <c r="A167" s="333">
        <v>165</v>
      </c>
      <c r="B167" s="346" t="s">
        <v>280</v>
      </c>
      <c r="C167" s="346" t="s">
        <v>959</v>
      </c>
      <c r="D167" s="346"/>
      <c r="E167" s="346" t="s">
        <v>322</v>
      </c>
      <c r="F167" s="347" t="s">
        <v>1139</v>
      </c>
      <c r="G167" s="347" t="s">
        <v>1140</v>
      </c>
      <c r="H167" s="348" t="s">
        <v>1141</v>
      </c>
      <c r="I167" s="347" t="s">
        <v>667</v>
      </c>
      <c r="J167" s="349">
        <v>10364</v>
      </c>
      <c r="K167" s="347"/>
      <c r="L167" s="347"/>
    </row>
    <row r="168" spans="1:12" ht="39.6" customHeight="1" x14ac:dyDescent="0.25">
      <c r="A168" s="333">
        <v>166</v>
      </c>
      <c r="B168" s="346" t="s">
        <v>280</v>
      </c>
      <c r="C168" s="346" t="s">
        <v>959</v>
      </c>
      <c r="D168" s="346"/>
      <c r="E168" s="346" t="s">
        <v>322</v>
      </c>
      <c r="F168" s="347" t="s">
        <v>1142</v>
      </c>
      <c r="G168" s="347" t="s">
        <v>1143</v>
      </c>
      <c r="H168" s="348" t="s">
        <v>1144</v>
      </c>
      <c r="I168" s="347" t="s">
        <v>667</v>
      </c>
      <c r="J168" s="349">
        <v>4832</v>
      </c>
      <c r="K168" s="347"/>
      <c r="L168" s="347"/>
    </row>
    <row r="169" spans="1:12" ht="36.6" customHeight="1" x14ac:dyDescent="0.25">
      <c r="A169" s="333">
        <v>167</v>
      </c>
      <c r="B169" s="346" t="s">
        <v>280</v>
      </c>
      <c r="C169" s="346" t="s">
        <v>959</v>
      </c>
      <c r="D169" s="346"/>
      <c r="E169" s="346" t="s">
        <v>322</v>
      </c>
      <c r="F169" s="347" t="s">
        <v>1145</v>
      </c>
      <c r="G169" s="347" t="s">
        <v>1146</v>
      </c>
      <c r="H169" s="348" t="s">
        <v>1147</v>
      </c>
      <c r="I169" s="347" t="s">
        <v>667</v>
      </c>
      <c r="J169" s="349">
        <v>7971</v>
      </c>
      <c r="K169" s="347"/>
      <c r="L169" s="347"/>
    </row>
    <row r="170" spans="1:12" ht="37.9" customHeight="1" x14ac:dyDescent="0.25">
      <c r="A170" s="333">
        <v>168</v>
      </c>
      <c r="B170" s="346" t="s">
        <v>280</v>
      </c>
      <c r="C170" s="346" t="s">
        <v>959</v>
      </c>
      <c r="D170" s="346"/>
      <c r="E170" s="346" t="s">
        <v>322</v>
      </c>
      <c r="F170" s="347" t="s">
        <v>1148</v>
      </c>
      <c r="G170" s="347" t="s">
        <v>1149</v>
      </c>
      <c r="H170" s="348" t="s">
        <v>1150</v>
      </c>
      <c r="I170" s="347" t="s">
        <v>969</v>
      </c>
      <c r="J170" s="349">
        <v>12446</v>
      </c>
      <c r="K170" s="347"/>
      <c r="L170" s="347"/>
    </row>
    <row r="171" spans="1:12" ht="31.15" customHeight="1" x14ac:dyDescent="0.25">
      <c r="A171" s="333">
        <v>169</v>
      </c>
      <c r="B171" s="346" t="s">
        <v>280</v>
      </c>
      <c r="C171" s="346" t="s">
        <v>959</v>
      </c>
      <c r="D171" s="346"/>
      <c r="E171" s="346" t="s">
        <v>322</v>
      </c>
      <c r="F171" s="347" t="s">
        <v>1151</v>
      </c>
      <c r="G171" s="347" t="s">
        <v>1152</v>
      </c>
      <c r="H171" s="348" t="s">
        <v>1153</v>
      </c>
      <c r="I171" s="347" t="s">
        <v>670</v>
      </c>
      <c r="J171" s="349">
        <v>15503</v>
      </c>
      <c r="K171" s="347"/>
      <c r="L171" s="347"/>
    </row>
    <row r="172" spans="1:12" ht="24" customHeight="1" x14ac:dyDescent="0.25">
      <c r="A172" s="333">
        <v>170</v>
      </c>
      <c r="B172" s="346" t="s">
        <v>280</v>
      </c>
      <c r="C172" s="346" t="s">
        <v>959</v>
      </c>
      <c r="D172" s="346"/>
      <c r="E172" s="346" t="s">
        <v>322</v>
      </c>
      <c r="F172" s="347" t="s">
        <v>1154</v>
      </c>
      <c r="G172" s="347" t="s">
        <v>1098</v>
      </c>
      <c r="H172" s="348" t="s">
        <v>1099</v>
      </c>
      <c r="I172" s="347" t="s">
        <v>919</v>
      </c>
      <c r="J172" s="349">
        <v>19943</v>
      </c>
      <c r="K172" s="347"/>
      <c r="L172" s="347"/>
    </row>
    <row r="173" spans="1:12" ht="37.15" customHeight="1" x14ac:dyDescent="0.25">
      <c r="A173" s="333">
        <v>171</v>
      </c>
      <c r="B173" s="346" t="s">
        <v>280</v>
      </c>
      <c r="C173" s="346" t="s">
        <v>959</v>
      </c>
      <c r="D173" s="346"/>
      <c r="E173" s="346" t="s">
        <v>322</v>
      </c>
      <c r="F173" s="347" t="s">
        <v>1155</v>
      </c>
      <c r="G173" s="347" t="s">
        <v>1156</v>
      </c>
      <c r="H173" s="348" t="s">
        <v>1157</v>
      </c>
      <c r="I173" s="347" t="s">
        <v>670</v>
      </c>
      <c r="J173" s="349">
        <v>10068</v>
      </c>
      <c r="K173" s="347"/>
      <c r="L173" s="347"/>
    </row>
    <row r="174" spans="1:12" ht="36.6" customHeight="1" x14ac:dyDescent="0.25">
      <c r="A174" s="333">
        <v>172</v>
      </c>
      <c r="B174" s="346" t="s">
        <v>280</v>
      </c>
      <c r="C174" s="346" t="s">
        <v>959</v>
      </c>
      <c r="D174" s="346"/>
      <c r="E174" s="346" t="s">
        <v>322</v>
      </c>
      <c r="F174" s="347" t="s">
        <v>1158</v>
      </c>
      <c r="G174" s="347" t="s">
        <v>1159</v>
      </c>
      <c r="H174" s="348" t="s">
        <v>1160</v>
      </c>
      <c r="I174" s="347" t="s">
        <v>919</v>
      </c>
      <c r="J174" s="349">
        <v>7738</v>
      </c>
      <c r="K174" s="347"/>
      <c r="L174" s="347"/>
    </row>
    <row r="175" spans="1:12" ht="33" customHeight="1" x14ac:dyDescent="0.25">
      <c r="A175" s="333">
        <v>173</v>
      </c>
      <c r="B175" s="346" t="s">
        <v>280</v>
      </c>
      <c r="C175" s="346" t="s">
        <v>959</v>
      </c>
      <c r="D175" s="346"/>
      <c r="E175" s="346" t="s">
        <v>322</v>
      </c>
      <c r="F175" s="347" t="s">
        <v>1161</v>
      </c>
      <c r="G175" s="347" t="s">
        <v>1162</v>
      </c>
      <c r="H175" s="348" t="s">
        <v>1163</v>
      </c>
      <c r="I175" s="347" t="s">
        <v>670</v>
      </c>
      <c r="J175" s="349">
        <v>9990</v>
      </c>
      <c r="K175" s="347"/>
      <c r="L175" s="347"/>
    </row>
    <row r="176" spans="1:12" ht="28.9" customHeight="1" x14ac:dyDescent="0.25">
      <c r="A176" s="333">
        <v>174</v>
      </c>
      <c r="B176" s="346" t="s">
        <v>280</v>
      </c>
      <c r="C176" s="346" t="s">
        <v>959</v>
      </c>
      <c r="D176" s="346"/>
      <c r="E176" s="346" t="s">
        <v>322</v>
      </c>
      <c r="F176" s="347" t="s">
        <v>1164</v>
      </c>
      <c r="G176" s="347" t="s">
        <v>768</v>
      </c>
      <c r="H176" s="348" t="s">
        <v>1165</v>
      </c>
      <c r="I176" s="347" t="s">
        <v>670</v>
      </c>
      <c r="J176" s="349">
        <v>16761</v>
      </c>
      <c r="K176" s="347"/>
      <c r="L176" s="347"/>
    </row>
    <row r="177" spans="1:12" ht="31.15" customHeight="1" x14ac:dyDescent="0.25">
      <c r="A177" s="333">
        <v>175</v>
      </c>
      <c r="B177" s="346" t="s">
        <v>280</v>
      </c>
      <c r="C177" s="346" t="s">
        <v>959</v>
      </c>
      <c r="D177" s="346"/>
      <c r="E177" s="346" t="s">
        <v>322</v>
      </c>
      <c r="F177" s="347" t="s">
        <v>1166</v>
      </c>
      <c r="G177" s="347" t="s">
        <v>1167</v>
      </c>
      <c r="H177" s="348" t="s">
        <v>1168</v>
      </c>
      <c r="I177" s="347" t="s">
        <v>670</v>
      </c>
      <c r="J177" s="349">
        <v>8404</v>
      </c>
      <c r="K177" s="347"/>
      <c r="L177" s="347"/>
    </row>
    <row r="178" spans="1:12" ht="25.9" customHeight="1" x14ac:dyDescent="0.25">
      <c r="A178" s="333">
        <v>176</v>
      </c>
      <c r="B178" s="346" t="s">
        <v>280</v>
      </c>
      <c r="C178" s="346" t="s">
        <v>959</v>
      </c>
      <c r="D178" s="346"/>
      <c r="E178" s="346" t="s">
        <v>322</v>
      </c>
      <c r="F178" s="347" t="s">
        <v>1169</v>
      </c>
      <c r="G178" s="347" t="s">
        <v>829</v>
      </c>
      <c r="H178" s="348" t="s">
        <v>1170</v>
      </c>
      <c r="I178" s="347" t="s">
        <v>670</v>
      </c>
      <c r="J178" s="349">
        <v>9145</v>
      </c>
      <c r="K178" s="347"/>
      <c r="L178" s="347"/>
    </row>
    <row r="179" spans="1:12" ht="24" customHeight="1" x14ac:dyDescent="0.25">
      <c r="A179" s="333">
        <v>177</v>
      </c>
      <c r="B179" s="346" t="s">
        <v>280</v>
      </c>
      <c r="C179" s="346" t="s">
        <v>959</v>
      </c>
      <c r="D179" s="346"/>
      <c r="E179" s="346" t="s">
        <v>322</v>
      </c>
      <c r="F179" s="347" t="s">
        <v>1171</v>
      </c>
      <c r="G179" s="347" t="s">
        <v>1172</v>
      </c>
      <c r="H179" s="348" t="s">
        <v>1173</v>
      </c>
      <c r="I179" s="347" t="s">
        <v>670</v>
      </c>
      <c r="J179" s="349">
        <v>9727</v>
      </c>
      <c r="K179" s="347"/>
      <c r="L179" s="347"/>
    </row>
    <row r="180" spans="1:12" ht="25.15" customHeight="1" x14ac:dyDescent="0.25">
      <c r="A180" s="333">
        <v>178</v>
      </c>
      <c r="B180" s="346" t="s">
        <v>280</v>
      </c>
      <c r="C180" s="346" t="s">
        <v>959</v>
      </c>
      <c r="D180" s="346"/>
      <c r="E180" s="346" t="s">
        <v>322</v>
      </c>
      <c r="F180" s="347" t="s">
        <v>1174</v>
      </c>
      <c r="G180" s="347" t="s">
        <v>1175</v>
      </c>
      <c r="H180" s="348" t="s">
        <v>1176</v>
      </c>
      <c r="I180" s="347" t="s">
        <v>919</v>
      </c>
      <c r="J180" s="349">
        <v>14613</v>
      </c>
      <c r="K180" s="347"/>
      <c r="L180" s="347"/>
    </row>
    <row r="181" spans="1:12" ht="34.9" customHeight="1" x14ac:dyDescent="0.25">
      <c r="A181" s="333">
        <v>179</v>
      </c>
      <c r="B181" s="346" t="s">
        <v>280</v>
      </c>
      <c r="C181" s="346" t="s">
        <v>959</v>
      </c>
      <c r="D181" s="346"/>
      <c r="E181" s="346" t="s">
        <v>322</v>
      </c>
      <c r="F181" s="347" t="s">
        <v>1177</v>
      </c>
      <c r="G181" s="347" t="s">
        <v>819</v>
      </c>
      <c r="H181" s="348" t="s">
        <v>1178</v>
      </c>
      <c r="I181" s="347" t="s">
        <v>919</v>
      </c>
      <c r="J181" s="349">
        <v>1447</v>
      </c>
      <c r="K181" s="347"/>
      <c r="L181" s="347"/>
    </row>
    <row r="182" spans="1:12" ht="25.15" customHeight="1" x14ac:dyDescent="0.25">
      <c r="A182" s="333">
        <v>180</v>
      </c>
      <c r="B182" s="346" t="s">
        <v>280</v>
      </c>
      <c r="C182" s="346" t="s">
        <v>959</v>
      </c>
      <c r="D182" s="346"/>
      <c r="E182" s="346" t="s">
        <v>322</v>
      </c>
      <c r="F182" s="347" t="s">
        <v>1179</v>
      </c>
      <c r="G182" s="347" t="s">
        <v>1180</v>
      </c>
      <c r="H182" s="348" t="s">
        <v>1181</v>
      </c>
      <c r="I182" s="347" t="s">
        <v>670</v>
      </c>
      <c r="J182" s="349">
        <v>1600</v>
      </c>
      <c r="K182" s="347"/>
      <c r="L182" s="347"/>
    </row>
    <row r="183" spans="1:12" ht="27" customHeight="1" x14ac:dyDescent="0.25">
      <c r="A183" s="333">
        <v>181</v>
      </c>
      <c r="B183" s="346" t="s">
        <v>1182</v>
      </c>
      <c r="C183" s="346" t="s">
        <v>959</v>
      </c>
      <c r="D183" s="346"/>
      <c r="E183" s="346" t="s">
        <v>322</v>
      </c>
      <c r="F183" s="347" t="s">
        <v>1183</v>
      </c>
      <c r="G183" s="347" t="s">
        <v>1184</v>
      </c>
      <c r="H183" s="348" t="s">
        <v>1185</v>
      </c>
      <c r="I183" s="347" t="s">
        <v>846</v>
      </c>
      <c r="J183" s="349">
        <v>5043</v>
      </c>
      <c r="K183" s="347"/>
      <c r="L183" s="347"/>
    </row>
    <row r="184" spans="1:12" ht="33" customHeight="1" x14ac:dyDescent="0.25">
      <c r="A184" s="333">
        <v>182</v>
      </c>
      <c r="B184" s="346" t="s">
        <v>1182</v>
      </c>
      <c r="C184" s="346" t="s">
        <v>959</v>
      </c>
      <c r="D184" s="346"/>
      <c r="E184" s="346" t="s">
        <v>322</v>
      </c>
      <c r="F184" s="347" t="s">
        <v>1186</v>
      </c>
      <c r="G184" s="347" t="s">
        <v>1187</v>
      </c>
      <c r="H184" s="348" t="s">
        <v>1188</v>
      </c>
      <c r="I184" s="347" t="s">
        <v>846</v>
      </c>
      <c r="J184" s="349">
        <v>15121</v>
      </c>
      <c r="K184" s="347"/>
      <c r="L184" s="347"/>
    </row>
    <row r="185" spans="1:12" ht="30.6" customHeight="1" x14ac:dyDescent="0.25">
      <c r="A185" s="333">
        <v>183</v>
      </c>
      <c r="B185" s="346" t="s">
        <v>1182</v>
      </c>
      <c r="C185" s="346" t="s">
        <v>959</v>
      </c>
      <c r="D185" s="346"/>
      <c r="E185" s="346" t="s">
        <v>322</v>
      </c>
      <c r="F185" s="347" t="s">
        <v>1189</v>
      </c>
      <c r="G185" s="347" t="s">
        <v>1190</v>
      </c>
      <c r="H185" s="348" t="s">
        <v>1191</v>
      </c>
      <c r="I185" s="347" t="s">
        <v>969</v>
      </c>
      <c r="J185" s="349">
        <v>10268</v>
      </c>
      <c r="K185" s="347"/>
      <c r="L185" s="347"/>
    </row>
    <row r="186" spans="1:12" ht="35.450000000000003" customHeight="1" x14ac:dyDescent="0.25">
      <c r="A186" s="333">
        <v>184</v>
      </c>
      <c r="B186" s="346" t="s">
        <v>1182</v>
      </c>
      <c r="C186" s="346" t="s">
        <v>959</v>
      </c>
      <c r="D186" s="346"/>
      <c r="E186" s="346" t="s">
        <v>322</v>
      </c>
      <c r="F186" s="347" t="s">
        <v>1192</v>
      </c>
      <c r="G186" s="347" t="s">
        <v>712</v>
      </c>
      <c r="H186" s="348" t="s">
        <v>1193</v>
      </c>
      <c r="I186" s="347" t="s">
        <v>969</v>
      </c>
      <c r="J186" s="349">
        <v>5107</v>
      </c>
      <c r="K186" s="347"/>
      <c r="L186" s="347"/>
    </row>
    <row r="187" spans="1:12" ht="28.15" customHeight="1" x14ac:dyDescent="0.25">
      <c r="A187" s="333">
        <v>185</v>
      </c>
      <c r="B187" s="346" t="s">
        <v>1182</v>
      </c>
      <c r="C187" s="346" t="s">
        <v>959</v>
      </c>
      <c r="D187" s="346"/>
      <c r="E187" s="346" t="s">
        <v>322</v>
      </c>
      <c r="F187" s="347" t="s">
        <v>1194</v>
      </c>
      <c r="G187" s="347" t="s">
        <v>734</v>
      </c>
      <c r="H187" s="348" t="s">
        <v>1195</v>
      </c>
      <c r="I187" s="347" t="s">
        <v>969</v>
      </c>
      <c r="J187" s="349">
        <v>10370</v>
      </c>
      <c r="K187" s="347"/>
      <c r="L187" s="347"/>
    </row>
    <row r="188" spans="1:12" ht="40.9" customHeight="1" x14ac:dyDescent="0.25">
      <c r="A188" s="333">
        <v>186</v>
      </c>
      <c r="B188" s="346" t="s">
        <v>1182</v>
      </c>
      <c r="C188" s="346" t="s">
        <v>959</v>
      </c>
      <c r="D188" s="346"/>
      <c r="E188" s="346" t="s">
        <v>322</v>
      </c>
      <c r="F188" s="347" t="s">
        <v>1196</v>
      </c>
      <c r="G188" s="347" t="s">
        <v>1197</v>
      </c>
      <c r="H188" s="348" t="s">
        <v>1198</v>
      </c>
      <c r="I188" s="347" t="s">
        <v>969</v>
      </c>
      <c r="J188" s="349">
        <v>7108</v>
      </c>
      <c r="K188" s="347"/>
      <c r="L188" s="347"/>
    </row>
    <row r="189" spans="1:12" ht="25.9" customHeight="1" x14ac:dyDescent="0.25">
      <c r="A189" s="333">
        <v>187</v>
      </c>
      <c r="B189" s="346" t="s">
        <v>1182</v>
      </c>
      <c r="C189" s="346" t="s">
        <v>959</v>
      </c>
      <c r="D189" s="346"/>
      <c r="E189" s="346" t="s">
        <v>322</v>
      </c>
      <c r="F189" s="347" t="s">
        <v>1199</v>
      </c>
      <c r="G189" s="347" t="s">
        <v>1200</v>
      </c>
      <c r="H189" s="348" t="s">
        <v>1201</v>
      </c>
      <c r="I189" s="347" t="s">
        <v>670</v>
      </c>
      <c r="J189" s="349">
        <v>5509</v>
      </c>
      <c r="K189" s="347"/>
      <c r="L189" s="347"/>
    </row>
    <row r="190" spans="1:12" ht="40.15" customHeight="1" x14ac:dyDescent="0.25">
      <c r="A190" s="333">
        <v>188</v>
      </c>
      <c r="B190" s="346" t="s">
        <v>1182</v>
      </c>
      <c r="C190" s="346" t="s">
        <v>959</v>
      </c>
      <c r="D190" s="346"/>
      <c r="E190" s="346" t="s">
        <v>322</v>
      </c>
      <c r="F190" s="347" t="s">
        <v>1202</v>
      </c>
      <c r="G190" s="347" t="s">
        <v>1203</v>
      </c>
      <c r="H190" s="348" t="s">
        <v>1204</v>
      </c>
      <c r="I190" s="347" t="s">
        <v>919</v>
      </c>
      <c r="J190" s="349">
        <v>15734</v>
      </c>
      <c r="K190" s="347"/>
      <c r="L190" s="347"/>
    </row>
    <row r="191" spans="1:12" ht="31.9" customHeight="1" x14ac:dyDescent="0.25">
      <c r="A191" s="333">
        <v>189</v>
      </c>
      <c r="B191" s="346" t="s">
        <v>284</v>
      </c>
      <c r="C191" s="346" t="s">
        <v>959</v>
      </c>
      <c r="D191" s="346"/>
      <c r="E191" s="346" t="s">
        <v>322</v>
      </c>
      <c r="F191" s="347" t="s">
        <v>1205</v>
      </c>
      <c r="G191" s="347" t="s">
        <v>1206</v>
      </c>
      <c r="H191" s="348" t="s">
        <v>1207</v>
      </c>
      <c r="I191" s="347" t="s">
        <v>846</v>
      </c>
      <c r="J191" s="349">
        <v>5224</v>
      </c>
      <c r="K191" s="347"/>
      <c r="L191" s="347"/>
    </row>
    <row r="192" spans="1:12" ht="24" customHeight="1" x14ac:dyDescent="0.25">
      <c r="A192" s="333">
        <v>190</v>
      </c>
      <c r="B192" s="346" t="s">
        <v>284</v>
      </c>
      <c r="C192" s="346" t="s">
        <v>959</v>
      </c>
      <c r="D192" s="346"/>
      <c r="E192" s="346" t="s">
        <v>322</v>
      </c>
      <c r="F192" s="347" t="s">
        <v>1208</v>
      </c>
      <c r="G192" s="347" t="s">
        <v>1209</v>
      </c>
      <c r="H192" s="348" t="s">
        <v>1210</v>
      </c>
      <c r="I192" s="347" t="s">
        <v>760</v>
      </c>
      <c r="J192" s="349">
        <v>0</v>
      </c>
      <c r="K192" s="347"/>
      <c r="L192" s="347"/>
    </row>
    <row r="193" spans="1:12" ht="27" customHeight="1" x14ac:dyDescent="0.25">
      <c r="A193" s="333">
        <v>191</v>
      </c>
      <c r="B193" s="346" t="s">
        <v>284</v>
      </c>
      <c r="C193" s="346" t="s">
        <v>959</v>
      </c>
      <c r="D193" s="346"/>
      <c r="E193" s="346" t="s">
        <v>322</v>
      </c>
      <c r="F193" s="347" t="s">
        <v>1211</v>
      </c>
      <c r="G193" s="347" t="s">
        <v>1212</v>
      </c>
      <c r="H193" s="348" t="s">
        <v>1213</v>
      </c>
      <c r="I193" s="347" t="s">
        <v>969</v>
      </c>
      <c r="J193" s="349">
        <v>3326</v>
      </c>
      <c r="K193" s="347"/>
      <c r="L193" s="347"/>
    </row>
    <row r="194" spans="1:12" ht="30" customHeight="1" x14ac:dyDescent="0.25">
      <c r="A194" s="333">
        <v>192</v>
      </c>
      <c r="B194" s="346" t="s">
        <v>284</v>
      </c>
      <c r="C194" s="346" t="s">
        <v>959</v>
      </c>
      <c r="D194" s="346"/>
      <c r="E194" s="346" t="s">
        <v>322</v>
      </c>
      <c r="F194" s="347" t="s">
        <v>1214</v>
      </c>
      <c r="G194" s="347" t="s">
        <v>1215</v>
      </c>
      <c r="H194" s="348" t="s">
        <v>1216</v>
      </c>
      <c r="I194" s="347" t="s">
        <v>919</v>
      </c>
      <c r="J194" s="349">
        <v>8713</v>
      </c>
      <c r="K194" s="347"/>
      <c r="L194" s="347"/>
    </row>
    <row r="195" spans="1:12" ht="25.15" customHeight="1" x14ac:dyDescent="0.25">
      <c r="A195" s="333">
        <v>193</v>
      </c>
      <c r="B195" s="346" t="s">
        <v>284</v>
      </c>
      <c r="C195" s="346" t="s">
        <v>959</v>
      </c>
      <c r="D195" s="346"/>
      <c r="E195" s="346" t="s">
        <v>322</v>
      </c>
      <c r="F195" s="347" t="s">
        <v>1217</v>
      </c>
      <c r="G195" s="347" t="s">
        <v>1218</v>
      </c>
      <c r="H195" s="348" t="s">
        <v>1219</v>
      </c>
      <c r="I195" s="347" t="s">
        <v>919</v>
      </c>
      <c r="J195" s="349">
        <v>7762</v>
      </c>
      <c r="K195" s="347"/>
      <c r="L195" s="347"/>
    </row>
    <row r="196" spans="1:12" ht="36" customHeight="1" x14ac:dyDescent="0.25">
      <c r="A196" s="333">
        <v>194</v>
      </c>
      <c r="B196" s="346" t="s">
        <v>286</v>
      </c>
      <c r="C196" s="346" t="s">
        <v>959</v>
      </c>
      <c r="D196" s="346"/>
      <c r="E196" s="346" t="s">
        <v>322</v>
      </c>
      <c r="F196" s="347" t="s">
        <v>1220</v>
      </c>
      <c r="G196" s="347" t="s">
        <v>1221</v>
      </c>
      <c r="H196" s="348" t="s">
        <v>1222</v>
      </c>
      <c r="I196" s="347" t="s">
        <v>760</v>
      </c>
      <c r="J196" s="349">
        <v>6244</v>
      </c>
      <c r="K196" s="347"/>
      <c r="L196" s="347"/>
    </row>
    <row r="197" spans="1:12" ht="25.9" customHeight="1" x14ac:dyDescent="0.25">
      <c r="A197" s="333">
        <v>195</v>
      </c>
      <c r="B197" s="346" t="s">
        <v>286</v>
      </c>
      <c r="C197" s="346" t="s">
        <v>959</v>
      </c>
      <c r="D197" s="346"/>
      <c r="E197" s="346" t="s">
        <v>322</v>
      </c>
      <c r="F197" s="347" t="s">
        <v>1223</v>
      </c>
      <c r="G197" s="347" t="s">
        <v>1224</v>
      </c>
      <c r="H197" s="348" t="s">
        <v>1225</v>
      </c>
      <c r="I197" s="347" t="s">
        <v>846</v>
      </c>
      <c r="J197" s="349">
        <v>9427</v>
      </c>
      <c r="K197" s="347"/>
      <c r="L197" s="347"/>
    </row>
    <row r="198" spans="1:12" ht="26.45" customHeight="1" x14ac:dyDescent="0.25">
      <c r="A198" s="333">
        <v>196</v>
      </c>
      <c r="B198" s="346" t="s">
        <v>286</v>
      </c>
      <c r="C198" s="346" t="s">
        <v>959</v>
      </c>
      <c r="D198" s="346"/>
      <c r="E198" s="346" t="s">
        <v>322</v>
      </c>
      <c r="F198" s="347" t="s">
        <v>1226</v>
      </c>
      <c r="G198" s="347" t="s">
        <v>1227</v>
      </c>
      <c r="H198" s="348" t="s">
        <v>1228</v>
      </c>
      <c r="I198" s="347" t="s">
        <v>667</v>
      </c>
      <c r="J198" s="349">
        <v>1791</v>
      </c>
      <c r="K198" s="347"/>
      <c r="L198" s="347"/>
    </row>
    <row r="199" spans="1:12" ht="31.15" customHeight="1" x14ac:dyDescent="0.25">
      <c r="A199" s="333">
        <v>197</v>
      </c>
      <c r="B199" s="346" t="s">
        <v>286</v>
      </c>
      <c r="C199" s="346" t="s">
        <v>959</v>
      </c>
      <c r="D199" s="346"/>
      <c r="E199" s="346" t="s">
        <v>322</v>
      </c>
      <c r="F199" s="347" t="s">
        <v>1229</v>
      </c>
      <c r="G199" s="347" t="s">
        <v>1230</v>
      </c>
      <c r="H199" s="348" t="s">
        <v>1231</v>
      </c>
      <c r="I199" s="347" t="s">
        <v>667</v>
      </c>
      <c r="J199" s="349">
        <v>6956</v>
      </c>
      <c r="K199" s="347"/>
      <c r="L199" s="347"/>
    </row>
    <row r="200" spans="1:12" ht="37.15" customHeight="1" x14ac:dyDescent="0.25">
      <c r="A200" s="333">
        <v>198</v>
      </c>
      <c r="B200" s="346" t="s">
        <v>286</v>
      </c>
      <c r="C200" s="346" t="s">
        <v>959</v>
      </c>
      <c r="D200" s="346"/>
      <c r="E200" s="346" t="s">
        <v>322</v>
      </c>
      <c r="F200" s="347" t="s">
        <v>1232</v>
      </c>
      <c r="G200" s="347" t="s">
        <v>1233</v>
      </c>
      <c r="H200" s="348" t="s">
        <v>1234</v>
      </c>
      <c r="I200" s="347" t="s">
        <v>969</v>
      </c>
      <c r="J200" s="349">
        <v>6481</v>
      </c>
      <c r="K200" s="347"/>
      <c r="L200" s="347"/>
    </row>
    <row r="201" spans="1:12" ht="30" customHeight="1" x14ac:dyDescent="0.25">
      <c r="A201" s="333">
        <v>199</v>
      </c>
      <c r="B201" s="346" t="s">
        <v>286</v>
      </c>
      <c r="C201" s="346" t="s">
        <v>959</v>
      </c>
      <c r="D201" s="346"/>
      <c r="E201" s="346" t="s">
        <v>322</v>
      </c>
      <c r="F201" s="347" t="s">
        <v>1235</v>
      </c>
      <c r="G201" s="347" t="s">
        <v>1236</v>
      </c>
      <c r="H201" s="348" t="s">
        <v>1237</v>
      </c>
      <c r="I201" s="347" t="s">
        <v>667</v>
      </c>
      <c r="J201" s="349">
        <v>7746</v>
      </c>
      <c r="K201" s="347"/>
      <c r="L201" s="347"/>
    </row>
    <row r="202" spans="1:12" ht="30" customHeight="1" x14ac:dyDescent="0.25">
      <c r="A202" s="333">
        <v>200</v>
      </c>
      <c r="B202" s="346" t="s">
        <v>286</v>
      </c>
      <c r="C202" s="346" t="s">
        <v>959</v>
      </c>
      <c r="D202" s="346"/>
      <c r="E202" s="346" t="s">
        <v>322</v>
      </c>
      <c r="F202" s="347" t="s">
        <v>1238</v>
      </c>
      <c r="G202" s="347" t="s">
        <v>1239</v>
      </c>
      <c r="H202" s="348" t="s">
        <v>1240</v>
      </c>
      <c r="I202" s="347" t="s">
        <v>969</v>
      </c>
      <c r="J202" s="349">
        <v>6133</v>
      </c>
      <c r="K202" s="347"/>
      <c r="L202" s="347"/>
    </row>
    <row r="203" spans="1:12" ht="30" customHeight="1" x14ac:dyDescent="0.25">
      <c r="A203" s="333">
        <v>201</v>
      </c>
      <c r="B203" s="346" t="s">
        <v>286</v>
      </c>
      <c r="C203" s="346" t="s">
        <v>959</v>
      </c>
      <c r="D203" s="346"/>
      <c r="E203" s="346" t="s">
        <v>322</v>
      </c>
      <c r="F203" s="347" t="s">
        <v>1241</v>
      </c>
      <c r="G203" s="347" t="s">
        <v>1242</v>
      </c>
      <c r="H203" s="348" t="s">
        <v>1243</v>
      </c>
      <c r="I203" s="347" t="s">
        <v>969</v>
      </c>
      <c r="J203" s="349">
        <v>4973</v>
      </c>
      <c r="K203" s="347"/>
      <c r="L203" s="347"/>
    </row>
    <row r="204" spans="1:12" ht="24" customHeight="1" x14ac:dyDescent="0.25">
      <c r="A204" s="333">
        <v>202</v>
      </c>
      <c r="B204" s="346" t="s">
        <v>286</v>
      </c>
      <c r="C204" s="346" t="s">
        <v>959</v>
      </c>
      <c r="D204" s="346"/>
      <c r="E204" s="346" t="s">
        <v>322</v>
      </c>
      <c r="F204" s="347" t="s">
        <v>1244</v>
      </c>
      <c r="G204" s="347" t="s">
        <v>1245</v>
      </c>
      <c r="H204" s="348" t="s">
        <v>1246</v>
      </c>
      <c r="I204" s="347" t="s">
        <v>919</v>
      </c>
      <c r="J204" s="349">
        <v>4624</v>
      </c>
      <c r="K204" s="347"/>
      <c r="L204" s="347"/>
    </row>
    <row r="205" spans="1:12" ht="48" customHeight="1" x14ac:dyDescent="0.25">
      <c r="A205" s="333">
        <v>203</v>
      </c>
      <c r="B205" s="346" t="s">
        <v>286</v>
      </c>
      <c r="C205" s="346" t="s">
        <v>959</v>
      </c>
      <c r="D205" s="346"/>
      <c r="E205" s="346" t="s">
        <v>322</v>
      </c>
      <c r="F205" s="347" t="s">
        <v>1247</v>
      </c>
      <c r="G205" s="347" t="s">
        <v>702</v>
      </c>
      <c r="H205" s="348" t="s">
        <v>1248</v>
      </c>
      <c r="I205" s="347" t="s">
        <v>919</v>
      </c>
      <c r="J205" s="349">
        <v>5105</v>
      </c>
      <c r="K205" s="347"/>
      <c r="L205" s="347"/>
    </row>
    <row r="206" spans="1:12" ht="27.6" customHeight="1" x14ac:dyDescent="0.25">
      <c r="A206" s="333">
        <v>204</v>
      </c>
      <c r="B206" s="346" t="s">
        <v>286</v>
      </c>
      <c r="C206" s="346" t="s">
        <v>959</v>
      </c>
      <c r="D206" s="346"/>
      <c r="E206" s="346" t="s">
        <v>322</v>
      </c>
      <c r="F206" s="347" t="s">
        <v>1249</v>
      </c>
      <c r="G206" s="347" t="s">
        <v>1250</v>
      </c>
      <c r="H206" s="348" t="s">
        <v>1251</v>
      </c>
      <c r="I206" s="347" t="s">
        <v>919</v>
      </c>
      <c r="J206" s="349">
        <v>5019</v>
      </c>
      <c r="K206" s="347"/>
      <c r="L206" s="347"/>
    </row>
    <row r="207" spans="1:12" ht="32.450000000000003" customHeight="1" x14ac:dyDescent="0.25">
      <c r="A207" s="333">
        <v>205</v>
      </c>
      <c r="B207" s="346" t="s">
        <v>286</v>
      </c>
      <c r="C207" s="346" t="s">
        <v>959</v>
      </c>
      <c r="D207" s="346"/>
      <c r="E207" s="346" t="s">
        <v>322</v>
      </c>
      <c r="F207" s="347" t="s">
        <v>1252</v>
      </c>
      <c r="G207" s="347" t="s">
        <v>1253</v>
      </c>
      <c r="H207" s="348" t="s">
        <v>1254</v>
      </c>
      <c r="I207" s="347" t="s">
        <v>919</v>
      </c>
      <c r="J207" s="349">
        <v>1421</v>
      </c>
      <c r="K207" s="347"/>
      <c r="L207" s="347"/>
    </row>
    <row r="208" spans="1:12" ht="33" customHeight="1" x14ac:dyDescent="0.25">
      <c r="A208" s="333">
        <v>206</v>
      </c>
      <c r="B208" s="346" t="s">
        <v>286</v>
      </c>
      <c r="C208" s="346" t="s">
        <v>959</v>
      </c>
      <c r="D208" s="346"/>
      <c r="E208" s="346" t="s">
        <v>322</v>
      </c>
      <c r="F208" s="347" t="s">
        <v>1255</v>
      </c>
      <c r="G208" s="347" t="s">
        <v>1256</v>
      </c>
      <c r="H208" s="348" t="s">
        <v>1257</v>
      </c>
      <c r="I208" s="347" t="s">
        <v>919</v>
      </c>
      <c r="J208" s="349">
        <v>13482</v>
      </c>
      <c r="K208" s="347"/>
      <c r="L208" s="347"/>
    </row>
    <row r="209" spans="1:12" ht="42.6" customHeight="1" x14ac:dyDescent="0.25">
      <c r="A209" s="333">
        <v>207</v>
      </c>
      <c r="B209" s="346" t="s">
        <v>286</v>
      </c>
      <c r="C209" s="346" t="s">
        <v>959</v>
      </c>
      <c r="D209" s="346"/>
      <c r="E209" s="346" t="s">
        <v>322</v>
      </c>
      <c r="F209" s="347" t="s">
        <v>1258</v>
      </c>
      <c r="G209" s="347" t="s">
        <v>1259</v>
      </c>
      <c r="H209" s="348" t="s">
        <v>1260</v>
      </c>
      <c r="I209" s="347" t="s">
        <v>670</v>
      </c>
      <c r="J209" s="349">
        <v>5292</v>
      </c>
      <c r="K209" s="347"/>
      <c r="L209" s="347"/>
    </row>
    <row r="210" spans="1:12" ht="27.6" customHeight="1" x14ac:dyDescent="0.25">
      <c r="A210" s="333">
        <v>208</v>
      </c>
      <c r="B210" s="346" t="s">
        <v>286</v>
      </c>
      <c r="C210" s="346" t="s">
        <v>959</v>
      </c>
      <c r="D210" s="346"/>
      <c r="E210" s="346" t="s">
        <v>322</v>
      </c>
      <c r="F210" s="347" t="s">
        <v>1261</v>
      </c>
      <c r="G210" s="347" t="s">
        <v>1262</v>
      </c>
      <c r="H210" s="348" t="s">
        <v>1263</v>
      </c>
      <c r="I210" s="347" t="s">
        <v>670</v>
      </c>
      <c r="J210" s="349">
        <v>5939</v>
      </c>
      <c r="K210" s="347"/>
      <c r="L210" s="347"/>
    </row>
    <row r="211" spans="1:12" ht="34.9" customHeight="1" x14ac:dyDescent="0.25">
      <c r="A211" s="333">
        <v>209</v>
      </c>
      <c r="B211" s="346" t="s">
        <v>286</v>
      </c>
      <c r="C211" s="346" t="s">
        <v>959</v>
      </c>
      <c r="D211" s="346"/>
      <c r="E211" s="346" t="s">
        <v>322</v>
      </c>
      <c r="F211" s="347" t="s">
        <v>1264</v>
      </c>
      <c r="G211" s="347" t="s">
        <v>525</v>
      </c>
      <c r="H211" s="348" t="s">
        <v>1265</v>
      </c>
      <c r="I211" s="347" t="s">
        <v>919</v>
      </c>
      <c r="J211" s="349">
        <v>6485</v>
      </c>
      <c r="K211" s="347"/>
      <c r="L211" s="347"/>
    </row>
    <row r="212" spans="1:12" ht="25.9" customHeight="1" x14ac:dyDescent="0.25">
      <c r="A212" s="333">
        <v>210</v>
      </c>
      <c r="B212" s="346" t="s">
        <v>278</v>
      </c>
      <c r="C212" s="346" t="s">
        <v>1266</v>
      </c>
      <c r="D212" s="346"/>
      <c r="E212" s="346" t="s">
        <v>322</v>
      </c>
      <c r="F212" s="347" t="s">
        <v>1267</v>
      </c>
      <c r="G212" s="347" t="s">
        <v>1268</v>
      </c>
      <c r="H212" s="348" t="s">
        <v>1269</v>
      </c>
      <c r="I212" s="347" t="s">
        <v>667</v>
      </c>
      <c r="J212" s="349">
        <v>0</v>
      </c>
      <c r="K212" s="347"/>
      <c r="L212" s="347"/>
    </row>
    <row r="213" spans="1:12" ht="26.45" customHeight="1" x14ac:dyDescent="0.25">
      <c r="A213" s="333">
        <v>211</v>
      </c>
      <c r="B213" s="346" t="s">
        <v>278</v>
      </c>
      <c r="C213" s="346" t="s">
        <v>1266</v>
      </c>
      <c r="D213" s="346"/>
      <c r="E213" s="346" t="s">
        <v>322</v>
      </c>
      <c r="F213" s="347" t="s">
        <v>1270</v>
      </c>
      <c r="G213" s="347" t="s">
        <v>1271</v>
      </c>
      <c r="H213" s="348" t="s">
        <v>1272</v>
      </c>
      <c r="I213" s="347" t="s">
        <v>850</v>
      </c>
      <c r="J213" s="349">
        <v>13922</v>
      </c>
      <c r="K213" s="347"/>
      <c r="L213" s="347"/>
    </row>
    <row r="214" spans="1:12" ht="39" customHeight="1" x14ac:dyDescent="0.25">
      <c r="A214" s="333">
        <v>212</v>
      </c>
      <c r="B214" s="346" t="s">
        <v>278</v>
      </c>
      <c r="C214" s="346" t="s">
        <v>954</v>
      </c>
      <c r="D214" s="346"/>
      <c r="E214" s="346" t="s">
        <v>322</v>
      </c>
      <c r="F214" s="347" t="s">
        <v>1273</v>
      </c>
      <c r="G214" s="347" t="s">
        <v>927</v>
      </c>
      <c r="H214" s="348" t="s">
        <v>1274</v>
      </c>
      <c r="I214" s="347" t="s">
        <v>720</v>
      </c>
      <c r="J214" s="349">
        <v>22698</v>
      </c>
      <c r="K214" s="347"/>
      <c r="L214" s="347"/>
    </row>
    <row r="215" spans="1:12" ht="31.15" customHeight="1" x14ac:dyDescent="0.25">
      <c r="A215" s="333">
        <v>213</v>
      </c>
      <c r="B215" s="346" t="s">
        <v>278</v>
      </c>
      <c r="C215" s="346" t="s">
        <v>954</v>
      </c>
      <c r="D215" s="346"/>
      <c r="E215" s="346" t="s">
        <v>322</v>
      </c>
      <c r="F215" s="347" t="s">
        <v>1275</v>
      </c>
      <c r="G215" s="347" t="s">
        <v>1276</v>
      </c>
      <c r="H215" s="348" t="s">
        <v>1277</v>
      </c>
      <c r="I215" s="347" t="s">
        <v>875</v>
      </c>
      <c r="J215" s="349">
        <v>54371</v>
      </c>
      <c r="K215" s="347"/>
      <c r="L215" s="347"/>
    </row>
    <row r="216" spans="1:12" ht="52.15" customHeight="1" x14ac:dyDescent="0.25">
      <c r="A216" s="333">
        <v>214</v>
      </c>
      <c r="B216" s="346" t="s">
        <v>278</v>
      </c>
      <c r="C216" s="346" t="s">
        <v>954</v>
      </c>
      <c r="D216" s="346"/>
      <c r="E216" s="346" t="s">
        <v>322</v>
      </c>
      <c r="F216" s="348" t="s">
        <v>1278</v>
      </c>
      <c r="G216" s="347" t="s">
        <v>1279</v>
      </c>
      <c r="H216" s="348" t="s">
        <v>1280</v>
      </c>
      <c r="I216" s="347" t="s">
        <v>919</v>
      </c>
      <c r="J216" s="349">
        <v>5765</v>
      </c>
      <c r="K216" s="347"/>
      <c r="L216" s="347"/>
    </row>
    <row r="217" spans="1:12" ht="34.9" customHeight="1" x14ac:dyDescent="0.25">
      <c r="A217" s="333">
        <v>215</v>
      </c>
      <c r="B217" s="346" t="s">
        <v>278</v>
      </c>
      <c r="C217" s="346" t="s">
        <v>954</v>
      </c>
      <c r="D217" s="346"/>
      <c r="E217" s="346" t="s">
        <v>322</v>
      </c>
      <c r="F217" s="347" t="s">
        <v>1281</v>
      </c>
      <c r="G217" s="347" t="s">
        <v>1282</v>
      </c>
      <c r="H217" s="348" t="s">
        <v>1283</v>
      </c>
      <c r="I217" s="347" t="s">
        <v>667</v>
      </c>
      <c r="J217" s="349">
        <v>0</v>
      </c>
      <c r="K217" s="347"/>
      <c r="L217" s="347"/>
    </row>
    <row r="218" spans="1:12" ht="32.450000000000003" customHeight="1" x14ac:dyDescent="0.25">
      <c r="A218" s="333">
        <v>216</v>
      </c>
      <c r="B218" s="346" t="s">
        <v>278</v>
      </c>
      <c r="C218" s="346" t="s">
        <v>954</v>
      </c>
      <c r="D218" s="346"/>
      <c r="E218" s="346" t="s">
        <v>322</v>
      </c>
      <c r="F218" s="347" t="s">
        <v>1284</v>
      </c>
      <c r="G218" s="347" t="s">
        <v>1285</v>
      </c>
      <c r="H218" s="348" t="s">
        <v>1286</v>
      </c>
      <c r="I218" s="347" t="s">
        <v>667</v>
      </c>
      <c r="J218" s="349">
        <v>291372</v>
      </c>
      <c r="K218" s="347"/>
      <c r="L218" s="347"/>
    </row>
    <row r="219" spans="1:12" ht="33" customHeight="1" x14ac:dyDescent="0.25">
      <c r="A219" s="333">
        <v>217</v>
      </c>
      <c r="B219" s="346" t="s">
        <v>278</v>
      </c>
      <c r="C219" s="346" t="s">
        <v>1287</v>
      </c>
      <c r="D219" s="346"/>
      <c r="E219" s="346" t="s">
        <v>322</v>
      </c>
      <c r="F219" s="347" t="s">
        <v>1288</v>
      </c>
      <c r="G219" s="347" t="s">
        <v>1289</v>
      </c>
      <c r="H219" s="348" t="s">
        <v>1290</v>
      </c>
      <c r="I219" s="347" t="s">
        <v>846</v>
      </c>
      <c r="J219" s="349">
        <v>8826</v>
      </c>
      <c r="K219" s="347"/>
      <c r="L219" s="347"/>
    </row>
    <row r="220" spans="1:12" ht="35.450000000000003" customHeight="1" x14ac:dyDescent="0.25">
      <c r="A220" s="333">
        <v>218</v>
      </c>
      <c r="B220" s="346" t="s">
        <v>278</v>
      </c>
      <c r="C220" s="346" t="s">
        <v>1287</v>
      </c>
      <c r="D220" s="346"/>
      <c r="E220" s="346" t="s">
        <v>322</v>
      </c>
      <c r="F220" s="348" t="s">
        <v>1291</v>
      </c>
      <c r="G220" s="347" t="s">
        <v>563</v>
      </c>
      <c r="H220" s="348" t="s">
        <v>1292</v>
      </c>
      <c r="I220" s="347" t="s">
        <v>760</v>
      </c>
      <c r="J220" s="349">
        <v>14706</v>
      </c>
      <c r="K220" s="347"/>
      <c r="L220" s="347"/>
    </row>
    <row r="221" spans="1:12" ht="33" customHeight="1" x14ac:dyDescent="0.25">
      <c r="A221" s="333">
        <v>219</v>
      </c>
      <c r="B221" s="346" t="s">
        <v>278</v>
      </c>
      <c r="C221" s="346" t="s">
        <v>1287</v>
      </c>
      <c r="D221" s="346"/>
      <c r="E221" s="346" t="s">
        <v>322</v>
      </c>
      <c r="F221" s="347" t="s">
        <v>1293</v>
      </c>
      <c r="G221" s="347" t="s">
        <v>898</v>
      </c>
      <c r="H221" s="348" t="s">
        <v>1294</v>
      </c>
      <c r="I221" s="347" t="s">
        <v>720</v>
      </c>
      <c r="J221" s="349">
        <v>31876</v>
      </c>
      <c r="K221" s="347"/>
      <c r="L221" s="347"/>
    </row>
    <row r="222" spans="1:12" ht="34.15" customHeight="1" x14ac:dyDescent="0.25">
      <c r="A222" s="333">
        <v>220</v>
      </c>
      <c r="B222" s="346" t="s">
        <v>278</v>
      </c>
      <c r="C222" s="346" t="s">
        <v>1287</v>
      </c>
      <c r="D222" s="346"/>
      <c r="E222" s="346" t="s">
        <v>322</v>
      </c>
      <c r="F222" s="347" t="s">
        <v>1295</v>
      </c>
      <c r="G222" s="347" t="s">
        <v>1296</v>
      </c>
      <c r="H222" s="348" t="s">
        <v>1297</v>
      </c>
      <c r="I222" s="347" t="s">
        <v>1298</v>
      </c>
      <c r="J222" s="349">
        <v>50000</v>
      </c>
      <c r="K222" s="347"/>
      <c r="L222" s="347"/>
    </row>
    <row r="223" spans="1:12" ht="43.9" customHeight="1" x14ac:dyDescent="0.25">
      <c r="A223" s="333">
        <v>221</v>
      </c>
      <c r="B223" s="346" t="s">
        <v>280</v>
      </c>
      <c r="C223" s="346" t="s">
        <v>1299</v>
      </c>
      <c r="D223" s="346"/>
      <c r="E223" s="346" t="s">
        <v>644</v>
      </c>
      <c r="F223" s="352">
        <v>22020140</v>
      </c>
      <c r="G223" s="347" t="s">
        <v>819</v>
      </c>
      <c r="H223" s="348" t="s">
        <v>1300</v>
      </c>
      <c r="I223" s="347" t="s">
        <v>969</v>
      </c>
      <c r="J223" s="349">
        <v>13398</v>
      </c>
      <c r="K223" s="347"/>
      <c r="L223" s="347"/>
    </row>
    <row r="224" spans="1:12" ht="43.9" customHeight="1" x14ac:dyDescent="0.25">
      <c r="A224" s="333">
        <v>222</v>
      </c>
      <c r="B224" s="346" t="s">
        <v>280</v>
      </c>
      <c r="C224" s="346" t="s">
        <v>1301</v>
      </c>
      <c r="D224" s="346"/>
      <c r="E224" s="346" t="s">
        <v>644</v>
      </c>
      <c r="F224" s="352" t="s">
        <v>1302</v>
      </c>
      <c r="G224" s="347" t="s">
        <v>1303</v>
      </c>
      <c r="H224" s="348" t="s">
        <v>1304</v>
      </c>
      <c r="I224" s="347" t="s">
        <v>846</v>
      </c>
      <c r="J224" s="349">
        <v>0</v>
      </c>
      <c r="K224" s="347"/>
      <c r="L224" s="347"/>
    </row>
    <row r="225" spans="1:12" ht="40.9" customHeight="1" x14ac:dyDescent="0.25">
      <c r="A225" s="333">
        <v>223</v>
      </c>
      <c r="B225" s="346" t="s">
        <v>280</v>
      </c>
      <c r="C225" s="346" t="s">
        <v>1301</v>
      </c>
      <c r="D225" s="346"/>
      <c r="E225" s="346" t="s">
        <v>644</v>
      </c>
      <c r="F225" s="347" t="s">
        <v>1305</v>
      </c>
      <c r="G225" s="347" t="s">
        <v>1303</v>
      </c>
      <c r="H225" s="348" t="s">
        <v>1306</v>
      </c>
      <c r="I225" s="347" t="s">
        <v>1298</v>
      </c>
      <c r="J225" s="349">
        <v>0</v>
      </c>
      <c r="K225" s="347"/>
      <c r="L225" s="347"/>
    </row>
    <row r="226" spans="1:12" ht="40.15" customHeight="1" x14ac:dyDescent="0.25">
      <c r="A226" s="333">
        <v>224</v>
      </c>
      <c r="B226" s="346" t="s">
        <v>280</v>
      </c>
      <c r="C226" s="346" t="s">
        <v>1307</v>
      </c>
      <c r="D226" s="346"/>
      <c r="E226" s="346" t="s">
        <v>644</v>
      </c>
      <c r="F226" s="347" t="s">
        <v>1308</v>
      </c>
      <c r="G226" s="347" t="s">
        <v>838</v>
      </c>
      <c r="H226" s="348" t="s">
        <v>1309</v>
      </c>
      <c r="I226" s="347" t="s">
        <v>919</v>
      </c>
      <c r="J226" s="349">
        <v>0</v>
      </c>
      <c r="K226" s="347"/>
      <c r="L226" s="347"/>
    </row>
    <row r="227" spans="1:12" ht="26.45" customHeight="1" x14ac:dyDescent="0.25">
      <c r="A227" s="333">
        <v>225</v>
      </c>
      <c r="B227" s="346" t="s">
        <v>280</v>
      </c>
      <c r="C227" s="346" t="s">
        <v>920</v>
      </c>
      <c r="D227" s="346"/>
      <c r="E227" s="346" t="s">
        <v>644</v>
      </c>
      <c r="F227" s="347" t="s">
        <v>1310</v>
      </c>
      <c r="G227" s="347" t="s">
        <v>1311</v>
      </c>
      <c r="H227" s="348" t="s">
        <v>1312</v>
      </c>
      <c r="I227" s="347" t="s">
        <v>670</v>
      </c>
      <c r="J227" s="349">
        <v>15640</v>
      </c>
      <c r="K227" s="347"/>
      <c r="L227" s="347"/>
    </row>
    <row r="228" spans="1:12" ht="33.6" customHeight="1" x14ac:dyDescent="0.25">
      <c r="A228" s="333">
        <v>226</v>
      </c>
      <c r="B228" s="346" t="s">
        <v>280</v>
      </c>
      <c r="C228" s="346" t="s">
        <v>959</v>
      </c>
      <c r="D228" s="346"/>
      <c r="E228" s="346" t="s">
        <v>322</v>
      </c>
      <c r="F228" s="347" t="s">
        <v>1313</v>
      </c>
      <c r="G228" s="347" t="s">
        <v>1314</v>
      </c>
      <c r="H228" s="348" t="s">
        <v>1315</v>
      </c>
      <c r="I228" s="347" t="s">
        <v>662</v>
      </c>
      <c r="J228" s="349">
        <v>21000</v>
      </c>
      <c r="K228" s="347"/>
      <c r="L228" s="347"/>
    </row>
    <row r="229" spans="1:12" ht="24" customHeight="1" x14ac:dyDescent="0.25">
      <c r="A229" s="333">
        <v>227</v>
      </c>
      <c r="B229" s="346" t="s">
        <v>280</v>
      </c>
      <c r="C229" s="346" t="s">
        <v>959</v>
      </c>
      <c r="D229" s="346"/>
      <c r="E229" s="346" t="s">
        <v>322</v>
      </c>
      <c r="F229" s="347" t="s">
        <v>1316</v>
      </c>
      <c r="G229" s="347" t="s">
        <v>1073</v>
      </c>
      <c r="H229" s="348" t="s">
        <v>1317</v>
      </c>
      <c r="I229" s="347" t="s">
        <v>1318</v>
      </c>
      <c r="J229" s="349">
        <v>14811</v>
      </c>
      <c r="K229" s="347"/>
      <c r="L229" s="347"/>
    </row>
    <row r="230" spans="1:12" ht="23.45" customHeight="1" x14ac:dyDescent="0.25">
      <c r="A230" s="333">
        <v>228</v>
      </c>
      <c r="B230" s="346" t="s">
        <v>280</v>
      </c>
      <c r="C230" s="346" t="s">
        <v>959</v>
      </c>
      <c r="D230" s="346"/>
      <c r="E230" s="346" t="s">
        <v>322</v>
      </c>
      <c r="F230" s="347" t="s">
        <v>1319</v>
      </c>
      <c r="G230" s="347" t="s">
        <v>1320</v>
      </c>
      <c r="H230" s="348" t="s">
        <v>1321</v>
      </c>
      <c r="I230" s="347" t="s">
        <v>1322</v>
      </c>
      <c r="J230" s="349">
        <v>44338</v>
      </c>
      <c r="K230" s="347"/>
      <c r="L230" s="347"/>
    </row>
    <row r="231" spans="1:12" ht="23.45" customHeight="1" x14ac:dyDescent="0.25">
      <c r="A231" s="333">
        <v>229</v>
      </c>
      <c r="B231" s="346" t="s">
        <v>280</v>
      </c>
      <c r="C231" s="346" t="s">
        <v>959</v>
      </c>
      <c r="D231" s="346"/>
      <c r="E231" s="346" t="s">
        <v>322</v>
      </c>
      <c r="F231" s="347" t="s">
        <v>1323</v>
      </c>
      <c r="G231" s="347" t="s">
        <v>1172</v>
      </c>
      <c r="H231" s="348" t="s">
        <v>1324</v>
      </c>
      <c r="I231" s="347" t="s">
        <v>1322</v>
      </c>
      <c r="J231" s="349">
        <v>32527</v>
      </c>
      <c r="K231" s="347"/>
      <c r="L231" s="347"/>
    </row>
    <row r="232" spans="1:12" ht="24" customHeight="1" x14ac:dyDescent="0.25">
      <c r="A232" s="333">
        <v>230</v>
      </c>
      <c r="B232" s="346" t="s">
        <v>280</v>
      </c>
      <c r="C232" s="346" t="s">
        <v>959</v>
      </c>
      <c r="D232" s="346"/>
      <c r="E232" s="346" t="s">
        <v>322</v>
      </c>
      <c r="F232" s="347" t="s">
        <v>1325</v>
      </c>
      <c r="G232" s="347" t="s">
        <v>1326</v>
      </c>
      <c r="H232" s="348" t="s">
        <v>1327</v>
      </c>
      <c r="I232" s="347" t="s">
        <v>1318</v>
      </c>
      <c r="J232" s="349">
        <v>35433</v>
      </c>
      <c r="K232" s="347"/>
      <c r="L232" s="347"/>
    </row>
    <row r="233" spans="1:12" ht="31.9" customHeight="1" x14ac:dyDescent="0.25">
      <c r="A233" s="333">
        <v>231</v>
      </c>
      <c r="B233" s="346" t="s">
        <v>280</v>
      </c>
      <c r="C233" s="346" t="s">
        <v>954</v>
      </c>
      <c r="D233" s="346"/>
      <c r="E233" s="346" t="s">
        <v>322</v>
      </c>
      <c r="F233" s="347" t="s">
        <v>1328</v>
      </c>
      <c r="G233" s="347" t="s">
        <v>762</v>
      </c>
      <c r="H233" s="348" t="s">
        <v>1329</v>
      </c>
      <c r="I233" s="347" t="s">
        <v>720</v>
      </c>
      <c r="J233" s="349">
        <v>15407</v>
      </c>
      <c r="K233" s="347"/>
      <c r="L233" s="347"/>
    </row>
    <row r="234" spans="1:12" ht="36" customHeight="1" x14ac:dyDescent="0.25">
      <c r="A234" s="333">
        <v>232</v>
      </c>
      <c r="B234" s="346" t="s">
        <v>280</v>
      </c>
      <c r="C234" s="346" t="s">
        <v>954</v>
      </c>
      <c r="D234" s="346"/>
      <c r="E234" s="346" t="s">
        <v>322</v>
      </c>
      <c r="F234" s="347" t="s">
        <v>1330</v>
      </c>
      <c r="G234" s="347" t="s">
        <v>809</v>
      </c>
      <c r="H234" s="348" t="s">
        <v>1331</v>
      </c>
      <c r="I234" s="347" t="s">
        <v>1332</v>
      </c>
      <c r="J234" s="349">
        <v>80637</v>
      </c>
      <c r="K234" s="347"/>
      <c r="L234" s="347"/>
    </row>
    <row r="235" spans="1:12" ht="27.6" customHeight="1" x14ac:dyDescent="0.25">
      <c r="A235" s="333">
        <v>233</v>
      </c>
      <c r="B235" s="346" t="s">
        <v>280</v>
      </c>
      <c r="C235" s="346" t="s">
        <v>954</v>
      </c>
      <c r="D235" s="346"/>
      <c r="E235" s="346" t="s">
        <v>322</v>
      </c>
      <c r="F235" s="347" t="s">
        <v>1333</v>
      </c>
      <c r="G235" s="347" t="s">
        <v>793</v>
      </c>
      <c r="H235" s="348" t="s">
        <v>1334</v>
      </c>
      <c r="I235" s="347" t="s">
        <v>1335</v>
      </c>
      <c r="J235" s="349">
        <v>55257</v>
      </c>
      <c r="K235" s="347"/>
      <c r="L235" s="347"/>
    </row>
    <row r="236" spans="1:12" ht="26.45" customHeight="1" x14ac:dyDescent="0.25">
      <c r="A236" s="333">
        <v>234</v>
      </c>
      <c r="B236" s="346" t="s">
        <v>280</v>
      </c>
      <c r="C236" s="346" t="s">
        <v>1336</v>
      </c>
      <c r="D236" s="346"/>
      <c r="E236" s="346" t="s">
        <v>322</v>
      </c>
      <c r="F236" s="347" t="s">
        <v>1337</v>
      </c>
      <c r="G236" s="347" t="s">
        <v>1338</v>
      </c>
      <c r="H236" s="348" t="s">
        <v>1339</v>
      </c>
      <c r="I236" s="347" t="s">
        <v>662</v>
      </c>
      <c r="J236" s="349">
        <v>12992</v>
      </c>
      <c r="K236" s="347"/>
      <c r="L236" s="347"/>
    </row>
    <row r="237" spans="1:12" ht="29.45" customHeight="1" x14ac:dyDescent="0.25">
      <c r="A237" s="333">
        <v>235</v>
      </c>
      <c r="B237" s="346" t="s">
        <v>280</v>
      </c>
      <c r="C237" s="346" t="s">
        <v>954</v>
      </c>
      <c r="D237" s="346"/>
      <c r="E237" s="346" t="s">
        <v>322</v>
      </c>
      <c r="F237" s="347" t="s">
        <v>1340</v>
      </c>
      <c r="G237" s="347" t="s">
        <v>829</v>
      </c>
      <c r="H237" s="348" t="s">
        <v>1341</v>
      </c>
      <c r="I237" s="347" t="s">
        <v>919</v>
      </c>
      <c r="J237" s="349">
        <v>31142</v>
      </c>
      <c r="K237" s="347"/>
      <c r="L237" s="347"/>
    </row>
    <row r="238" spans="1:12" ht="21" customHeight="1" x14ac:dyDescent="0.25">
      <c r="A238" s="333">
        <v>236</v>
      </c>
      <c r="B238" s="346" t="s">
        <v>280</v>
      </c>
      <c r="C238" s="346" t="s">
        <v>1342</v>
      </c>
      <c r="D238" s="346"/>
      <c r="E238" s="346" t="s">
        <v>322</v>
      </c>
      <c r="F238" s="347" t="s">
        <v>1343</v>
      </c>
      <c r="G238" s="347" t="s">
        <v>746</v>
      </c>
      <c r="H238" s="348" t="s">
        <v>1344</v>
      </c>
      <c r="I238" s="347" t="s">
        <v>919</v>
      </c>
      <c r="J238" s="349">
        <v>0</v>
      </c>
      <c r="K238" s="347"/>
      <c r="L238" s="347"/>
    </row>
    <row r="239" spans="1:12" x14ac:dyDescent="0.25">
      <c r="A239" s="333">
        <v>237</v>
      </c>
      <c r="B239" s="346" t="s">
        <v>280</v>
      </c>
      <c r="C239" s="346" t="s">
        <v>1345</v>
      </c>
      <c r="D239" s="346"/>
      <c r="E239" s="346" t="s">
        <v>322</v>
      </c>
      <c r="F239" s="347" t="s">
        <v>1346</v>
      </c>
      <c r="G239" s="347" t="s">
        <v>819</v>
      </c>
      <c r="H239" s="348" t="s">
        <v>1346</v>
      </c>
      <c r="I239" s="347" t="s">
        <v>662</v>
      </c>
      <c r="J239" s="349">
        <v>9000</v>
      </c>
      <c r="K239" s="347"/>
      <c r="L239" s="347"/>
    </row>
    <row r="240" spans="1:12" ht="24" customHeight="1" x14ac:dyDescent="0.25">
      <c r="A240" s="333">
        <v>238</v>
      </c>
      <c r="B240" s="346" t="s">
        <v>280</v>
      </c>
      <c r="C240" s="346" t="s">
        <v>1347</v>
      </c>
      <c r="D240" s="346"/>
      <c r="E240" s="346" t="s">
        <v>322</v>
      </c>
      <c r="F240" s="348" t="s">
        <v>1348</v>
      </c>
      <c r="G240" s="347" t="s">
        <v>1349</v>
      </c>
      <c r="H240" s="348" t="s">
        <v>1350</v>
      </c>
      <c r="I240" s="348" t="s">
        <v>648</v>
      </c>
      <c r="J240" s="349">
        <v>20470</v>
      </c>
      <c r="K240" s="347"/>
      <c r="L240" s="347"/>
    </row>
    <row r="241" spans="1:12" ht="26.45" customHeight="1" x14ac:dyDescent="0.25">
      <c r="A241" s="333">
        <v>239</v>
      </c>
      <c r="B241" s="346" t="s">
        <v>280</v>
      </c>
      <c r="C241" s="346" t="s">
        <v>1351</v>
      </c>
      <c r="D241" s="346"/>
      <c r="E241" s="346" t="s">
        <v>322</v>
      </c>
      <c r="F241" s="347" t="s">
        <v>1352</v>
      </c>
      <c r="G241" s="347" t="s">
        <v>1353</v>
      </c>
      <c r="H241" s="348" t="s">
        <v>1354</v>
      </c>
      <c r="I241" s="347" t="s">
        <v>1298</v>
      </c>
      <c r="J241" s="349">
        <v>7000</v>
      </c>
      <c r="K241" s="347"/>
      <c r="L241" s="347"/>
    </row>
    <row r="242" spans="1:12" ht="26.45" customHeight="1" x14ac:dyDescent="0.25">
      <c r="A242" s="333">
        <v>240</v>
      </c>
      <c r="B242" s="346" t="s">
        <v>286</v>
      </c>
      <c r="C242" s="346" t="s">
        <v>920</v>
      </c>
      <c r="D242" s="346"/>
      <c r="E242" s="346" t="s">
        <v>644</v>
      </c>
      <c r="F242" s="347" t="s">
        <v>1355</v>
      </c>
      <c r="G242" s="347" t="s">
        <v>551</v>
      </c>
      <c r="H242" s="348" t="s">
        <v>1356</v>
      </c>
      <c r="I242" s="347" t="s">
        <v>760</v>
      </c>
      <c r="J242" s="349">
        <v>0</v>
      </c>
      <c r="K242" s="347"/>
      <c r="L242" s="347"/>
    </row>
    <row r="243" spans="1:12" ht="28.9" customHeight="1" x14ac:dyDescent="0.25">
      <c r="A243" s="333">
        <v>241</v>
      </c>
      <c r="B243" s="346" t="s">
        <v>286</v>
      </c>
      <c r="C243" s="346" t="s">
        <v>920</v>
      </c>
      <c r="D243" s="346"/>
      <c r="E243" s="346" t="s">
        <v>644</v>
      </c>
      <c r="F243" s="347" t="s">
        <v>1357</v>
      </c>
      <c r="G243" s="347" t="s">
        <v>1358</v>
      </c>
      <c r="H243" s="348" t="s">
        <v>1359</v>
      </c>
      <c r="I243" s="347" t="s">
        <v>919</v>
      </c>
      <c r="J243" s="349">
        <v>57467.05</v>
      </c>
      <c r="K243" s="347"/>
      <c r="L243" s="347"/>
    </row>
    <row r="244" spans="1:12" ht="24" customHeight="1" x14ac:dyDescent="0.25">
      <c r="A244" s="333">
        <v>242</v>
      </c>
      <c r="B244" s="346" t="s">
        <v>286</v>
      </c>
      <c r="C244" s="346" t="s">
        <v>920</v>
      </c>
      <c r="D244" s="346"/>
      <c r="E244" s="346" t="s">
        <v>644</v>
      </c>
      <c r="F244" s="347" t="s">
        <v>1360</v>
      </c>
      <c r="G244" s="347" t="s">
        <v>674</v>
      </c>
      <c r="H244" s="348" t="s">
        <v>1361</v>
      </c>
      <c r="I244" s="347" t="s">
        <v>676</v>
      </c>
      <c r="J244" s="349">
        <v>0</v>
      </c>
      <c r="K244" s="347"/>
      <c r="L244" s="347"/>
    </row>
    <row r="245" spans="1:12" ht="26.45" customHeight="1" x14ac:dyDescent="0.25">
      <c r="A245" s="333">
        <v>243</v>
      </c>
      <c r="B245" s="346" t="s">
        <v>286</v>
      </c>
      <c r="C245" s="346" t="s">
        <v>959</v>
      </c>
      <c r="D245" s="346"/>
      <c r="E245" s="346" t="s">
        <v>322</v>
      </c>
      <c r="F245" s="347" t="s">
        <v>1362</v>
      </c>
      <c r="G245" s="347" t="s">
        <v>678</v>
      </c>
      <c r="H245" s="348" t="s">
        <v>1363</v>
      </c>
      <c r="I245" s="347" t="s">
        <v>1322</v>
      </c>
      <c r="J245" s="349">
        <v>23086</v>
      </c>
      <c r="K245" s="347"/>
      <c r="L245" s="347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view="pageBreakPreview" zoomScaleNormal="100" zoomScaleSheetLayoutView="100" workbookViewId="0">
      <selection activeCell="O5" sqref="O5"/>
    </sheetView>
  </sheetViews>
  <sheetFormatPr defaultRowHeight="15.75" x14ac:dyDescent="0.25"/>
  <cols>
    <col min="1" max="1" width="3.625" customWidth="1"/>
    <col min="2" max="2" width="9.875" customWidth="1"/>
    <col min="3" max="3" width="14.5" customWidth="1"/>
    <col min="4" max="4" width="7.75" customWidth="1"/>
    <col min="5" max="5" width="7.125" customWidth="1"/>
    <col min="6" max="6" width="16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550" t="s">
        <v>252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237"/>
    </row>
    <row r="2" spans="1:13" s="140" customFormat="1" ht="115.5" thickBot="1" x14ac:dyDescent="0.25">
      <c r="A2" s="136" t="s">
        <v>241</v>
      </c>
      <c r="B2" s="137" t="s">
        <v>124</v>
      </c>
      <c r="C2" s="137" t="s">
        <v>242</v>
      </c>
      <c r="D2" s="137" t="s">
        <v>243</v>
      </c>
      <c r="E2" s="137" t="s">
        <v>244</v>
      </c>
      <c r="F2" s="137" t="s">
        <v>245</v>
      </c>
      <c r="G2" s="137" t="s">
        <v>246</v>
      </c>
      <c r="H2" s="137" t="s">
        <v>247</v>
      </c>
      <c r="I2" s="137" t="s">
        <v>248</v>
      </c>
      <c r="J2" s="355" t="s">
        <v>249</v>
      </c>
      <c r="K2" s="137" t="s">
        <v>250</v>
      </c>
      <c r="L2" s="138" t="s">
        <v>251</v>
      </c>
      <c r="M2" s="139"/>
    </row>
    <row r="3" spans="1:13" ht="157.15" customHeight="1" x14ac:dyDescent="0.25">
      <c r="A3" s="356">
        <v>1</v>
      </c>
      <c r="B3" s="357" t="s">
        <v>1364</v>
      </c>
      <c r="C3" s="357" t="s">
        <v>1365</v>
      </c>
      <c r="D3" s="358"/>
      <c r="E3" s="358" t="s">
        <v>644</v>
      </c>
      <c r="F3" s="359" t="s">
        <v>1366</v>
      </c>
      <c r="G3" s="359" t="s">
        <v>1081</v>
      </c>
      <c r="H3" s="359" t="s">
        <v>1367</v>
      </c>
      <c r="I3" s="360" t="s">
        <v>850</v>
      </c>
      <c r="J3" s="361">
        <v>0</v>
      </c>
      <c r="K3" s="362"/>
      <c r="L3" s="363"/>
      <c r="M3" s="134"/>
    </row>
    <row r="4" spans="1:13" ht="26.25" x14ac:dyDescent="0.25">
      <c r="A4" s="356">
        <v>2</v>
      </c>
      <c r="B4" s="364" t="s">
        <v>953</v>
      </c>
      <c r="C4" s="364" t="s">
        <v>920</v>
      </c>
      <c r="D4" s="364"/>
      <c r="E4" s="364" t="s">
        <v>644</v>
      </c>
      <c r="F4" s="365" t="s">
        <v>1368</v>
      </c>
      <c r="G4" s="365" t="s">
        <v>1369</v>
      </c>
      <c r="H4" s="365" t="s">
        <v>1370</v>
      </c>
      <c r="I4" s="366" t="s">
        <v>969</v>
      </c>
      <c r="J4" s="367">
        <v>0</v>
      </c>
      <c r="K4" s="368"/>
      <c r="L4" s="368"/>
      <c r="M4" s="134"/>
    </row>
    <row r="5" spans="1:13" ht="26.25" x14ac:dyDescent="0.25">
      <c r="A5" s="364">
        <v>3</v>
      </c>
      <c r="B5" s="364" t="s">
        <v>953</v>
      </c>
      <c r="C5" s="364" t="s">
        <v>920</v>
      </c>
      <c r="D5" s="364"/>
      <c r="E5" s="364" t="s">
        <v>644</v>
      </c>
      <c r="F5" s="365" t="s">
        <v>1371</v>
      </c>
      <c r="G5" s="365" t="s">
        <v>1369</v>
      </c>
      <c r="H5" s="365" t="s">
        <v>1370</v>
      </c>
      <c r="I5" s="366" t="s">
        <v>846</v>
      </c>
      <c r="J5" s="367">
        <v>134815</v>
      </c>
      <c r="K5" s="368"/>
      <c r="L5" s="368"/>
      <c r="M5" s="134"/>
    </row>
    <row r="6" spans="1:13" ht="26.25" x14ac:dyDescent="0.25">
      <c r="A6" s="356">
        <v>4</v>
      </c>
      <c r="B6" s="364" t="s">
        <v>953</v>
      </c>
      <c r="C6" s="364" t="s">
        <v>920</v>
      </c>
      <c r="D6" s="364"/>
      <c r="E6" s="364" t="s">
        <v>644</v>
      </c>
      <c r="F6" s="365" t="s">
        <v>1372</v>
      </c>
      <c r="G6" s="365" t="s">
        <v>1369</v>
      </c>
      <c r="H6" s="365" t="s">
        <v>1370</v>
      </c>
      <c r="I6" s="366" t="s">
        <v>788</v>
      </c>
      <c r="J6" s="367">
        <v>0</v>
      </c>
      <c r="K6" s="368"/>
      <c r="L6" s="368"/>
      <c r="M6" s="134"/>
    </row>
    <row r="7" spans="1:13" ht="39" x14ac:dyDescent="0.25">
      <c r="A7" s="356">
        <v>5</v>
      </c>
      <c r="B7" s="364" t="s">
        <v>953</v>
      </c>
      <c r="C7" s="364" t="s">
        <v>920</v>
      </c>
      <c r="D7" s="364"/>
      <c r="E7" s="364" t="s">
        <v>644</v>
      </c>
      <c r="F7" s="365" t="s">
        <v>1373</v>
      </c>
      <c r="G7" s="365" t="s">
        <v>1369</v>
      </c>
      <c r="H7" s="365" t="s">
        <v>1374</v>
      </c>
      <c r="I7" s="366" t="s">
        <v>667</v>
      </c>
      <c r="J7" s="367">
        <v>0</v>
      </c>
      <c r="K7" s="368"/>
      <c r="L7" s="368"/>
      <c r="M7" s="134"/>
    </row>
    <row r="8" spans="1:13" ht="39" x14ac:dyDescent="0.25">
      <c r="A8" s="364">
        <v>6</v>
      </c>
      <c r="B8" s="364" t="s">
        <v>953</v>
      </c>
      <c r="C8" s="364" t="s">
        <v>920</v>
      </c>
      <c r="D8" s="364"/>
      <c r="E8" s="364" t="s">
        <v>644</v>
      </c>
      <c r="F8" s="365" t="s">
        <v>1375</v>
      </c>
      <c r="G8" s="365" t="s">
        <v>1369</v>
      </c>
      <c r="H8" s="365" t="s">
        <v>1374</v>
      </c>
      <c r="I8" s="366" t="s">
        <v>760</v>
      </c>
      <c r="J8" s="367">
        <v>0</v>
      </c>
      <c r="K8" s="368"/>
      <c r="L8" s="368"/>
      <c r="M8" s="134"/>
    </row>
    <row r="9" spans="1:13" ht="39" x14ac:dyDescent="0.25">
      <c r="A9" s="356">
        <v>7</v>
      </c>
      <c r="B9" s="364" t="s">
        <v>953</v>
      </c>
      <c r="C9" s="364" t="s">
        <v>920</v>
      </c>
      <c r="D9" s="364"/>
      <c r="E9" s="364" t="s">
        <v>644</v>
      </c>
      <c r="F9" s="365" t="s">
        <v>1376</v>
      </c>
      <c r="G9" s="365" t="s">
        <v>1369</v>
      </c>
      <c r="H9" s="365" t="s">
        <v>1374</v>
      </c>
      <c r="I9" s="366" t="s">
        <v>788</v>
      </c>
      <c r="J9" s="367">
        <v>0</v>
      </c>
      <c r="K9" s="368"/>
      <c r="L9" s="368"/>
      <c r="M9" s="134"/>
    </row>
    <row r="10" spans="1:13" ht="39" x14ac:dyDescent="0.25">
      <c r="A10" s="356">
        <v>8</v>
      </c>
      <c r="B10" s="364" t="s">
        <v>953</v>
      </c>
      <c r="C10" s="364" t="s">
        <v>920</v>
      </c>
      <c r="D10" s="364"/>
      <c r="E10" s="364" t="s">
        <v>644</v>
      </c>
      <c r="F10" s="365" t="s">
        <v>1377</v>
      </c>
      <c r="G10" s="365" t="s">
        <v>1369</v>
      </c>
      <c r="H10" s="365" t="s">
        <v>1378</v>
      </c>
      <c r="I10" s="366" t="s">
        <v>919</v>
      </c>
      <c r="J10" s="367">
        <v>445312</v>
      </c>
      <c r="K10" s="368"/>
      <c r="L10" s="368"/>
      <c r="M10" s="134"/>
    </row>
    <row r="11" spans="1:13" ht="51.75" x14ac:dyDescent="0.25">
      <c r="A11" s="364">
        <v>9</v>
      </c>
      <c r="B11" s="364" t="s">
        <v>953</v>
      </c>
      <c r="C11" s="364" t="s">
        <v>959</v>
      </c>
      <c r="D11" s="364"/>
      <c r="E11" s="364" t="s">
        <v>322</v>
      </c>
      <c r="F11" s="365" t="s">
        <v>1379</v>
      </c>
      <c r="G11" s="365" t="s">
        <v>838</v>
      </c>
      <c r="H11" s="365" t="s">
        <v>1380</v>
      </c>
      <c r="I11" s="366" t="s">
        <v>662</v>
      </c>
      <c r="J11" s="367">
        <v>0</v>
      </c>
      <c r="K11" s="368"/>
      <c r="L11" s="368"/>
      <c r="M11" s="134"/>
    </row>
    <row r="12" spans="1:13" ht="26.25" x14ac:dyDescent="0.25">
      <c r="A12" s="356">
        <v>10</v>
      </c>
      <c r="B12" s="364" t="s">
        <v>953</v>
      </c>
      <c r="C12" s="364" t="s">
        <v>959</v>
      </c>
      <c r="D12" s="364"/>
      <c r="E12" s="364" t="s">
        <v>322</v>
      </c>
      <c r="F12" s="365" t="s">
        <v>1381</v>
      </c>
      <c r="G12" s="365" t="s">
        <v>1382</v>
      </c>
      <c r="H12" s="365" t="s">
        <v>1383</v>
      </c>
      <c r="I12" s="366" t="s">
        <v>919</v>
      </c>
      <c r="J12" s="367">
        <v>44990</v>
      </c>
      <c r="K12" s="368"/>
      <c r="L12" s="368"/>
      <c r="M12" s="134"/>
    </row>
    <row r="13" spans="1:13" ht="26.25" x14ac:dyDescent="0.25">
      <c r="A13" s="356">
        <v>11</v>
      </c>
      <c r="B13" s="364" t="s">
        <v>953</v>
      </c>
      <c r="C13" s="364" t="s">
        <v>959</v>
      </c>
      <c r="D13" s="364"/>
      <c r="E13" s="364" t="s">
        <v>322</v>
      </c>
      <c r="F13" s="365" t="s">
        <v>1384</v>
      </c>
      <c r="G13" s="365" t="s">
        <v>1382</v>
      </c>
      <c r="H13" s="365" t="s">
        <v>1385</v>
      </c>
      <c r="I13" s="366" t="s">
        <v>662</v>
      </c>
      <c r="J13" s="367">
        <v>290036</v>
      </c>
      <c r="K13" s="368"/>
      <c r="L13" s="368"/>
      <c r="M13" s="134"/>
    </row>
    <row r="14" spans="1:13" ht="26.25" x14ac:dyDescent="0.25">
      <c r="A14" s="364">
        <v>12</v>
      </c>
      <c r="B14" s="364" t="s">
        <v>953</v>
      </c>
      <c r="C14" s="364" t="s">
        <v>959</v>
      </c>
      <c r="D14" s="364"/>
      <c r="E14" s="364" t="s">
        <v>322</v>
      </c>
      <c r="F14" s="365" t="s">
        <v>1386</v>
      </c>
      <c r="G14" s="365" t="s">
        <v>1387</v>
      </c>
      <c r="H14" s="365" t="s">
        <v>1388</v>
      </c>
      <c r="I14" s="366" t="s">
        <v>1298</v>
      </c>
      <c r="J14" s="367">
        <v>200000</v>
      </c>
      <c r="K14" s="368"/>
      <c r="L14" s="368"/>
    </row>
    <row r="15" spans="1:13" ht="39" x14ac:dyDescent="0.25">
      <c r="A15" s="356">
        <v>13</v>
      </c>
      <c r="B15" s="364" t="s">
        <v>284</v>
      </c>
      <c r="C15" s="364" t="s">
        <v>920</v>
      </c>
      <c r="D15" s="364"/>
      <c r="E15" s="364" t="s">
        <v>644</v>
      </c>
      <c r="F15" s="365" t="s">
        <v>1389</v>
      </c>
      <c r="G15" s="365" t="s">
        <v>1390</v>
      </c>
      <c r="H15" s="365" t="s">
        <v>1391</v>
      </c>
      <c r="I15" s="366" t="s">
        <v>788</v>
      </c>
      <c r="J15" s="367">
        <v>0</v>
      </c>
      <c r="K15" s="368"/>
      <c r="L15" s="368"/>
    </row>
    <row r="16" spans="1:13" ht="26.25" x14ac:dyDescent="0.25">
      <c r="A16" s="356">
        <v>14</v>
      </c>
      <c r="B16" s="364" t="s">
        <v>284</v>
      </c>
      <c r="C16" s="364" t="s">
        <v>920</v>
      </c>
      <c r="D16" s="364"/>
      <c r="E16" s="364" t="s">
        <v>644</v>
      </c>
      <c r="F16" s="365" t="s">
        <v>1392</v>
      </c>
      <c r="G16" s="365" t="s">
        <v>1390</v>
      </c>
      <c r="H16" s="365" t="s">
        <v>1393</v>
      </c>
      <c r="I16" s="366" t="s">
        <v>670</v>
      </c>
      <c r="J16" s="367">
        <v>26342</v>
      </c>
      <c r="K16" s="368"/>
      <c r="L16" s="368"/>
    </row>
    <row r="17" spans="1:12" ht="26.25" x14ac:dyDescent="0.25">
      <c r="A17" s="364">
        <v>15</v>
      </c>
      <c r="B17" s="364" t="s">
        <v>284</v>
      </c>
      <c r="C17" s="364" t="s">
        <v>920</v>
      </c>
      <c r="D17" s="364"/>
      <c r="E17" s="364" t="s">
        <v>644</v>
      </c>
      <c r="F17" s="365" t="s">
        <v>1394</v>
      </c>
      <c r="G17" s="365" t="s">
        <v>1395</v>
      </c>
      <c r="H17" s="365" t="s">
        <v>1396</v>
      </c>
      <c r="I17" s="366" t="s">
        <v>687</v>
      </c>
      <c r="J17" s="367">
        <v>31361</v>
      </c>
      <c r="K17" s="368"/>
      <c r="L17" s="368"/>
    </row>
    <row r="18" spans="1:12" ht="26.25" x14ac:dyDescent="0.25">
      <c r="A18" s="356">
        <v>16</v>
      </c>
      <c r="B18" s="364" t="s">
        <v>1397</v>
      </c>
      <c r="C18" s="364" t="s">
        <v>1398</v>
      </c>
      <c r="D18" s="364"/>
      <c r="E18" s="364" t="s">
        <v>672</v>
      </c>
      <c r="F18" s="365" t="s">
        <v>1399</v>
      </c>
      <c r="G18" s="365" t="s">
        <v>1400</v>
      </c>
      <c r="H18" s="365" t="s">
        <v>1401</v>
      </c>
      <c r="I18" s="366" t="s">
        <v>850</v>
      </c>
      <c r="J18" s="367">
        <v>0</v>
      </c>
      <c r="K18" s="368"/>
      <c r="L18" s="368"/>
    </row>
    <row r="19" spans="1:12" ht="39" x14ac:dyDescent="0.25">
      <c r="A19" s="356">
        <v>17</v>
      </c>
      <c r="B19" s="364" t="s">
        <v>1397</v>
      </c>
      <c r="C19" s="364" t="s">
        <v>1398</v>
      </c>
      <c r="D19" s="364"/>
      <c r="E19" s="364" t="s">
        <v>672</v>
      </c>
      <c r="F19" s="365" t="s">
        <v>1402</v>
      </c>
      <c r="G19" s="365" t="s">
        <v>1400</v>
      </c>
      <c r="H19" s="365" t="s">
        <v>1403</v>
      </c>
      <c r="I19" s="366" t="s">
        <v>1298</v>
      </c>
      <c r="J19" s="367">
        <v>8000</v>
      </c>
      <c r="K19" s="368"/>
      <c r="L19" s="368"/>
    </row>
    <row r="20" spans="1:12" ht="26.25" x14ac:dyDescent="0.25">
      <c r="A20" s="364">
        <v>18</v>
      </c>
      <c r="B20" s="364" t="s">
        <v>280</v>
      </c>
      <c r="C20" s="369" t="s">
        <v>1299</v>
      </c>
      <c r="D20" s="364"/>
      <c r="E20" s="364" t="s">
        <v>644</v>
      </c>
      <c r="F20" s="365">
        <v>52010448</v>
      </c>
      <c r="G20" s="365" t="s">
        <v>1404</v>
      </c>
      <c r="H20" s="365" t="s">
        <v>1405</v>
      </c>
      <c r="I20" s="366" t="s">
        <v>850</v>
      </c>
      <c r="J20" s="367">
        <v>0</v>
      </c>
      <c r="K20" s="368"/>
      <c r="L20" s="368"/>
    </row>
    <row r="21" spans="1:12" ht="26.25" x14ac:dyDescent="0.25">
      <c r="A21" s="356">
        <v>19</v>
      </c>
      <c r="B21" s="364" t="s">
        <v>280</v>
      </c>
      <c r="C21" s="369" t="s">
        <v>1299</v>
      </c>
      <c r="D21" s="364"/>
      <c r="E21" s="364" t="s">
        <v>644</v>
      </c>
      <c r="F21" s="365">
        <v>52010255</v>
      </c>
      <c r="G21" s="365" t="s">
        <v>1404</v>
      </c>
      <c r="H21" s="365" t="s">
        <v>1406</v>
      </c>
      <c r="I21" s="366" t="s">
        <v>850</v>
      </c>
      <c r="J21" s="367">
        <v>0</v>
      </c>
      <c r="K21" s="368"/>
      <c r="L21" s="368"/>
    </row>
    <row r="22" spans="1:12" ht="39" x14ac:dyDescent="0.25">
      <c r="A22" s="356">
        <v>20</v>
      </c>
      <c r="B22" s="364" t="s">
        <v>280</v>
      </c>
      <c r="C22" s="369" t="s">
        <v>1299</v>
      </c>
      <c r="D22" s="364"/>
      <c r="E22" s="364" t="s">
        <v>644</v>
      </c>
      <c r="F22" s="365">
        <v>51910666</v>
      </c>
      <c r="G22" s="365" t="s">
        <v>829</v>
      </c>
      <c r="H22" s="365" t="s">
        <v>1407</v>
      </c>
      <c r="I22" s="366" t="s">
        <v>846</v>
      </c>
      <c r="J22" s="367">
        <v>0</v>
      </c>
      <c r="K22" s="368"/>
      <c r="L22" s="368"/>
    </row>
    <row r="23" spans="1:12" ht="39" x14ac:dyDescent="0.25">
      <c r="A23" s="364">
        <v>21</v>
      </c>
      <c r="B23" s="364" t="s">
        <v>642</v>
      </c>
      <c r="C23" s="364" t="s">
        <v>959</v>
      </c>
      <c r="D23" s="364"/>
      <c r="E23" s="364" t="s">
        <v>322</v>
      </c>
      <c r="F23" s="365" t="s">
        <v>1408</v>
      </c>
      <c r="G23" s="365" t="s">
        <v>951</v>
      </c>
      <c r="H23" s="365" t="s">
        <v>1409</v>
      </c>
      <c r="I23" s="366" t="s">
        <v>1298</v>
      </c>
      <c r="J23" s="367">
        <v>2441585</v>
      </c>
      <c r="K23" s="368"/>
      <c r="L23" s="368"/>
    </row>
    <row r="24" spans="1:12" ht="64.5" x14ac:dyDescent="0.25">
      <c r="A24" s="356">
        <v>22</v>
      </c>
      <c r="B24" s="370" t="s">
        <v>280</v>
      </c>
      <c r="C24" s="370" t="s">
        <v>671</v>
      </c>
      <c r="D24" s="370"/>
      <c r="E24" s="370" t="s">
        <v>672</v>
      </c>
      <c r="F24" s="371" t="s">
        <v>1410</v>
      </c>
      <c r="G24" s="372" t="s">
        <v>1411</v>
      </c>
      <c r="H24" s="372" t="s">
        <v>1412</v>
      </c>
      <c r="I24" s="373" t="s">
        <v>846</v>
      </c>
      <c r="J24" s="374">
        <v>2000</v>
      </c>
      <c r="K24" s="375"/>
      <c r="L24" s="375"/>
    </row>
    <row r="25" spans="1:12" ht="39" x14ac:dyDescent="0.25">
      <c r="A25" s="356">
        <v>23</v>
      </c>
      <c r="B25" s="369" t="s">
        <v>280</v>
      </c>
      <c r="C25" s="369" t="s">
        <v>671</v>
      </c>
      <c r="D25" s="369"/>
      <c r="E25" s="369" t="s">
        <v>672</v>
      </c>
      <c r="F25" s="376" t="s">
        <v>1413</v>
      </c>
      <c r="G25" s="365" t="s">
        <v>762</v>
      </c>
      <c r="H25" s="365" t="s">
        <v>1414</v>
      </c>
      <c r="I25" s="377" t="s">
        <v>846</v>
      </c>
      <c r="J25" s="378">
        <v>1965</v>
      </c>
      <c r="K25" s="379"/>
      <c r="L25" s="379"/>
    </row>
    <row r="26" spans="1:12" ht="51.75" x14ac:dyDescent="0.25">
      <c r="A26" s="364">
        <v>24</v>
      </c>
      <c r="B26" s="369" t="s">
        <v>280</v>
      </c>
      <c r="C26" s="369" t="s">
        <v>671</v>
      </c>
      <c r="D26" s="369"/>
      <c r="E26" s="369" t="s">
        <v>672</v>
      </c>
      <c r="F26" s="376" t="s">
        <v>1415</v>
      </c>
      <c r="G26" s="365" t="s">
        <v>844</v>
      </c>
      <c r="H26" s="365" t="s">
        <v>1416</v>
      </c>
      <c r="I26" s="377" t="s">
        <v>846</v>
      </c>
      <c r="J26" s="378">
        <v>2700</v>
      </c>
      <c r="K26" s="379"/>
      <c r="L26" s="379"/>
    </row>
    <row r="27" spans="1:12" ht="64.5" x14ac:dyDescent="0.25">
      <c r="A27" s="356">
        <v>25</v>
      </c>
      <c r="B27" s="369" t="s">
        <v>280</v>
      </c>
      <c r="C27" s="369" t="s">
        <v>671</v>
      </c>
      <c r="D27" s="369"/>
      <c r="E27" s="369" t="s">
        <v>672</v>
      </c>
      <c r="F27" s="376" t="s">
        <v>1417</v>
      </c>
      <c r="G27" s="365" t="s">
        <v>774</v>
      </c>
      <c r="H27" s="365" t="s">
        <v>1418</v>
      </c>
      <c r="I27" s="377" t="s">
        <v>850</v>
      </c>
      <c r="J27" s="378">
        <v>2650</v>
      </c>
      <c r="K27" s="379"/>
      <c r="L27" s="379"/>
    </row>
    <row r="28" spans="1:12" ht="64.5" x14ac:dyDescent="0.25">
      <c r="A28" s="356">
        <v>26</v>
      </c>
      <c r="B28" s="369" t="s">
        <v>962</v>
      </c>
      <c r="C28" s="369" t="s">
        <v>959</v>
      </c>
      <c r="D28" s="369"/>
      <c r="E28" s="369" t="s">
        <v>672</v>
      </c>
      <c r="F28" s="376" t="s">
        <v>1419</v>
      </c>
      <c r="G28" s="365" t="s">
        <v>558</v>
      </c>
      <c r="H28" s="365" t="s">
        <v>1420</v>
      </c>
      <c r="I28" s="377" t="s">
        <v>919</v>
      </c>
      <c r="J28" s="378">
        <v>16245</v>
      </c>
      <c r="K28" s="379"/>
      <c r="L28" s="379"/>
    </row>
    <row r="29" spans="1:12" ht="102.75" x14ac:dyDescent="0.25">
      <c r="A29" s="364">
        <v>27</v>
      </c>
      <c r="B29" s="369" t="s">
        <v>278</v>
      </c>
      <c r="C29" s="369" t="s">
        <v>959</v>
      </c>
      <c r="D29" s="369"/>
      <c r="E29" s="369" t="s">
        <v>672</v>
      </c>
      <c r="F29" s="376" t="s">
        <v>1421</v>
      </c>
      <c r="G29" s="365" t="s">
        <v>1422</v>
      </c>
      <c r="H29" s="365" t="s">
        <v>1423</v>
      </c>
      <c r="I29" s="377" t="s">
        <v>846</v>
      </c>
      <c r="J29" s="378">
        <v>12277</v>
      </c>
      <c r="K29" s="379"/>
      <c r="L29" s="379"/>
    </row>
    <row r="30" spans="1:12" ht="51.75" x14ac:dyDescent="0.25">
      <c r="A30" s="356">
        <v>28</v>
      </c>
      <c r="B30" s="369" t="s">
        <v>278</v>
      </c>
      <c r="C30" s="369" t="s">
        <v>959</v>
      </c>
      <c r="D30" s="369"/>
      <c r="E30" s="369" t="s">
        <v>672</v>
      </c>
      <c r="F30" s="376" t="s">
        <v>1424</v>
      </c>
      <c r="G30" s="365" t="s">
        <v>1425</v>
      </c>
      <c r="H30" s="365" t="s">
        <v>1426</v>
      </c>
      <c r="I30" s="377" t="s">
        <v>846</v>
      </c>
      <c r="J30" s="378">
        <v>2364</v>
      </c>
      <c r="K30" s="379"/>
      <c r="L30" s="379"/>
    </row>
    <row r="31" spans="1:12" ht="90" x14ac:dyDescent="0.25">
      <c r="A31" s="356">
        <v>29</v>
      </c>
      <c r="B31" s="369" t="s">
        <v>278</v>
      </c>
      <c r="C31" s="369" t="s">
        <v>959</v>
      </c>
      <c r="D31" s="369"/>
      <c r="E31" s="369" t="s">
        <v>672</v>
      </c>
      <c r="F31" s="376" t="s">
        <v>1427</v>
      </c>
      <c r="G31" s="365" t="s">
        <v>1428</v>
      </c>
      <c r="H31" s="365" t="s">
        <v>1429</v>
      </c>
      <c r="I31" s="377" t="s">
        <v>969</v>
      </c>
      <c r="J31" s="378">
        <v>12839</v>
      </c>
      <c r="K31" s="379"/>
      <c r="L31" s="379"/>
    </row>
    <row r="32" spans="1:12" ht="51.75" x14ac:dyDescent="0.25">
      <c r="A32" s="364">
        <v>30</v>
      </c>
      <c r="B32" s="369" t="s">
        <v>278</v>
      </c>
      <c r="C32" s="369" t="s">
        <v>959</v>
      </c>
      <c r="D32" s="369"/>
      <c r="E32" s="369" t="s">
        <v>672</v>
      </c>
      <c r="F32" s="376" t="s">
        <v>1430</v>
      </c>
      <c r="G32" s="365" t="s">
        <v>1431</v>
      </c>
      <c r="H32" s="365" t="s">
        <v>1432</v>
      </c>
      <c r="I32" s="377" t="s">
        <v>969</v>
      </c>
      <c r="J32" s="378">
        <v>10062</v>
      </c>
      <c r="K32" s="379"/>
      <c r="L32" s="379"/>
    </row>
    <row r="33" spans="1:12" ht="64.5" x14ac:dyDescent="0.25">
      <c r="A33" s="356">
        <v>31</v>
      </c>
      <c r="B33" s="369" t="s">
        <v>278</v>
      </c>
      <c r="C33" s="369" t="s">
        <v>959</v>
      </c>
      <c r="D33" s="369"/>
      <c r="E33" s="369" t="s">
        <v>672</v>
      </c>
      <c r="F33" s="379" t="s">
        <v>1433</v>
      </c>
      <c r="G33" s="380" t="s">
        <v>1434</v>
      </c>
      <c r="H33" s="380" t="s">
        <v>1435</v>
      </c>
      <c r="I33" s="377" t="s">
        <v>919</v>
      </c>
      <c r="J33" s="378">
        <v>16485</v>
      </c>
      <c r="K33" s="379"/>
      <c r="L33" s="379"/>
    </row>
    <row r="34" spans="1:12" ht="39" x14ac:dyDescent="0.25">
      <c r="A34" s="356">
        <v>32</v>
      </c>
      <c r="B34" s="369" t="s">
        <v>278</v>
      </c>
      <c r="C34" s="369" t="s">
        <v>959</v>
      </c>
      <c r="D34" s="369"/>
      <c r="E34" s="369" t="s">
        <v>672</v>
      </c>
      <c r="F34" s="379" t="s">
        <v>1436</v>
      </c>
      <c r="G34" s="380" t="s">
        <v>1437</v>
      </c>
      <c r="H34" s="380" t="s">
        <v>1438</v>
      </c>
      <c r="I34" s="377" t="s">
        <v>919</v>
      </c>
      <c r="J34" s="378">
        <v>8336</v>
      </c>
      <c r="K34" s="379"/>
      <c r="L34" s="379"/>
    </row>
    <row r="35" spans="1:12" ht="64.5" x14ac:dyDescent="0.25">
      <c r="A35" s="364">
        <v>33</v>
      </c>
      <c r="B35" s="369" t="s">
        <v>278</v>
      </c>
      <c r="C35" s="369" t="s">
        <v>959</v>
      </c>
      <c r="D35" s="369"/>
      <c r="E35" s="369" t="s">
        <v>672</v>
      </c>
      <c r="F35" s="379" t="s">
        <v>1439</v>
      </c>
      <c r="G35" s="380" t="s">
        <v>1440</v>
      </c>
      <c r="H35" s="380" t="s">
        <v>1441</v>
      </c>
      <c r="I35" s="377" t="s">
        <v>919</v>
      </c>
      <c r="J35" s="378">
        <v>17467</v>
      </c>
      <c r="K35" s="379"/>
      <c r="L35" s="379"/>
    </row>
    <row r="36" spans="1:12" ht="77.25" x14ac:dyDescent="0.25">
      <c r="A36" s="356">
        <v>34</v>
      </c>
      <c r="B36" s="369" t="s">
        <v>278</v>
      </c>
      <c r="C36" s="369" t="s">
        <v>959</v>
      </c>
      <c r="D36" s="369"/>
      <c r="E36" s="369" t="s">
        <v>672</v>
      </c>
      <c r="F36" s="379" t="s">
        <v>1442</v>
      </c>
      <c r="G36" s="380" t="s">
        <v>1285</v>
      </c>
      <c r="H36" s="380" t="s">
        <v>1443</v>
      </c>
      <c r="I36" s="377" t="s">
        <v>919</v>
      </c>
      <c r="J36" s="378">
        <v>790</v>
      </c>
      <c r="K36" s="379"/>
      <c r="L36" s="379"/>
    </row>
    <row r="37" spans="1:12" ht="51.75" x14ac:dyDescent="0.25">
      <c r="A37" s="356">
        <v>35</v>
      </c>
      <c r="B37" s="369" t="s">
        <v>278</v>
      </c>
      <c r="C37" s="369" t="s">
        <v>959</v>
      </c>
      <c r="D37" s="369"/>
      <c r="E37" s="369" t="s">
        <v>672</v>
      </c>
      <c r="F37" s="379" t="s">
        <v>1444</v>
      </c>
      <c r="G37" s="380" t="s">
        <v>1445</v>
      </c>
      <c r="H37" s="380" t="s">
        <v>1446</v>
      </c>
      <c r="I37" s="377" t="s">
        <v>919</v>
      </c>
      <c r="J37" s="378">
        <v>8366</v>
      </c>
      <c r="K37" s="379"/>
      <c r="L37" s="379"/>
    </row>
    <row r="38" spans="1:12" ht="51.75" x14ac:dyDescent="0.25">
      <c r="A38" s="364">
        <v>36</v>
      </c>
      <c r="B38" s="369" t="s">
        <v>278</v>
      </c>
      <c r="C38" s="369" t="s">
        <v>1266</v>
      </c>
      <c r="D38" s="369"/>
      <c r="E38" s="369" t="s">
        <v>672</v>
      </c>
      <c r="F38" s="379" t="s">
        <v>1447</v>
      </c>
      <c r="G38" s="380" t="s">
        <v>646</v>
      </c>
      <c r="H38" s="380" t="s">
        <v>1448</v>
      </c>
      <c r="I38" s="377" t="s">
        <v>969</v>
      </c>
      <c r="J38" s="378">
        <v>27631</v>
      </c>
      <c r="K38" s="379"/>
      <c r="L38" s="379"/>
    </row>
    <row r="39" spans="1:12" ht="77.25" x14ac:dyDescent="0.25">
      <c r="A39" s="356">
        <v>37</v>
      </c>
      <c r="B39" s="369" t="s">
        <v>278</v>
      </c>
      <c r="C39" s="369" t="s">
        <v>954</v>
      </c>
      <c r="D39" s="369"/>
      <c r="E39" s="369" t="s">
        <v>672</v>
      </c>
      <c r="F39" s="380" t="s">
        <v>1449</v>
      </c>
      <c r="G39" s="380" t="s">
        <v>558</v>
      </c>
      <c r="H39" s="380" t="s">
        <v>1450</v>
      </c>
      <c r="I39" s="377" t="s">
        <v>919</v>
      </c>
      <c r="J39" s="378">
        <v>22508</v>
      </c>
      <c r="K39" s="379"/>
      <c r="L39" s="379"/>
    </row>
    <row r="40" spans="1:12" ht="64.5" x14ac:dyDescent="0.25">
      <c r="A40" s="356">
        <v>38</v>
      </c>
      <c r="B40" s="369" t="s">
        <v>278</v>
      </c>
      <c r="C40" s="369" t="s">
        <v>959</v>
      </c>
      <c r="D40" s="369"/>
      <c r="E40" s="369" t="s">
        <v>672</v>
      </c>
      <c r="F40" s="380" t="s">
        <v>1451</v>
      </c>
      <c r="G40" s="380" t="s">
        <v>1452</v>
      </c>
      <c r="H40" s="380" t="s">
        <v>1453</v>
      </c>
      <c r="I40" s="377" t="s">
        <v>1298</v>
      </c>
      <c r="J40" s="378">
        <v>0</v>
      </c>
      <c r="K40" s="379"/>
      <c r="L40" s="379"/>
    </row>
    <row r="41" spans="1:12" ht="39" x14ac:dyDescent="0.25">
      <c r="A41" s="364">
        <v>39</v>
      </c>
      <c r="B41" s="369" t="s">
        <v>280</v>
      </c>
      <c r="C41" s="369" t="s">
        <v>959</v>
      </c>
      <c r="D41" s="369"/>
      <c r="E41" s="369" t="s">
        <v>672</v>
      </c>
      <c r="F41" s="379" t="s">
        <v>1454</v>
      </c>
      <c r="G41" s="380" t="s">
        <v>739</v>
      </c>
      <c r="H41" s="380" t="s">
        <v>1455</v>
      </c>
      <c r="I41" s="377" t="s">
        <v>969</v>
      </c>
      <c r="J41" s="378">
        <v>17099</v>
      </c>
      <c r="K41" s="379"/>
      <c r="L41" s="379"/>
    </row>
    <row r="42" spans="1:12" ht="90" x14ac:dyDescent="0.25">
      <c r="A42" s="356">
        <v>40</v>
      </c>
      <c r="B42" s="369" t="s">
        <v>280</v>
      </c>
      <c r="C42" s="369" t="s">
        <v>959</v>
      </c>
      <c r="D42" s="369"/>
      <c r="E42" s="369" t="s">
        <v>672</v>
      </c>
      <c r="F42" s="379" t="s">
        <v>1456</v>
      </c>
      <c r="G42" s="380" t="s">
        <v>1457</v>
      </c>
      <c r="H42" s="380" t="s">
        <v>1458</v>
      </c>
      <c r="I42" s="377" t="s">
        <v>667</v>
      </c>
      <c r="J42" s="378">
        <v>13184</v>
      </c>
      <c r="K42" s="379"/>
      <c r="L42" s="379"/>
    </row>
    <row r="43" spans="1:12" ht="26.25" x14ac:dyDescent="0.25">
      <c r="A43" s="356">
        <v>41</v>
      </c>
      <c r="B43" s="369" t="s">
        <v>280</v>
      </c>
      <c r="C43" s="369" t="s">
        <v>959</v>
      </c>
      <c r="D43" s="369"/>
      <c r="E43" s="369" t="s">
        <v>672</v>
      </c>
      <c r="F43" s="379" t="s">
        <v>1459</v>
      </c>
      <c r="G43" s="380" t="s">
        <v>1460</v>
      </c>
      <c r="H43" s="380" t="s">
        <v>1461</v>
      </c>
      <c r="I43" s="377" t="s">
        <v>687</v>
      </c>
      <c r="J43" s="378">
        <v>1133</v>
      </c>
      <c r="K43" s="379"/>
      <c r="L43" s="379"/>
    </row>
    <row r="44" spans="1:12" ht="39" x14ac:dyDescent="0.25">
      <c r="A44" s="364">
        <v>42</v>
      </c>
      <c r="B44" s="369" t="s">
        <v>280</v>
      </c>
      <c r="C44" s="369" t="s">
        <v>959</v>
      </c>
      <c r="D44" s="369"/>
      <c r="E44" s="369" t="s">
        <v>672</v>
      </c>
      <c r="F44" s="379" t="s">
        <v>1462</v>
      </c>
      <c r="G44" s="380" t="s">
        <v>1463</v>
      </c>
      <c r="H44" s="380" t="s">
        <v>1464</v>
      </c>
      <c r="I44" s="377" t="s">
        <v>1465</v>
      </c>
      <c r="J44" s="378">
        <v>6660</v>
      </c>
      <c r="K44" s="379"/>
      <c r="L44" s="379"/>
    </row>
    <row r="45" spans="1:12" ht="39" x14ac:dyDescent="0.25">
      <c r="A45" s="356">
        <v>43</v>
      </c>
      <c r="B45" s="369" t="s">
        <v>280</v>
      </c>
      <c r="C45" s="369" t="s">
        <v>959</v>
      </c>
      <c r="D45" s="369"/>
      <c r="E45" s="369" t="s">
        <v>672</v>
      </c>
      <c r="F45" s="379" t="s">
        <v>1466</v>
      </c>
      <c r="G45" s="380" t="s">
        <v>1467</v>
      </c>
      <c r="H45" s="380" t="s">
        <v>1468</v>
      </c>
      <c r="I45" s="379" t="s">
        <v>788</v>
      </c>
      <c r="J45" s="378">
        <v>0</v>
      </c>
      <c r="K45" s="379"/>
      <c r="L45" s="379"/>
    </row>
    <row r="46" spans="1:12" ht="39" x14ac:dyDescent="0.25">
      <c r="A46" s="356">
        <v>44</v>
      </c>
      <c r="B46" s="369" t="s">
        <v>280</v>
      </c>
      <c r="C46" s="369" t="s">
        <v>959</v>
      </c>
      <c r="D46" s="369"/>
      <c r="E46" s="369" t="s">
        <v>672</v>
      </c>
      <c r="F46" s="379" t="s">
        <v>1469</v>
      </c>
      <c r="G46" s="380" t="s">
        <v>543</v>
      </c>
      <c r="H46" s="380" t="s">
        <v>1470</v>
      </c>
      <c r="I46" s="379" t="s">
        <v>969</v>
      </c>
      <c r="J46" s="378">
        <v>7919</v>
      </c>
      <c r="K46" s="379"/>
      <c r="L46" s="379"/>
    </row>
    <row r="47" spans="1:12" ht="64.5" x14ac:dyDescent="0.25">
      <c r="A47" s="364">
        <v>45</v>
      </c>
      <c r="B47" s="369" t="s">
        <v>280</v>
      </c>
      <c r="C47" s="369" t="s">
        <v>959</v>
      </c>
      <c r="D47" s="369"/>
      <c r="E47" s="369" t="s">
        <v>672</v>
      </c>
      <c r="F47" s="379" t="s">
        <v>1471</v>
      </c>
      <c r="G47" s="380" t="s">
        <v>940</v>
      </c>
      <c r="H47" s="380" t="s">
        <v>1472</v>
      </c>
      <c r="I47" s="379" t="s">
        <v>919</v>
      </c>
      <c r="J47" s="378">
        <v>13318</v>
      </c>
      <c r="K47" s="379"/>
      <c r="L47" s="379"/>
    </row>
    <row r="48" spans="1:12" ht="77.25" x14ac:dyDescent="0.25">
      <c r="A48" s="356">
        <v>46</v>
      </c>
      <c r="B48" s="369" t="s">
        <v>280</v>
      </c>
      <c r="C48" s="369" t="s">
        <v>959</v>
      </c>
      <c r="D48" s="369"/>
      <c r="E48" s="369" t="s">
        <v>672</v>
      </c>
      <c r="F48" s="379" t="s">
        <v>1473</v>
      </c>
      <c r="G48" s="380" t="s">
        <v>1474</v>
      </c>
      <c r="H48" s="380" t="s">
        <v>1475</v>
      </c>
      <c r="I48" s="379" t="s">
        <v>969</v>
      </c>
      <c r="J48" s="378">
        <v>11418</v>
      </c>
      <c r="K48" s="379"/>
      <c r="L48" s="379"/>
    </row>
    <row r="49" spans="1:12" ht="39" x14ac:dyDescent="0.25">
      <c r="A49" s="356">
        <v>47</v>
      </c>
      <c r="B49" s="369" t="s">
        <v>280</v>
      </c>
      <c r="C49" s="369" t="s">
        <v>959</v>
      </c>
      <c r="D49" s="369"/>
      <c r="E49" s="369" t="s">
        <v>672</v>
      </c>
      <c r="F49" s="379" t="s">
        <v>1476</v>
      </c>
      <c r="G49" s="380" t="s">
        <v>1477</v>
      </c>
      <c r="H49" s="380" t="s">
        <v>1478</v>
      </c>
      <c r="I49" s="379" t="s">
        <v>919</v>
      </c>
      <c r="J49" s="378">
        <v>3445</v>
      </c>
      <c r="K49" s="379"/>
      <c r="L49" s="379"/>
    </row>
    <row r="50" spans="1:12" ht="51.75" x14ac:dyDescent="0.25">
      <c r="A50" s="364">
        <v>48</v>
      </c>
      <c r="B50" s="369" t="s">
        <v>280</v>
      </c>
      <c r="C50" s="369" t="s">
        <v>959</v>
      </c>
      <c r="D50" s="369"/>
      <c r="E50" s="369" t="s">
        <v>672</v>
      </c>
      <c r="F50" s="379" t="s">
        <v>1479</v>
      </c>
      <c r="G50" s="380" t="s">
        <v>1172</v>
      </c>
      <c r="H50" s="380" t="s">
        <v>1480</v>
      </c>
      <c r="I50" s="379" t="s">
        <v>919</v>
      </c>
      <c r="J50" s="378">
        <v>3691</v>
      </c>
      <c r="K50" s="379"/>
      <c r="L50" s="379"/>
    </row>
    <row r="51" spans="1:12" ht="77.25" x14ac:dyDescent="0.25">
      <c r="A51" s="356">
        <v>49</v>
      </c>
      <c r="B51" s="369" t="s">
        <v>280</v>
      </c>
      <c r="C51" s="369" t="s">
        <v>959</v>
      </c>
      <c r="D51" s="369"/>
      <c r="E51" s="369" t="s">
        <v>672</v>
      </c>
      <c r="F51" s="379" t="s">
        <v>1481</v>
      </c>
      <c r="G51" s="380" t="s">
        <v>1467</v>
      </c>
      <c r="H51" s="380" t="s">
        <v>1482</v>
      </c>
      <c r="I51" s="379" t="s">
        <v>919</v>
      </c>
      <c r="J51" s="378">
        <v>7508</v>
      </c>
      <c r="K51" s="379"/>
      <c r="L51" s="379"/>
    </row>
    <row r="52" spans="1:12" ht="39" x14ac:dyDescent="0.25">
      <c r="A52" s="356">
        <v>50</v>
      </c>
      <c r="B52" s="369" t="s">
        <v>280</v>
      </c>
      <c r="C52" s="369" t="s">
        <v>959</v>
      </c>
      <c r="D52" s="369"/>
      <c r="E52" s="369" t="s">
        <v>672</v>
      </c>
      <c r="F52" s="379" t="s">
        <v>1483</v>
      </c>
      <c r="G52" s="380" t="s">
        <v>1484</v>
      </c>
      <c r="H52" s="380" t="s">
        <v>1485</v>
      </c>
      <c r="I52" s="379" t="s">
        <v>919</v>
      </c>
      <c r="J52" s="378">
        <v>7631</v>
      </c>
      <c r="K52" s="379"/>
      <c r="L52" s="379"/>
    </row>
    <row r="53" spans="1:12" ht="64.5" x14ac:dyDescent="0.25">
      <c r="A53" s="364">
        <v>51</v>
      </c>
      <c r="B53" s="369" t="s">
        <v>286</v>
      </c>
      <c r="C53" s="369" t="s">
        <v>959</v>
      </c>
      <c r="D53" s="369"/>
      <c r="E53" s="369" t="s">
        <v>672</v>
      </c>
      <c r="F53" s="379" t="s">
        <v>1486</v>
      </c>
      <c r="G53" s="380" t="s">
        <v>702</v>
      </c>
      <c r="H53" s="380" t="s">
        <v>1487</v>
      </c>
      <c r="I53" s="379" t="s">
        <v>969</v>
      </c>
      <c r="J53" s="378">
        <v>9096</v>
      </c>
      <c r="K53" s="379"/>
      <c r="L53" s="379"/>
    </row>
    <row r="54" spans="1:12" ht="51.75" x14ac:dyDescent="0.25">
      <c r="A54" s="356">
        <v>52</v>
      </c>
      <c r="B54" s="369" t="s">
        <v>286</v>
      </c>
      <c r="C54" s="369" t="s">
        <v>959</v>
      </c>
      <c r="D54" s="369"/>
      <c r="E54" s="369" t="s">
        <v>672</v>
      </c>
      <c r="F54" s="379" t="s">
        <v>1488</v>
      </c>
      <c r="G54" s="380" t="s">
        <v>1489</v>
      </c>
      <c r="H54" s="380" t="s">
        <v>1490</v>
      </c>
      <c r="I54" s="379" t="s">
        <v>969</v>
      </c>
      <c r="J54" s="378">
        <v>4992</v>
      </c>
      <c r="K54" s="379"/>
      <c r="L54" s="379"/>
    </row>
    <row r="55" spans="1:12" ht="26.25" x14ac:dyDescent="0.25">
      <c r="A55" s="356">
        <v>53</v>
      </c>
      <c r="B55" s="369" t="s">
        <v>286</v>
      </c>
      <c r="C55" s="369" t="s">
        <v>959</v>
      </c>
      <c r="D55" s="369"/>
      <c r="E55" s="369" t="s">
        <v>672</v>
      </c>
      <c r="F55" s="379" t="s">
        <v>1491</v>
      </c>
      <c r="G55" s="380" t="s">
        <v>705</v>
      </c>
      <c r="H55" s="380" t="s">
        <v>1492</v>
      </c>
      <c r="I55" s="379" t="s">
        <v>919</v>
      </c>
      <c r="J55" s="378">
        <v>9843</v>
      </c>
      <c r="K55" s="379"/>
      <c r="L55" s="379"/>
    </row>
    <row r="56" spans="1:12" ht="26.25" x14ac:dyDescent="0.25">
      <c r="A56" s="364">
        <v>54</v>
      </c>
      <c r="B56" s="369" t="s">
        <v>286</v>
      </c>
      <c r="C56" s="369" t="s">
        <v>959</v>
      </c>
      <c r="D56" s="369"/>
      <c r="E56" s="369" t="s">
        <v>672</v>
      </c>
      <c r="F56" s="379" t="s">
        <v>1493</v>
      </c>
      <c r="G56" s="380" t="s">
        <v>1494</v>
      </c>
      <c r="H56" s="380" t="s">
        <v>1495</v>
      </c>
      <c r="I56" s="379" t="s">
        <v>1298</v>
      </c>
      <c r="J56" s="378">
        <v>892</v>
      </c>
      <c r="K56" s="379"/>
      <c r="L56" s="379"/>
    </row>
    <row r="57" spans="1:12" ht="39" x14ac:dyDescent="0.25">
      <c r="A57" s="356">
        <v>55</v>
      </c>
      <c r="B57" s="369" t="s">
        <v>286</v>
      </c>
      <c r="C57" s="369" t="s">
        <v>959</v>
      </c>
      <c r="D57" s="369"/>
      <c r="E57" s="369" t="s">
        <v>672</v>
      </c>
      <c r="F57" s="379" t="s">
        <v>1496</v>
      </c>
      <c r="G57" s="380" t="s">
        <v>1497</v>
      </c>
      <c r="H57" s="380" t="s">
        <v>1498</v>
      </c>
      <c r="I57" s="379" t="s">
        <v>919</v>
      </c>
      <c r="J57" s="378">
        <v>3123</v>
      </c>
      <c r="K57" s="379"/>
      <c r="L57" s="379"/>
    </row>
    <row r="58" spans="1:12" ht="39" x14ac:dyDescent="0.25">
      <c r="A58" s="356">
        <v>56</v>
      </c>
      <c r="B58" s="369" t="s">
        <v>286</v>
      </c>
      <c r="C58" s="369" t="s">
        <v>959</v>
      </c>
      <c r="D58" s="369"/>
      <c r="E58" s="369" t="s">
        <v>672</v>
      </c>
      <c r="F58" s="379" t="s">
        <v>1499</v>
      </c>
      <c r="G58" s="380" t="s">
        <v>1500</v>
      </c>
      <c r="H58" s="380" t="s">
        <v>1501</v>
      </c>
      <c r="I58" s="379" t="s">
        <v>919</v>
      </c>
      <c r="J58" s="378">
        <v>821</v>
      </c>
      <c r="K58" s="379"/>
      <c r="L58" s="379"/>
    </row>
    <row r="59" spans="1:12" ht="39" x14ac:dyDescent="0.25">
      <c r="A59" s="364">
        <v>57</v>
      </c>
      <c r="B59" s="369" t="s">
        <v>278</v>
      </c>
      <c r="C59" s="369" t="s">
        <v>954</v>
      </c>
      <c r="D59" s="369"/>
      <c r="E59" s="369" t="s">
        <v>644</v>
      </c>
      <c r="F59" s="379" t="s">
        <v>1502</v>
      </c>
      <c r="G59" s="380" t="s">
        <v>1503</v>
      </c>
      <c r="H59" s="380" t="s">
        <v>1504</v>
      </c>
      <c r="I59" s="379" t="s">
        <v>720</v>
      </c>
      <c r="J59" s="378">
        <v>804301</v>
      </c>
      <c r="K59" s="379"/>
      <c r="L59" s="379"/>
    </row>
    <row r="60" spans="1:12" ht="39" x14ac:dyDescent="0.25">
      <c r="A60" s="356">
        <v>58</v>
      </c>
      <c r="B60" s="369" t="s">
        <v>278</v>
      </c>
      <c r="C60" s="369" t="s">
        <v>920</v>
      </c>
      <c r="D60" s="369"/>
      <c r="E60" s="369" t="s">
        <v>644</v>
      </c>
      <c r="F60" s="376" t="s">
        <v>1505</v>
      </c>
      <c r="G60" s="380" t="s">
        <v>1422</v>
      </c>
      <c r="H60" s="380" t="s">
        <v>1506</v>
      </c>
      <c r="I60" s="379" t="s">
        <v>788</v>
      </c>
      <c r="J60" s="378">
        <v>0</v>
      </c>
      <c r="K60" s="379"/>
      <c r="L60" s="379"/>
    </row>
    <row r="61" spans="1:12" ht="39" x14ac:dyDescent="0.25">
      <c r="A61" s="356">
        <v>59</v>
      </c>
      <c r="B61" s="369" t="s">
        <v>278</v>
      </c>
      <c r="C61" s="369" t="s">
        <v>920</v>
      </c>
      <c r="D61" s="369"/>
      <c r="E61" s="369" t="s">
        <v>644</v>
      </c>
      <c r="F61" s="376" t="s">
        <v>1507</v>
      </c>
      <c r="G61" s="380" t="s">
        <v>1422</v>
      </c>
      <c r="H61" s="380" t="s">
        <v>1508</v>
      </c>
      <c r="I61" s="379" t="s">
        <v>788</v>
      </c>
      <c r="J61" s="378">
        <v>0</v>
      </c>
      <c r="K61" s="379"/>
      <c r="L61" s="379"/>
    </row>
    <row r="62" spans="1:12" ht="39" x14ac:dyDescent="0.25">
      <c r="A62" s="364">
        <v>60</v>
      </c>
      <c r="B62" s="369" t="s">
        <v>278</v>
      </c>
      <c r="C62" s="369" t="s">
        <v>920</v>
      </c>
      <c r="D62" s="369"/>
      <c r="E62" s="369" t="s">
        <v>644</v>
      </c>
      <c r="F62" s="376">
        <v>826676</v>
      </c>
      <c r="G62" s="380" t="s">
        <v>1509</v>
      </c>
      <c r="H62" s="380" t="s">
        <v>1510</v>
      </c>
      <c r="I62" s="379" t="s">
        <v>846</v>
      </c>
      <c r="J62" s="378">
        <v>0</v>
      </c>
      <c r="K62" s="379"/>
      <c r="L62" s="379"/>
    </row>
    <row r="63" spans="1:12" ht="51.75" x14ac:dyDescent="0.25">
      <c r="A63" s="356">
        <v>61</v>
      </c>
      <c r="B63" s="369" t="s">
        <v>278</v>
      </c>
      <c r="C63" s="369" t="s">
        <v>920</v>
      </c>
      <c r="D63" s="369"/>
      <c r="E63" s="369" t="s">
        <v>644</v>
      </c>
      <c r="F63" s="376" t="s">
        <v>1511</v>
      </c>
      <c r="G63" s="380" t="s">
        <v>1512</v>
      </c>
      <c r="H63" s="380" t="s">
        <v>1513</v>
      </c>
      <c r="I63" s="379" t="s">
        <v>1465</v>
      </c>
      <c r="J63" s="378">
        <v>5993</v>
      </c>
      <c r="K63" s="379"/>
      <c r="L63" s="379"/>
    </row>
    <row r="64" spans="1:12" ht="26.25" x14ac:dyDescent="0.25">
      <c r="A64" s="356">
        <v>62</v>
      </c>
      <c r="B64" s="369" t="s">
        <v>278</v>
      </c>
      <c r="C64" s="369" t="s">
        <v>912</v>
      </c>
      <c r="D64" s="369"/>
      <c r="E64" s="369" t="s">
        <v>644</v>
      </c>
      <c r="F64" s="376" t="s">
        <v>1514</v>
      </c>
      <c r="G64" s="380" t="s">
        <v>1515</v>
      </c>
      <c r="H64" s="380" t="s">
        <v>1516</v>
      </c>
      <c r="I64" s="379" t="s">
        <v>969</v>
      </c>
      <c r="J64" s="378">
        <v>0</v>
      </c>
      <c r="K64" s="379"/>
      <c r="L64" s="379"/>
    </row>
    <row r="65" spans="1:12" ht="26.25" x14ac:dyDescent="0.25">
      <c r="A65" s="364">
        <v>63</v>
      </c>
      <c r="B65" s="369" t="s">
        <v>278</v>
      </c>
      <c r="C65" s="369" t="s">
        <v>920</v>
      </c>
      <c r="D65" s="369"/>
      <c r="E65" s="369" t="s">
        <v>644</v>
      </c>
      <c r="F65" s="379" t="s">
        <v>1517</v>
      </c>
      <c r="G65" s="380" t="s">
        <v>1518</v>
      </c>
      <c r="H65" s="380" t="s">
        <v>1519</v>
      </c>
      <c r="I65" s="379" t="s">
        <v>919</v>
      </c>
      <c r="J65" s="378">
        <v>15887.2</v>
      </c>
      <c r="K65" s="379"/>
      <c r="L65" s="379"/>
    </row>
    <row r="66" spans="1:12" ht="51.75" x14ac:dyDescent="0.25">
      <c r="A66" s="356">
        <v>64</v>
      </c>
      <c r="B66" s="369" t="s">
        <v>278</v>
      </c>
      <c r="C66" s="369" t="s">
        <v>920</v>
      </c>
      <c r="D66" s="369"/>
      <c r="E66" s="369" t="s">
        <v>644</v>
      </c>
      <c r="F66" s="379" t="s">
        <v>1520</v>
      </c>
      <c r="G66" s="380" t="s">
        <v>1509</v>
      </c>
      <c r="H66" s="380" t="s">
        <v>1521</v>
      </c>
      <c r="I66" s="379" t="s">
        <v>700</v>
      </c>
      <c r="J66" s="378">
        <v>116290</v>
      </c>
      <c r="K66" s="379"/>
      <c r="L66" s="379"/>
    </row>
    <row r="67" spans="1:12" ht="39" x14ac:dyDescent="0.25">
      <c r="A67" s="356">
        <v>65</v>
      </c>
      <c r="B67" s="369" t="s">
        <v>278</v>
      </c>
      <c r="C67" s="369" t="s">
        <v>1522</v>
      </c>
      <c r="D67" s="369"/>
      <c r="E67" s="369" t="s">
        <v>644</v>
      </c>
      <c r="F67" s="379" t="s">
        <v>1523</v>
      </c>
      <c r="G67" s="380" t="s">
        <v>1524</v>
      </c>
      <c r="H67" s="380" t="s">
        <v>1525</v>
      </c>
      <c r="I67" s="379" t="s">
        <v>662</v>
      </c>
      <c r="J67" s="378">
        <v>0</v>
      </c>
      <c r="K67" s="379"/>
      <c r="L67" s="379"/>
    </row>
    <row r="68" spans="1:12" ht="51.75" x14ac:dyDescent="0.25">
      <c r="A68" s="364">
        <v>66</v>
      </c>
      <c r="B68" s="369" t="s">
        <v>278</v>
      </c>
      <c r="C68" s="369" t="s">
        <v>920</v>
      </c>
      <c r="D68" s="369"/>
      <c r="E68" s="369" t="s">
        <v>644</v>
      </c>
      <c r="F68" s="379" t="s">
        <v>1526</v>
      </c>
      <c r="G68" s="380" t="s">
        <v>898</v>
      </c>
      <c r="H68" s="380" t="s">
        <v>1527</v>
      </c>
      <c r="I68" s="379" t="s">
        <v>1528</v>
      </c>
      <c r="J68" s="378">
        <v>78531.25</v>
      </c>
      <c r="K68" s="379"/>
      <c r="L68" s="379"/>
    </row>
    <row r="69" spans="1:12" ht="26.25" x14ac:dyDescent="0.25">
      <c r="A69" s="356">
        <v>67</v>
      </c>
      <c r="B69" s="369" t="s">
        <v>278</v>
      </c>
      <c r="C69" s="369" t="s">
        <v>920</v>
      </c>
      <c r="D69" s="369"/>
      <c r="E69" s="369" t="s">
        <v>644</v>
      </c>
      <c r="F69" s="379" t="s">
        <v>1529</v>
      </c>
      <c r="G69" s="380" t="s">
        <v>1422</v>
      </c>
      <c r="H69" s="380" t="s">
        <v>1530</v>
      </c>
      <c r="I69" s="379" t="s">
        <v>919</v>
      </c>
      <c r="J69" s="378">
        <v>18117</v>
      </c>
      <c r="K69" s="379"/>
      <c r="L69" s="379"/>
    </row>
    <row r="70" spans="1:12" ht="51.75" x14ac:dyDescent="0.25">
      <c r="A70" s="356">
        <v>68</v>
      </c>
      <c r="B70" s="369" t="s">
        <v>280</v>
      </c>
      <c r="C70" s="369" t="s">
        <v>959</v>
      </c>
      <c r="D70" s="369"/>
      <c r="E70" s="369" t="s">
        <v>672</v>
      </c>
      <c r="F70" s="379" t="s">
        <v>1531</v>
      </c>
      <c r="G70" s="380" t="s">
        <v>1532</v>
      </c>
      <c r="H70" s="380" t="s">
        <v>1533</v>
      </c>
      <c r="I70" s="379" t="s">
        <v>667</v>
      </c>
      <c r="J70" s="378">
        <v>68979</v>
      </c>
      <c r="K70" s="379"/>
      <c r="L70" s="379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B3" sqref="B3:E3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474" t="s">
        <v>253</v>
      </c>
      <c r="B1" s="474"/>
      <c r="C1" s="474"/>
      <c r="D1" s="474"/>
      <c r="E1" s="474"/>
    </row>
    <row r="2" spans="1:5" s="1" customFormat="1" ht="16.5" thickBot="1" x14ac:dyDescent="0.3">
      <c r="A2" s="116" t="s">
        <v>254</v>
      </c>
      <c r="B2" s="120" t="s">
        <v>255</v>
      </c>
      <c r="C2" s="120" t="s">
        <v>256</v>
      </c>
      <c r="D2" s="120" t="s">
        <v>257</v>
      </c>
      <c r="E2" s="117" t="s">
        <v>258</v>
      </c>
    </row>
    <row r="3" spans="1:5" s="1" customFormat="1" x14ac:dyDescent="0.25">
      <c r="A3" s="119">
        <v>0</v>
      </c>
      <c r="B3" s="119">
        <v>0</v>
      </c>
      <c r="C3" s="119">
        <v>0</v>
      </c>
      <c r="D3" s="119">
        <v>0</v>
      </c>
      <c r="E3" s="119">
        <v>0</v>
      </c>
    </row>
    <row r="4" spans="1:5" s="1" customFormat="1" x14ac:dyDescent="0.25">
      <c r="A4" s="119"/>
      <c r="B4" s="119"/>
      <c r="C4" s="119"/>
      <c r="D4" s="119"/>
      <c r="E4" s="119"/>
    </row>
    <row r="5" spans="1:5" s="1" customFormat="1" x14ac:dyDescent="0.25">
      <c r="A5" s="119"/>
      <c r="B5" s="119"/>
      <c r="C5" s="119"/>
      <c r="D5" s="119"/>
      <c r="E5" s="119"/>
    </row>
    <row r="6" spans="1:5" s="1" customFormat="1" x14ac:dyDescent="0.25">
      <c r="A6" s="44"/>
      <c r="B6" s="44"/>
      <c r="C6" s="44"/>
      <c r="D6" s="44"/>
      <c r="E6" s="44"/>
    </row>
    <row r="7" spans="1:5" s="1" customFormat="1" x14ac:dyDescent="0.25">
      <c r="A7" s="44"/>
      <c r="B7" s="44"/>
      <c r="C7" s="44"/>
      <c r="D7" s="44"/>
      <c r="E7" s="44"/>
    </row>
    <row r="8" spans="1:5" s="1" customFormat="1" x14ac:dyDescent="0.25">
      <c r="A8" s="44"/>
      <c r="B8" s="44"/>
      <c r="C8" s="44"/>
      <c r="D8" s="44"/>
      <c r="E8" s="44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D11" s="16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="60" zoomScaleNormal="80" workbookViewId="0">
      <selection activeCell="P4" sqref="P4:Q4"/>
    </sheetView>
  </sheetViews>
  <sheetFormatPr defaultRowHeight="15.75" x14ac:dyDescent="0.25"/>
  <cols>
    <col min="1" max="1" width="10.625" customWidth="1"/>
    <col min="2" max="2" width="11.125" customWidth="1"/>
    <col min="3" max="3" width="11.5" customWidth="1"/>
    <col min="4" max="9" width="15.625" customWidth="1"/>
    <col min="10" max="10" width="15.75" customWidth="1"/>
    <col min="11" max="11" width="15.625" customWidth="1"/>
    <col min="12" max="12" width="2.75" customWidth="1"/>
    <col min="13" max="13" width="15.75" customWidth="1"/>
    <col min="14" max="14" width="15.625" customWidth="1"/>
    <col min="15" max="15" width="2.75" customWidth="1"/>
    <col min="16" max="16" width="15.625" customWidth="1"/>
    <col min="17" max="17" width="15.75" customWidth="1"/>
  </cols>
  <sheetData>
    <row r="1" spans="1:17" ht="45" customHeight="1" x14ac:dyDescent="0.3">
      <c r="A1" s="555" t="s">
        <v>274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7"/>
    </row>
    <row r="2" spans="1:17" ht="104.25" customHeight="1" thickBot="1" x14ac:dyDescent="0.3">
      <c r="A2" s="558" t="s">
        <v>263</v>
      </c>
      <c r="B2" s="558"/>
      <c r="C2" s="558"/>
      <c r="D2" s="558" t="s">
        <v>264</v>
      </c>
      <c r="E2" s="558"/>
      <c r="F2" s="558" t="s">
        <v>265</v>
      </c>
      <c r="G2" s="558"/>
      <c r="H2" s="558" t="s">
        <v>268</v>
      </c>
      <c r="I2" s="558"/>
      <c r="J2" s="553" t="s">
        <v>269</v>
      </c>
      <c r="K2" s="554"/>
      <c r="L2" s="554"/>
      <c r="M2" s="554"/>
      <c r="N2" s="554"/>
      <c r="O2" s="554"/>
      <c r="P2" s="554"/>
      <c r="Q2" s="554"/>
    </row>
    <row r="3" spans="1:17" ht="78.75" x14ac:dyDescent="0.25">
      <c r="A3" s="56" t="s">
        <v>227</v>
      </c>
      <c r="B3" s="250" t="s">
        <v>67</v>
      </c>
      <c r="C3" s="56" t="s">
        <v>266</v>
      </c>
      <c r="D3" s="56" t="s">
        <v>267</v>
      </c>
      <c r="E3" s="56" t="s">
        <v>266</v>
      </c>
      <c r="F3" s="56" t="s">
        <v>138</v>
      </c>
      <c r="G3" s="56" t="s">
        <v>266</v>
      </c>
      <c r="H3" s="56" t="s">
        <v>138</v>
      </c>
      <c r="I3" s="56" t="s">
        <v>266</v>
      </c>
      <c r="J3" s="249" t="s">
        <v>138</v>
      </c>
      <c r="K3" s="252" t="s">
        <v>272</v>
      </c>
      <c r="L3" s="515"/>
      <c r="M3" s="253" t="s">
        <v>270</v>
      </c>
      <c r="N3" s="252" t="s">
        <v>272</v>
      </c>
      <c r="O3" s="515"/>
      <c r="P3" s="254" t="s">
        <v>271</v>
      </c>
      <c r="Q3" s="249" t="s">
        <v>272</v>
      </c>
    </row>
    <row r="4" spans="1:17" x14ac:dyDescent="0.25">
      <c r="A4" s="38">
        <v>0</v>
      </c>
      <c r="B4" s="249">
        <v>0</v>
      </c>
      <c r="C4" s="249">
        <v>0</v>
      </c>
      <c r="D4" s="249">
        <v>0</v>
      </c>
      <c r="E4" s="249">
        <v>0</v>
      </c>
      <c r="F4" s="249">
        <v>0</v>
      </c>
      <c r="G4" s="249">
        <v>0</v>
      </c>
      <c r="H4" s="249">
        <v>0</v>
      </c>
      <c r="I4" s="249">
        <v>0</v>
      </c>
      <c r="J4" s="249">
        <v>0</v>
      </c>
      <c r="K4" s="249">
        <v>0</v>
      </c>
      <c r="L4" s="551"/>
      <c r="M4" s="249">
        <v>0</v>
      </c>
      <c r="N4" s="249">
        <v>0</v>
      </c>
      <c r="O4" s="551"/>
      <c r="P4" s="249">
        <v>0</v>
      </c>
      <c r="Q4" s="249">
        <v>0</v>
      </c>
    </row>
    <row r="5" spans="1:17" x14ac:dyDescent="0.25">
      <c r="A5" s="38"/>
      <c r="B5" s="38"/>
      <c r="C5" s="38"/>
      <c r="D5" s="38"/>
      <c r="E5" s="38"/>
      <c r="F5" s="38"/>
      <c r="G5" s="38"/>
      <c r="H5" s="248"/>
      <c r="I5" s="248"/>
      <c r="J5" s="248"/>
      <c r="K5" s="251"/>
      <c r="L5" s="551"/>
      <c r="M5" s="3"/>
      <c r="N5" s="25"/>
      <c r="O5" s="551"/>
      <c r="P5" s="3"/>
      <c r="Q5" s="2"/>
    </row>
    <row r="6" spans="1:17" x14ac:dyDescent="0.25">
      <c r="A6" s="38"/>
      <c r="B6" s="38"/>
      <c r="C6" s="38"/>
      <c r="D6" s="38"/>
      <c r="E6" s="38"/>
      <c r="F6" s="38"/>
      <c r="G6" s="38"/>
      <c r="H6" s="248"/>
      <c r="I6" s="248"/>
      <c r="J6" s="248"/>
      <c r="K6" s="251"/>
      <c r="L6" s="551"/>
      <c r="M6" s="3"/>
      <c r="N6" s="25"/>
      <c r="O6" s="551"/>
      <c r="P6" s="3"/>
      <c r="Q6" s="2"/>
    </row>
    <row r="7" spans="1:17" x14ac:dyDescent="0.25">
      <c r="A7" s="38"/>
      <c r="B7" s="38"/>
      <c r="C7" s="38"/>
      <c r="D7" s="38"/>
      <c r="E7" s="38"/>
      <c r="F7" s="38"/>
      <c r="G7" s="38"/>
      <c r="H7" s="248"/>
      <c r="I7" s="248"/>
      <c r="J7" s="248"/>
      <c r="K7" s="251"/>
      <c r="L7" s="551"/>
      <c r="M7" s="3"/>
      <c r="N7" s="25"/>
      <c r="O7" s="551"/>
      <c r="P7" s="3"/>
      <c r="Q7" s="2"/>
    </row>
    <row r="8" spans="1:17" ht="16.5" thickBot="1" x14ac:dyDescent="0.3">
      <c r="A8" s="2"/>
      <c r="B8" s="2"/>
      <c r="C8" s="2"/>
      <c r="D8" s="2"/>
      <c r="E8" s="14"/>
      <c r="F8" s="14"/>
      <c r="G8" s="14"/>
      <c r="H8" s="248"/>
      <c r="I8" s="248"/>
      <c r="J8" s="248"/>
      <c r="K8" s="251"/>
      <c r="L8" s="552"/>
      <c r="M8" s="3"/>
      <c r="N8" s="25"/>
      <c r="O8" s="552"/>
      <c r="P8" s="3"/>
      <c r="Q8" s="2"/>
    </row>
    <row r="9" spans="1:17" x14ac:dyDescent="0.25">
      <c r="I9" s="7"/>
    </row>
  </sheetData>
  <mergeCells count="8">
    <mergeCell ref="L3:L8"/>
    <mergeCell ref="J2:Q2"/>
    <mergeCell ref="O3:O8"/>
    <mergeCell ref="A1:Q1"/>
    <mergeCell ref="F2:G2"/>
    <mergeCell ref="H2:I2"/>
    <mergeCell ref="D2:E2"/>
    <mergeCell ref="A2:C2"/>
  </mergeCells>
  <pageMargins left="0.7" right="0.7" top="0.75" bottom="0.75" header="0.3" footer="0.3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zoomScale="60" zoomScaleNormal="100" workbookViewId="0">
      <selection activeCell="A3" sqref="A3"/>
    </sheetView>
  </sheetViews>
  <sheetFormatPr defaultRowHeight="15.75" x14ac:dyDescent="0.25"/>
  <sheetData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239"/>
      <c r="B11" s="239"/>
      <c r="C11" s="239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="120" zoomScaleNormal="100" zoomScaleSheetLayoutView="120" workbookViewId="0">
      <selection activeCell="L17" sqref="L17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457" t="s">
        <v>48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2" ht="15.75" customHeight="1" x14ac:dyDescent="0.25">
      <c r="A2" s="458" t="s">
        <v>49</v>
      </c>
      <c r="B2" s="460" t="s">
        <v>50</v>
      </c>
      <c r="C2" s="462" t="s">
        <v>51</v>
      </c>
      <c r="D2" s="462"/>
      <c r="E2" s="462"/>
      <c r="F2" s="462"/>
      <c r="G2" s="462" t="s">
        <v>52</v>
      </c>
      <c r="H2" s="462"/>
      <c r="I2" s="462"/>
      <c r="J2" s="462"/>
      <c r="K2" s="463" t="s">
        <v>53</v>
      </c>
      <c r="L2" s="464"/>
    </row>
    <row r="3" spans="1:12" ht="16.5" thickBot="1" x14ac:dyDescent="0.3">
      <c r="A3" s="459"/>
      <c r="B3" s="461"/>
      <c r="C3" s="199" t="s">
        <v>54</v>
      </c>
      <c r="D3" s="199" t="s">
        <v>55</v>
      </c>
      <c r="E3" s="199" t="s">
        <v>56</v>
      </c>
      <c r="F3" s="199" t="s">
        <v>55</v>
      </c>
      <c r="G3" s="199" t="s">
        <v>54</v>
      </c>
      <c r="H3" s="199" t="s">
        <v>55</v>
      </c>
      <c r="I3" s="199" t="s">
        <v>56</v>
      </c>
      <c r="J3" s="199" t="s">
        <v>55</v>
      </c>
      <c r="K3" s="199" t="s">
        <v>57</v>
      </c>
      <c r="L3" s="200" t="s">
        <v>55</v>
      </c>
    </row>
    <row r="4" spans="1:12" ht="13.5" customHeight="1" x14ac:dyDescent="0.25">
      <c r="A4" s="189" t="s">
        <v>278</v>
      </c>
      <c r="B4" s="12">
        <v>1</v>
      </c>
      <c r="C4" s="264">
        <v>135</v>
      </c>
      <c r="D4" s="264">
        <v>118</v>
      </c>
      <c r="E4" s="264">
        <v>4</v>
      </c>
      <c r="F4" s="264">
        <v>4</v>
      </c>
      <c r="G4" s="264">
        <v>0</v>
      </c>
      <c r="H4" s="264">
        <v>0</v>
      </c>
      <c r="I4" s="264">
        <v>0</v>
      </c>
      <c r="J4" s="264">
        <v>0</v>
      </c>
      <c r="K4" s="265">
        <f t="shared" ref="K4:L38" si="0">+C4+E4+G4+I4</f>
        <v>139</v>
      </c>
      <c r="L4" s="266">
        <f t="shared" si="0"/>
        <v>122</v>
      </c>
    </row>
    <row r="5" spans="1:12" ht="13.5" customHeight="1" x14ac:dyDescent="0.25">
      <c r="A5" s="186"/>
      <c r="B5" s="51">
        <v>2</v>
      </c>
      <c r="C5" s="267">
        <v>42</v>
      </c>
      <c r="D5" s="267">
        <v>37</v>
      </c>
      <c r="E5" s="267">
        <v>0</v>
      </c>
      <c r="F5" s="267">
        <v>0</v>
      </c>
      <c r="G5" s="267">
        <v>0</v>
      </c>
      <c r="H5" s="267">
        <v>0</v>
      </c>
      <c r="I5" s="267">
        <v>0</v>
      </c>
      <c r="J5" s="267">
        <v>0</v>
      </c>
      <c r="K5" s="268">
        <f t="shared" si="0"/>
        <v>42</v>
      </c>
      <c r="L5" s="269">
        <f t="shared" si="0"/>
        <v>37</v>
      </c>
    </row>
    <row r="6" spans="1:12" ht="13.5" customHeight="1" x14ac:dyDescent="0.25">
      <c r="A6" s="186"/>
      <c r="B6" s="51" t="s">
        <v>58</v>
      </c>
      <c r="C6" s="267">
        <v>1621</v>
      </c>
      <c r="D6" s="267">
        <v>1134</v>
      </c>
      <c r="E6" s="267">
        <v>1301</v>
      </c>
      <c r="F6" s="267">
        <v>663</v>
      </c>
      <c r="G6" s="267">
        <v>0</v>
      </c>
      <c r="H6" s="267">
        <v>0</v>
      </c>
      <c r="I6" s="267">
        <v>0</v>
      </c>
      <c r="J6" s="267">
        <v>0</v>
      </c>
      <c r="K6" s="268">
        <f t="shared" si="0"/>
        <v>2922</v>
      </c>
      <c r="L6" s="269">
        <f t="shared" si="0"/>
        <v>1797</v>
      </c>
    </row>
    <row r="7" spans="1:12" ht="13.5" customHeight="1" x14ac:dyDescent="0.25">
      <c r="A7" s="186"/>
      <c r="B7" s="51">
        <v>3</v>
      </c>
      <c r="C7" s="267">
        <v>60</v>
      </c>
      <c r="D7" s="267">
        <v>43</v>
      </c>
      <c r="E7" s="267">
        <v>9</v>
      </c>
      <c r="F7" s="267">
        <v>5</v>
      </c>
      <c r="G7" s="267">
        <v>113</v>
      </c>
      <c r="H7" s="267">
        <v>56</v>
      </c>
      <c r="I7" s="267">
        <v>9</v>
      </c>
      <c r="J7" s="267">
        <v>7</v>
      </c>
      <c r="K7" s="268">
        <f t="shared" si="0"/>
        <v>191</v>
      </c>
      <c r="L7" s="269">
        <f t="shared" si="0"/>
        <v>111</v>
      </c>
    </row>
    <row r="8" spans="1:12" ht="13.5" customHeight="1" x14ac:dyDescent="0.25">
      <c r="A8" s="470" t="s">
        <v>279</v>
      </c>
      <c r="B8" s="471"/>
      <c r="C8" s="270">
        <f t="shared" ref="C8:J8" si="1">+SUBTOTAL(9,C4:C7)</f>
        <v>1858</v>
      </c>
      <c r="D8" s="270">
        <f t="shared" si="1"/>
        <v>1332</v>
      </c>
      <c r="E8" s="270">
        <f t="shared" si="1"/>
        <v>1314</v>
      </c>
      <c r="F8" s="270">
        <f t="shared" si="1"/>
        <v>672</v>
      </c>
      <c r="G8" s="270">
        <f t="shared" si="1"/>
        <v>113</v>
      </c>
      <c r="H8" s="270">
        <f t="shared" si="1"/>
        <v>56</v>
      </c>
      <c r="I8" s="270">
        <f t="shared" si="1"/>
        <v>9</v>
      </c>
      <c r="J8" s="270">
        <f t="shared" si="1"/>
        <v>7</v>
      </c>
      <c r="K8" s="268">
        <f t="shared" si="0"/>
        <v>3294</v>
      </c>
      <c r="L8" s="269">
        <f t="shared" si="0"/>
        <v>2067</v>
      </c>
    </row>
    <row r="9" spans="1:12" ht="13.5" customHeight="1" x14ac:dyDescent="0.25">
      <c r="A9" s="188" t="s">
        <v>280</v>
      </c>
      <c r="B9" s="51">
        <v>1</v>
      </c>
      <c r="C9" s="267">
        <v>456</v>
      </c>
      <c r="D9" s="267">
        <v>308</v>
      </c>
      <c r="E9" s="267">
        <v>41</v>
      </c>
      <c r="F9" s="267">
        <v>28</v>
      </c>
      <c r="G9" s="267">
        <v>1</v>
      </c>
      <c r="H9" s="267">
        <v>0</v>
      </c>
      <c r="I9" s="267">
        <v>0</v>
      </c>
      <c r="J9" s="267">
        <v>0</v>
      </c>
      <c r="K9" s="268">
        <f t="shared" si="0"/>
        <v>498</v>
      </c>
      <c r="L9" s="269">
        <f t="shared" si="0"/>
        <v>336</v>
      </c>
    </row>
    <row r="10" spans="1:12" ht="13.5" customHeight="1" x14ac:dyDescent="0.25">
      <c r="A10" s="186"/>
      <c r="B10" s="51">
        <v>2</v>
      </c>
      <c r="C10" s="267">
        <v>249</v>
      </c>
      <c r="D10" s="267">
        <v>174</v>
      </c>
      <c r="E10" s="267">
        <v>6</v>
      </c>
      <c r="F10" s="267">
        <v>4</v>
      </c>
      <c r="G10" s="267">
        <v>0</v>
      </c>
      <c r="H10" s="267">
        <v>0</v>
      </c>
      <c r="I10" s="267">
        <v>0</v>
      </c>
      <c r="J10" s="267">
        <v>0</v>
      </c>
      <c r="K10" s="268">
        <f t="shared" si="0"/>
        <v>255</v>
      </c>
      <c r="L10" s="269">
        <f t="shared" si="0"/>
        <v>178</v>
      </c>
    </row>
    <row r="11" spans="1:12" ht="13.5" customHeight="1" x14ac:dyDescent="0.25">
      <c r="A11" s="186"/>
      <c r="B11" s="51" t="s">
        <v>58</v>
      </c>
      <c r="C11" s="267">
        <v>0</v>
      </c>
      <c r="D11" s="267">
        <v>0</v>
      </c>
      <c r="E11" s="267">
        <v>0</v>
      </c>
      <c r="F11" s="267">
        <v>0</v>
      </c>
      <c r="G11" s="267">
        <v>0</v>
      </c>
      <c r="H11" s="267">
        <v>0</v>
      </c>
      <c r="I11" s="267">
        <v>0</v>
      </c>
      <c r="J11" s="267">
        <v>0</v>
      </c>
      <c r="K11" s="268">
        <f t="shared" si="0"/>
        <v>0</v>
      </c>
      <c r="L11" s="269">
        <f t="shared" si="0"/>
        <v>0</v>
      </c>
    </row>
    <row r="12" spans="1:12" ht="13.5" customHeight="1" x14ac:dyDescent="0.25">
      <c r="A12" s="186"/>
      <c r="B12" s="51">
        <v>3</v>
      </c>
      <c r="C12" s="267">
        <v>125</v>
      </c>
      <c r="D12" s="267">
        <v>75</v>
      </c>
      <c r="E12" s="267">
        <v>34</v>
      </c>
      <c r="F12" s="267">
        <v>16</v>
      </c>
      <c r="G12" s="267">
        <v>5</v>
      </c>
      <c r="H12" s="267">
        <v>1</v>
      </c>
      <c r="I12" s="267">
        <v>0</v>
      </c>
      <c r="J12" s="267">
        <v>0</v>
      </c>
      <c r="K12" s="268">
        <f t="shared" si="0"/>
        <v>164</v>
      </c>
      <c r="L12" s="269">
        <f t="shared" si="0"/>
        <v>92</v>
      </c>
    </row>
    <row r="13" spans="1:12" x14ac:dyDescent="0.25">
      <c r="A13" s="470" t="s">
        <v>281</v>
      </c>
      <c r="B13" s="471"/>
      <c r="C13" s="270">
        <f t="shared" ref="C13:J13" si="2">+SUBTOTAL(9,C9:C12)</f>
        <v>830</v>
      </c>
      <c r="D13" s="270">
        <f t="shared" si="2"/>
        <v>557</v>
      </c>
      <c r="E13" s="270">
        <f t="shared" si="2"/>
        <v>81</v>
      </c>
      <c r="F13" s="270">
        <f t="shared" si="2"/>
        <v>48</v>
      </c>
      <c r="G13" s="270">
        <f t="shared" si="2"/>
        <v>6</v>
      </c>
      <c r="H13" s="270">
        <f t="shared" si="2"/>
        <v>1</v>
      </c>
      <c r="I13" s="270">
        <f t="shared" si="2"/>
        <v>0</v>
      </c>
      <c r="J13" s="270">
        <f t="shared" si="2"/>
        <v>0</v>
      </c>
      <c r="K13" s="268">
        <f t="shared" si="0"/>
        <v>917</v>
      </c>
      <c r="L13" s="269">
        <f t="shared" si="0"/>
        <v>606</v>
      </c>
    </row>
    <row r="14" spans="1:12" x14ac:dyDescent="0.25">
      <c r="A14" s="188" t="s">
        <v>282</v>
      </c>
      <c r="B14" s="51">
        <v>1</v>
      </c>
      <c r="C14" s="267">
        <v>478</v>
      </c>
      <c r="D14" s="267">
        <v>316</v>
      </c>
      <c r="E14" s="267">
        <v>6</v>
      </c>
      <c r="F14" s="267">
        <v>4</v>
      </c>
      <c r="G14" s="267">
        <v>198</v>
      </c>
      <c r="H14" s="267">
        <v>128</v>
      </c>
      <c r="I14" s="267">
        <v>0</v>
      </c>
      <c r="J14" s="267">
        <v>0</v>
      </c>
      <c r="K14" s="268">
        <f t="shared" si="0"/>
        <v>682</v>
      </c>
      <c r="L14" s="269">
        <f t="shared" si="0"/>
        <v>448</v>
      </c>
    </row>
    <row r="15" spans="1:12" x14ac:dyDescent="0.25">
      <c r="A15" s="186"/>
      <c r="B15" s="51">
        <v>2</v>
      </c>
      <c r="C15" s="267">
        <v>216</v>
      </c>
      <c r="D15" s="267">
        <v>146</v>
      </c>
      <c r="E15" s="267">
        <v>2</v>
      </c>
      <c r="F15" s="267">
        <v>1</v>
      </c>
      <c r="G15" s="267">
        <v>63</v>
      </c>
      <c r="H15" s="267">
        <v>32</v>
      </c>
      <c r="I15" s="267">
        <v>1</v>
      </c>
      <c r="J15" s="267">
        <v>1</v>
      </c>
      <c r="K15" s="268">
        <f t="shared" si="0"/>
        <v>282</v>
      </c>
      <c r="L15" s="269">
        <f t="shared" si="0"/>
        <v>180</v>
      </c>
    </row>
    <row r="16" spans="1:12" x14ac:dyDescent="0.25">
      <c r="A16" s="186"/>
      <c r="B16" s="51" t="s">
        <v>58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8">
        <f t="shared" si="0"/>
        <v>0</v>
      </c>
      <c r="L16" s="269">
        <f t="shared" si="0"/>
        <v>0</v>
      </c>
    </row>
    <row r="17" spans="1:12" x14ac:dyDescent="0.25">
      <c r="A17" s="186"/>
      <c r="B17" s="51">
        <v>3</v>
      </c>
      <c r="C17" s="267">
        <v>31</v>
      </c>
      <c r="D17" s="267">
        <v>18</v>
      </c>
      <c r="E17" s="267">
        <v>0</v>
      </c>
      <c r="F17" s="267">
        <v>0</v>
      </c>
      <c r="G17" s="267">
        <v>25</v>
      </c>
      <c r="H17" s="267">
        <v>9</v>
      </c>
      <c r="I17" s="267">
        <v>0</v>
      </c>
      <c r="J17" s="267">
        <v>0</v>
      </c>
      <c r="K17" s="268">
        <f t="shared" si="0"/>
        <v>56</v>
      </c>
      <c r="L17" s="269">
        <f t="shared" si="0"/>
        <v>27</v>
      </c>
    </row>
    <row r="18" spans="1:12" x14ac:dyDescent="0.25">
      <c r="A18" s="470" t="s">
        <v>283</v>
      </c>
      <c r="B18" s="471"/>
      <c r="C18" s="270">
        <f t="shared" ref="C18:J18" si="3">+SUBTOTAL(9,C14:C17)</f>
        <v>725</v>
      </c>
      <c r="D18" s="270">
        <f t="shared" si="3"/>
        <v>480</v>
      </c>
      <c r="E18" s="270">
        <f t="shared" si="3"/>
        <v>8</v>
      </c>
      <c r="F18" s="270">
        <f t="shared" si="3"/>
        <v>5</v>
      </c>
      <c r="G18" s="270">
        <f t="shared" si="3"/>
        <v>286</v>
      </c>
      <c r="H18" s="270">
        <f t="shared" si="3"/>
        <v>169</v>
      </c>
      <c r="I18" s="270">
        <f t="shared" si="3"/>
        <v>1</v>
      </c>
      <c r="J18" s="270">
        <f t="shared" si="3"/>
        <v>1</v>
      </c>
      <c r="K18" s="268">
        <f t="shared" si="0"/>
        <v>1020</v>
      </c>
      <c r="L18" s="269">
        <f t="shared" si="0"/>
        <v>655</v>
      </c>
    </row>
    <row r="19" spans="1:12" x14ac:dyDescent="0.25">
      <c r="A19" s="188" t="s">
        <v>284</v>
      </c>
      <c r="B19" s="51">
        <v>1</v>
      </c>
      <c r="C19" s="267">
        <v>284</v>
      </c>
      <c r="D19" s="267">
        <v>188</v>
      </c>
      <c r="E19" s="267">
        <v>138</v>
      </c>
      <c r="F19" s="267">
        <v>83</v>
      </c>
      <c r="G19" s="267">
        <v>83</v>
      </c>
      <c r="H19" s="267">
        <v>56</v>
      </c>
      <c r="I19" s="267">
        <v>1</v>
      </c>
      <c r="J19" s="267">
        <v>1</v>
      </c>
      <c r="K19" s="268">
        <f t="shared" si="0"/>
        <v>506</v>
      </c>
      <c r="L19" s="269">
        <f t="shared" si="0"/>
        <v>328</v>
      </c>
    </row>
    <row r="20" spans="1:12" x14ac:dyDescent="0.25">
      <c r="A20" s="186"/>
      <c r="B20" s="51">
        <v>2</v>
      </c>
      <c r="C20" s="267">
        <v>131</v>
      </c>
      <c r="D20" s="267">
        <v>108</v>
      </c>
      <c r="E20" s="267">
        <v>12</v>
      </c>
      <c r="F20" s="267">
        <v>7</v>
      </c>
      <c r="G20" s="267">
        <v>38</v>
      </c>
      <c r="H20" s="267">
        <v>28</v>
      </c>
      <c r="I20" s="267">
        <v>1</v>
      </c>
      <c r="J20" s="267">
        <v>0</v>
      </c>
      <c r="K20" s="268">
        <f t="shared" si="0"/>
        <v>182</v>
      </c>
      <c r="L20" s="269">
        <f t="shared" si="0"/>
        <v>143</v>
      </c>
    </row>
    <row r="21" spans="1:12" x14ac:dyDescent="0.25">
      <c r="A21" s="186"/>
      <c r="B21" s="51" t="s">
        <v>58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8">
        <f t="shared" si="0"/>
        <v>0</v>
      </c>
      <c r="L21" s="269">
        <f t="shared" si="0"/>
        <v>0</v>
      </c>
    </row>
    <row r="22" spans="1:12" x14ac:dyDescent="0.25">
      <c r="A22" s="186"/>
      <c r="B22" s="51">
        <v>3</v>
      </c>
      <c r="C22" s="267">
        <v>9</v>
      </c>
      <c r="D22" s="267">
        <v>5</v>
      </c>
      <c r="E22" s="267">
        <v>0</v>
      </c>
      <c r="F22" s="267">
        <v>0</v>
      </c>
      <c r="G22" s="267">
        <v>5</v>
      </c>
      <c r="H22" s="267">
        <v>3</v>
      </c>
      <c r="I22" s="267">
        <v>0</v>
      </c>
      <c r="J22" s="267">
        <v>0</v>
      </c>
      <c r="K22" s="268">
        <f t="shared" si="0"/>
        <v>14</v>
      </c>
      <c r="L22" s="269">
        <f t="shared" si="0"/>
        <v>8</v>
      </c>
    </row>
    <row r="23" spans="1:12" x14ac:dyDescent="0.25">
      <c r="A23" s="470" t="s">
        <v>285</v>
      </c>
      <c r="B23" s="471"/>
      <c r="C23" s="270">
        <f t="shared" ref="C23:J23" si="4">+SUBTOTAL(9,C19:C22)</f>
        <v>424</v>
      </c>
      <c r="D23" s="270">
        <f t="shared" si="4"/>
        <v>301</v>
      </c>
      <c r="E23" s="270">
        <f t="shared" si="4"/>
        <v>150</v>
      </c>
      <c r="F23" s="270">
        <f t="shared" si="4"/>
        <v>90</v>
      </c>
      <c r="G23" s="270">
        <f t="shared" si="4"/>
        <v>126</v>
      </c>
      <c r="H23" s="270">
        <f t="shared" si="4"/>
        <v>87</v>
      </c>
      <c r="I23" s="270">
        <f t="shared" si="4"/>
        <v>2</v>
      </c>
      <c r="J23" s="270">
        <f t="shared" si="4"/>
        <v>1</v>
      </c>
      <c r="K23" s="268">
        <f t="shared" si="0"/>
        <v>702</v>
      </c>
      <c r="L23" s="269">
        <f t="shared" si="0"/>
        <v>479</v>
      </c>
    </row>
    <row r="24" spans="1:12" x14ac:dyDescent="0.25">
      <c r="A24" s="188" t="s">
        <v>286</v>
      </c>
      <c r="B24" s="51">
        <v>1</v>
      </c>
      <c r="C24" s="267">
        <v>880</v>
      </c>
      <c r="D24" s="267">
        <v>686</v>
      </c>
      <c r="E24" s="267">
        <v>108</v>
      </c>
      <c r="F24" s="267">
        <v>86</v>
      </c>
      <c r="G24" s="267">
        <v>39</v>
      </c>
      <c r="H24" s="267">
        <v>26</v>
      </c>
      <c r="I24" s="267">
        <v>1</v>
      </c>
      <c r="J24" s="267">
        <v>0</v>
      </c>
      <c r="K24" s="268">
        <f t="shared" si="0"/>
        <v>1028</v>
      </c>
      <c r="L24" s="269">
        <f t="shared" si="0"/>
        <v>798</v>
      </c>
    </row>
    <row r="25" spans="1:12" x14ac:dyDescent="0.25">
      <c r="A25" s="186"/>
      <c r="B25" s="51">
        <v>2</v>
      </c>
      <c r="C25" s="267">
        <v>294</v>
      </c>
      <c r="D25" s="267">
        <v>238</v>
      </c>
      <c r="E25" s="267">
        <v>36</v>
      </c>
      <c r="F25" s="267">
        <v>25</v>
      </c>
      <c r="G25" s="267">
        <v>23</v>
      </c>
      <c r="H25" s="267">
        <v>15</v>
      </c>
      <c r="I25" s="267">
        <v>0</v>
      </c>
      <c r="J25" s="267">
        <v>0</v>
      </c>
      <c r="K25" s="268">
        <f t="shared" si="0"/>
        <v>353</v>
      </c>
      <c r="L25" s="269">
        <f t="shared" si="0"/>
        <v>278</v>
      </c>
    </row>
    <row r="26" spans="1:12" x14ac:dyDescent="0.25">
      <c r="A26" s="186"/>
      <c r="B26" s="51" t="s">
        <v>58</v>
      </c>
      <c r="C26" s="267">
        <v>0</v>
      </c>
      <c r="D26" s="267">
        <v>0</v>
      </c>
      <c r="E26" s="267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8">
        <f t="shared" si="0"/>
        <v>0</v>
      </c>
      <c r="L26" s="269">
        <f t="shared" si="0"/>
        <v>0</v>
      </c>
    </row>
    <row r="27" spans="1:12" x14ac:dyDescent="0.25">
      <c r="A27" s="186"/>
      <c r="B27" s="51">
        <v>3</v>
      </c>
      <c r="C27" s="267">
        <v>55</v>
      </c>
      <c r="D27" s="267">
        <v>35</v>
      </c>
      <c r="E27" s="267">
        <v>2</v>
      </c>
      <c r="F27" s="267">
        <v>1</v>
      </c>
      <c r="G27" s="267">
        <v>20</v>
      </c>
      <c r="H27" s="267">
        <v>15</v>
      </c>
      <c r="I27" s="267">
        <v>6</v>
      </c>
      <c r="J27" s="267">
        <v>3</v>
      </c>
      <c r="K27" s="268">
        <f t="shared" si="0"/>
        <v>83</v>
      </c>
      <c r="L27" s="269">
        <f t="shared" si="0"/>
        <v>54</v>
      </c>
    </row>
    <row r="28" spans="1:12" x14ac:dyDescent="0.25">
      <c r="A28" s="470" t="s">
        <v>287</v>
      </c>
      <c r="B28" s="471"/>
      <c r="C28" s="270">
        <f t="shared" ref="C28:J28" si="5">+SUBTOTAL(9,C24:C27)</f>
        <v>1229</v>
      </c>
      <c r="D28" s="270">
        <f t="shared" si="5"/>
        <v>959</v>
      </c>
      <c r="E28" s="270">
        <f t="shared" si="5"/>
        <v>146</v>
      </c>
      <c r="F28" s="270">
        <f t="shared" si="5"/>
        <v>112</v>
      </c>
      <c r="G28" s="270">
        <f t="shared" si="5"/>
        <v>82</v>
      </c>
      <c r="H28" s="270">
        <f t="shared" si="5"/>
        <v>56</v>
      </c>
      <c r="I28" s="270">
        <f t="shared" si="5"/>
        <v>7</v>
      </c>
      <c r="J28" s="270">
        <f t="shared" si="5"/>
        <v>3</v>
      </c>
      <c r="K28" s="268">
        <f t="shared" si="0"/>
        <v>1464</v>
      </c>
      <c r="L28" s="269">
        <f t="shared" si="0"/>
        <v>1130</v>
      </c>
    </row>
    <row r="29" spans="1:12" x14ac:dyDescent="0.25">
      <c r="A29" s="188" t="s">
        <v>288</v>
      </c>
      <c r="B29" s="51">
        <v>1</v>
      </c>
      <c r="C29" s="267">
        <v>69</v>
      </c>
      <c r="D29" s="267">
        <v>22</v>
      </c>
      <c r="E29" s="267">
        <v>16</v>
      </c>
      <c r="F29" s="267">
        <v>5</v>
      </c>
      <c r="G29" s="267">
        <v>0</v>
      </c>
      <c r="H29" s="267">
        <v>0</v>
      </c>
      <c r="I29" s="267">
        <v>0</v>
      </c>
      <c r="J29" s="267">
        <v>0</v>
      </c>
      <c r="K29" s="268">
        <f t="shared" si="0"/>
        <v>85</v>
      </c>
      <c r="L29" s="269">
        <f t="shared" si="0"/>
        <v>27</v>
      </c>
    </row>
    <row r="30" spans="1:12" x14ac:dyDescent="0.25">
      <c r="A30" s="186"/>
      <c r="B30" s="51">
        <v>2</v>
      </c>
      <c r="C30" s="267">
        <v>0</v>
      </c>
      <c r="D30" s="267">
        <v>0</v>
      </c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8">
        <f t="shared" si="0"/>
        <v>0</v>
      </c>
      <c r="L30" s="269">
        <f t="shared" si="0"/>
        <v>0</v>
      </c>
    </row>
    <row r="31" spans="1:12" x14ac:dyDescent="0.25">
      <c r="A31" s="186"/>
      <c r="B31" s="51" t="s">
        <v>58</v>
      </c>
      <c r="C31" s="267">
        <v>0</v>
      </c>
      <c r="D31" s="267">
        <v>0</v>
      </c>
      <c r="E31" s="267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8">
        <f t="shared" si="0"/>
        <v>0</v>
      </c>
      <c r="L31" s="269">
        <f t="shared" si="0"/>
        <v>0</v>
      </c>
    </row>
    <row r="32" spans="1:12" x14ac:dyDescent="0.25">
      <c r="A32" s="186"/>
      <c r="B32" s="51">
        <v>3</v>
      </c>
      <c r="C32" s="267">
        <v>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8">
        <f t="shared" si="0"/>
        <v>0</v>
      </c>
      <c r="L32" s="269">
        <f t="shared" si="0"/>
        <v>0</v>
      </c>
    </row>
    <row r="33" spans="1:12" ht="16.5" thickBot="1" x14ac:dyDescent="0.3">
      <c r="A33" s="472" t="s">
        <v>289</v>
      </c>
      <c r="B33" s="473"/>
      <c r="C33" s="271">
        <f t="shared" ref="C33:J33" si="6">+SUBTOTAL(9,C29:C32)</f>
        <v>69</v>
      </c>
      <c r="D33" s="271">
        <f t="shared" si="6"/>
        <v>22</v>
      </c>
      <c r="E33" s="271">
        <f t="shared" si="6"/>
        <v>16</v>
      </c>
      <c r="F33" s="271">
        <f t="shared" si="6"/>
        <v>5</v>
      </c>
      <c r="G33" s="271">
        <f t="shared" si="6"/>
        <v>0</v>
      </c>
      <c r="H33" s="271">
        <f t="shared" si="6"/>
        <v>0</v>
      </c>
      <c r="I33" s="271">
        <f t="shared" si="6"/>
        <v>0</v>
      </c>
      <c r="J33" s="271">
        <f t="shared" si="6"/>
        <v>0</v>
      </c>
      <c r="K33" s="272">
        <f t="shared" si="0"/>
        <v>85</v>
      </c>
      <c r="L33" s="273">
        <f t="shared" si="0"/>
        <v>27</v>
      </c>
    </row>
    <row r="34" spans="1:12" ht="15.6" customHeight="1" x14ac:dyDescent="0.25">
      <c r="A34" s="465" t="s">
        <v>59</v>
      </c>
      <c r="B34" s="195">
        <v>1</v>
      </c>
      <c r="C34" s="274">
        <f t="shared" ref="C34:J37" si="7">+C4+C9+C14+C19+C24+C29</f>
        <v>2302</v>
      </c>
      <c r="D34" s="274">
        <f t="shared" si="7"/>
        <v>1638</v>
      </c>
      <c r="E34" s="274">
        <f t="shared" si="7"/>
        <v>313</v>
      </c>
      <c r="F34" s="274">
        <f t="shared" si="7"/>
        <v>210</v>
      </c>
      <c r="G34" s="274">
        <f t="shared" si="7"/>
        <v>321</v>
      </c>
      <c r="H34" s="274">
        <f t="shared" si="7"/>
        <v>210</v>
      </c>
      <c r="I34" s="274">
        <f t="shared" si="7"/>
        <v>2</v>
      </c>
      <c r="J34" s="274">
        <f t="shared" si="7"/>
        <v>1</v>
      </c>
      <c r="K34" s="274">
        <f t="shared" si="0"/>
        <v>2938</v>
      </c>
      <c r="L34" s="275">
        <f t="shared" si="0"/>
        <v>2059</v>
      </c>
    </row>
    <row r="35" spans="1:12" x14ac:dyDescent="0.25">
      <c r="A35" s="466"/>
      <c r="B35" s="121">
        <v>2</v>
      </c>
      <c r="C35" s="268">
        <f t="shared" si="7"/>
        <v>932</v>
      </c>
      <c r="D35" s="268">
        <f t="shared" si="7"/>
        <v>703</v>
      </c>
      <c r="E35" s="268">
        <f t="shared" si="7"/>
        <v>56</v>
      </c>
      <c r="F35" s="268">
        <f t="shared" si="7"/>
        <v>37</v>
      </c>
      <c r="G35" s="268">
        <f t="shared" si="7"/>
        <v>124</v>
      </c>
      <c r="H35" s="268">
        <f t="shared" si="7"/>
        <v>75</v>
      </c>
      <c r="I35" s="268">
        <f t="shared" si="7"/>
        <v>2</v>
      </c>
      <c r="J35" s="268">
        <f t="shared" si="7"/>
        <v>1</v>
      </c>
      <c r="K35" s="268">
        <f t="shared" si="0"/>
        <v>1114</v>
      </c>
      <c r="L35" s="269">
        <f t="shared" si="0"/>
        <v>816</v>
      </c>
    </row>
    <row r="36" spans="1:12" x14ac:dyDescent="0.25">
      <c r="A36" s="466"/>
      <c r="B36" s="121" t="s">
        <v>58</v>
      </c>
      <c r="C36" s="268">
        <f t="shared" si="7"/>
        <v>1621</v>
      </c>
      <c r="D36" s="268">
        <f t="shared" si="7"/>
        <v>1134</v>
      </c>
      <c r="E36" s="268">
        <f t="shared" si="7"/>
        <v>1301</v>
      </c>
      <c r="F36" s="268">
        <f t="shared" si="7"/>
        <v>663</v>
      </c>
      <c r="G36" s="268">
        <f t="shared" si="7"/>
        <v>0</v>
      </c>
      <c r="H36" s="268">
        <f t="shared" si="7"/>
        <v>0</v>
      </c>
      <c r="I36" s="268">
        <f t="shared" si="7"/>
        <v>0</v>
      </c>
      <c r="J36" s="268">
        <f t="shared" si="7"/>
        <v>0</v>
      </c>
      <c r="K36" s="268">
        <f t="shared" si="0"/>
        <v>2922</v>
      </c>
      <c r="L36" s="269">
        <f t="shared" si="0"/>
        <v>1797</v>
      </c>
    </row>
    <row r="37" spans="1:12" ht="16.5" thickBot="1" x14ac:dyDescent="0.3">
      <c r="A37" s="467"/>
      <c r="B37" s="201">
        <v>3</v>
      </c>
      <c r="C37" s="276">
        <f t="shared" si="7"/>
        <v>280</v>
      </c>
      <c r="D37" s="276">
        <f t="shared" si="7"/>
        <v>176</v>
      </c>
      <c r="E37" s="276">
        <f t="shared" si="7"/>
        <v>45</v>
      </c>
      <c r="F37" s="276">
        <f t="shared" si="7"/>
        <v>22</v>
      </c>
      <c r="G37" s="276">
        <f t="shared" si="7"/>
        <v>168</v>
      </c>
      <c r="H37" s="276">
        <f t="shared" si="7"/>
        <v>84</v>
      </c>
      <c r="I37" s="276">
        <f t="shared" si="7"/>
        <v>15</v>
      </c>
      <c r="J37" s="276">
        <f t="shared" si="7"/>
        <v>10</v>
      </c>
      <c r="K37" s="276">
        <f t="shared" si="0"/>
        <v>508</v>
      </c>
      <c r="L37" s="277">
        <f t="shared" si="0"/>
        <v>292</v>
      </c>
    </row>
    <row r="38" spans="1:12" ht="16.5" thickBot="1" x14ac:dyDescent="0.3">
      <c r="A38" s="468" t="s">
        <v>60</v>
      </c>
      <c r="B38" s="469"/>
      <c r="C38" s="278">
        <f t="shared" ref="C38:J38" si="8">SUM(C34:C37)</f>
        <v>5135</v>
      </c>
      <c r="D38" s="278">
        <f t="shared" si="8"/>
        <v>3651</v>
      </c>
      <c r="E38" s="278">
        <f t="shared" si="8"/>
        <v>1715</v>
      </c>
      <c r="F38" s="278">
        <f t="shared" si="8"/>
        <v>932</v>
      </c>
      <c r="G38" s="278">
        <f t="shared" si="8"/>
        <v>613</v>
      </c>
      <c r="H38" s="278">
        <f t="shared" si="8"/>
        <v>369</v>
      </c>
      <c r="I38" s="278">
        <f t="shared" si="8"/>
        <v>19</v>
      </c>
      <c r="J38" s="278">
        <f t="shared" si="8"/>
        <v>12</v>
      </c>
      <c r="K38" s="278">
        <f t="shared" si="0"/>
        <v>7482</v>
      </c>
      <c r="L38" s="279">
        <f t="shared" si="0"/>
        <v>4964</v>
      </c>
    </row>
    <row r="39" spans="1:12" s="59" customFormat="1" x14ac:dyDescent="0.25">
      <c r="A39" s="70"/>
      <c r="C39" s="57"/>
    </row>
    <row r="40" spans="1:12" x14ac:dyDescent="0.25">
      <c r="A40" t="s">
        <v>61</v>
      </c>
    </row>
  </sheetData>
  <mergeCells count="14">
    <mergeCell ref="A34:A37"/>
    <mergeCell ref="A38:B38"/>
    <mergeCell ref="A8:B8"/>
    <mergeCell ref="A13:B13"/>
    <mergeCell ref="A18:B18"/>
    <mergeCell ref="A23:B23"/>
    <mergeCell ref="A28:B28"/>
    <mergeCell ref="A33:B33"/>
    <mergeCell ref="A1:L1"/>
    <mergeCell ref="A2:A3"/>
    <mergeCell ref="B2:B3"/>
    <mergeCell ref="C2:F2"/>
    <mergeCell ref="G2:J2"/>
    <mergeCell ref="K2:L2"/>
  </mergeCells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40" zoomScaleNormal="100" zoomScaleSheetLayoutView="140" workbookViewId="0">
      <selection activeCell="J9" sqref="J9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474" t="s">
        <v>62</v>
      </c>
      <c r="B1" s="475"/>
      <c r="C1" s="475"/>
      <c r="D1" s="475"/>
      <c r="E1" s="475"/>
      <c r="F1" s="475"/>
      <c r="G1" s="475"/>
    </row>
    <row r="2" spans="1:7" ht="16.5" thickBot="1" x14ac:dyDescent="0.3">
      <c r="A2" s="476" t="s">
        <v>51</v>
      </c>
      <c r="B2" s="476"/>
      <c r="C2" s="476"/>
      <c r="D2" s="476"/>
      <c r="E2" s="476"/>
      <c r="F2" s="476"/>
      <c r="G2" s="476"/>
    </row>
    <row r="3" spans="1:7" ht="16.5" thickBot="1" x14ac:dyDescent="0.3">
      <c r="A3" s="107" t="s">
        <v>63</v>
      </c>
      <c r="B3" s="84">
        <v>2021</v>
      </c>
      <c r="C3" s="84">
        <v>2020</v>
      </c>
      <c r="D3" s="84">
        <v>2019</v>
      </c>
      <c r="E3" s="84">
        <v>2018</v>
      </c>
      <c r="F3" s="84">
        <v>2017</v>
      </c>
      <c r="G3" s="84">
        <v>2016</v>
      </c>
    </row>
    <row r="4" spans="1:7" x14ac:dyDescent="0.25">
      <c r="A4" s="12">
        <v>1</v>
      </c>
      <c r="B4" s="264">
        <v>2615</v>
      </c>
      <c r="C4" s="264">
        <v>2515</v>
      </c>
      <c r="D4" s="264">
        <v>2276</v>
      </c>
      <c r="E4" s="264">
        <v>2264</v>
      </c>
      <c r="F4" s="264">
        <v>2341</v>
      </c>
      <c r="G4" s="264">
        <v>2455</v>
      </c>
    </row>
    <row r="5" spans="1:7" x14ac:dyDescent="0.25">
      <c r="A5" s="51">
        <v>2</v>
      </c>
      <c r="B5" s="267">
        <v>988</v>
      </c>
      <c r="C5" s="267">
        <v>923</v>
      </c>
      <c r="D5" s="267">
        <v>964</v>
      </c>
      <c r="E5" s="267">
        <v>1086</v>
      </c>
      <c r="F5" s="267">
        <v>1185</v>
      </c>
      <c r="G5" s="267">
        <v>1283</v>
      </c>
    </row>
    <row r="6" spans="1:7" x14ac:dyDescent="0.25">
      <c r="A6" s="51" t="s">
        <v>58</v>
      </c>
      <c r="B6" s="267">
        <v>2922</v>
      </c>
      <c r="C6" s="267">
        <v>2883</v>
      </c>
      <c r="D6" s="267">
        <v>2815</v>
      </c>
      <c r="E6" s="267">
        <v>2754</v>
      </c>
      <c r="F6" s="267">
        <v>2706</v>
      </c>
      <c r="G6" s="267">
        <v>2537</v>
      </c>
    </row>
    <row r="7" spans="1:7" x14ac:dyDescent="0.25">
      <c r="A7" s="51">
        <v>3</v>
      </c>
      <c r="B7" s="267">
        <v>325</v>
      </c>
      <c r="C7" s="267">
        <v>349</v>
      </c>
      <c r="D7" s="267">
        <v>333</v>
      </c>
      <c r="E7" s="267">
        <v>324</v>
      </c>
      <c r="F7" s="267">
        <v>331</v>
      </c>
      <c r="G7" s="267">
        <v>356</v>
      </c>
    </row>
    <row r="8" spans="1:7" x14ac:dyDescent="0.25">
      <c r="A8" s="121" t="s">
        <v>53</v>
      </c>
      <c r="B8" s="268">
        <f t="shared" ref="B8:G8" si="0">SUM(B4:B7)</f>
        <v>6850</v>
      </c>
      <c r="C8" s="268">
        <f t="shared" si="0"/>
        <v>6670</v>
      </c>
      <c r="D8" s="268">
        <f t="shared" si="0"/>
        <v>6388</v>
      </c>
      <c r="E8" s="268">
        <f t="shared" si="0"/>
        <v>6428</v>
      </c>
      <c r="F8" s="268">
        <f t="shared" si="0"/>
        <v>6563</v>
      </c>
      <c r="G8" s="268">
        <f t="shared" si="0"/>
        <v>6631</v>
      </c>
    </row>
    <row r="9" spans="1:7" ht="16.5" thickBot="1" x14ac:dyDescent="0.3">
      <c r="A9" s="476" t="s">
        <v>52</v>
      </c>
      <c r="B9" s="476"/>
      <c r="C9" s="476"/>
      <c r="D9" s="476"/>
      <c r="E9" s="476"/>
      <c r="F9" s="476"/>
      <c r="G9" s="476"/>
    </row>
    <row r="10" spans="1:7" ht="16.5" thickBot="1" x14ac:dyDescent="0.3">
      <c r="A10" s="107" t="s">
        <v>63</v>
      </c>
      <c r="B10" s="84">
        <v>2021</v>
      </c>
      <c r="C10" s="84">
        <v>2020</v>
      </c>
      <c r="D10" s="84">
        <v>2019</v>
      </c>
      <c r="E10" s="84">
        <v>2018</v>
      </c>
      <c r="F10" s="84">
        <v>2017</v>
      </c>
      <c r="G10" s="84">
        <v>2016</v>
      </c>
    </row>
    <row r="11" spans="1:7" x14ac:dyDescent="0.25">
      <c r="A11" s="12">
        <v>1</v>
      </c>
      <c r="B11" s="264">
        <v>323</v>
      </c>
      <c r="C11" s="264">
        <v>298</v>
      </c>
      <c r="D11" s="264">
        <v>267</v>
      </c>
      <c r="E11" s="264">
        <v>287</v>
      </c>
      <c r="F11" s="264">
        <v>330</v>
      </c>
      <c r="G11" s="264">
        <v>345</v>
      </c>
    </row>
    <row r="12" spans="1:7" x14ac:dyDescent="0.25">
      <c r="A12" s="51">
        <v>2</v>
      </c>
      <c r="B12" s="267">
        <v>126</v>
      </c>
      <c r="C12" s="267">
        <v>109</v>
      </c>
      <c r="D12" s="267">
        <v>106</v>
      </c>
      <c r="E12" s="267">
        <v>106</v>
      </c>
      <c r="F12" s="267">
        <v>92</v>
      </c>
      <c r="G12" s="267">
        <v>139</v>
      </c>
    </row>
    <row r="13" spans="1:7" x14ac:dyDescent="0.25">
      <c r="A13" s="51" t="s">
        <v>58</v>
      </c>
      <c r="B13" s="267">
        <v>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</row>
    <row r="14" spans="1:7" x14ac:dyDescent="0.25">
      <c r="A14" s="51">
        <v>3</v>
      </c>
      <c r="B14" s="267">
        <v>183</v>
      </c>
      <c r="C14" s="267">
        <v>183</v>
      </c>
      <c r="D14" s="267">
        <v>214</v>
      </c>
      <c r="E14" s="267">
        <v>216</v>
      </c>
      <c r="F14" s="267">
        <v>205</v>
      </c>
      <c r="G14" s="267">
        <v>211</v>
      </c>
    </row>
    <row r="15" spans="1:7" x14ac:dyDescent="0.25">
      <c r="A15" s="121" t="s">
        <v>53</v>
      </c>
      <c r="B15" s="268">
        <f t="shared" ref="B15:G15" si="1">SUM(B11:B14)</f>
        <v>632</v>
      </c>
      <c r="C15" s="268">
        <f t="shared" si="1"/>
        <v>590</v>
      </c>
      <c r="D15" s="268">
        <f t="shared" si="1"/>
        <v>587</v>
      </c>
      <c r="E15" s="268">
        <f t="shared" si="1"/>
        <v>609</v>
      </c>
      <c r="F15" s="268">
        <f t="shared" si="1"/>
        <v>627</v>
      </c>
      <c r="G15" s="268">
        <f t="shared" si="1"/>
        <v>695</v>
      </c>
    </row>
    <row r="16" spans="1:7" ht="16.5" thickBot="1" x14ac:dyDescent="0.3">
      <c r="A16" s="477" t="s">
        <v>64</v>
      </c>
      <c r="B16" s="477"/>
      <c r="C16" s="477"/>
      <c r="D16" s="477"/>
      <c r="E16" s="477"/>
      <c r="F16" s="477"/>
      <c r="G16" s="477"/>
    </row>
    <row r="17" spans="1:7" ht="16.5" thickBot="1" x14ac:dyDescent="0.3">
      <c r="A17" s="107" t="s">
        <v>65</v>
      </c>
      <c r="B17" s="84">
        <v>2021</v>
      </c>
      <c r="C17" s="84">
        <v>2020</v>
      </c>
      <c r="D17" s="84">
        <v>2019</v>
      </c>
      <c r="E17" s="84">
        <v>2018</v>
      </c>
      <c r="F17" s="84">
        <v>2017</v>
      </c>
      <c r="G17" s="84">
        <v>2016</v>
      </c>
    </row>
    <row r="18" spans="1:7" x14ac:dyDescent="0.25">
      <c r="A18" s="133">
        <v>1</v>
      </c>
      <c r="B18" s="265">
        <f t="shared" ref="B18:G21" si="2">+B11+B4</f>
        <v>2938</v>
      </c>
      <c r="C18" s="265">
        <f t="shared" si="2"/>
        <v>2813</v>
      </c>
      <c r="D18" s="265">
        <f t="shared" si="2"/>
        <v>2543</v>
      </c>
      <c r="E18" s="265">
        <f t="shared" si="2"/>
        <v>2551</v>
      </c>
      <c r="F18" s="265">
        <f t="shared" si="2"/>
        <v>2671</v>
      </c>
      <c r="G18" s="265">
        <f t="shared" si="2"/>
        <v>2800</v>
      </c>
    </row>
    <row r="19" spans="1:7" x14ac:dyDescent="0.25">
      <c r="A19" s="133">
        <v>2</v>
      </c>
      <c r="B19" s="265">
        <f t="shared" si="2"/>
        <v>1114</v>
      </c>
      <c r="C19" s="265">
        <f t="shared" si="2"/>
        <v>1032</v>
      </c>
      <c r="D19" s="265">
        <f t="shared" si="2"/>
        <v>1070</v>
      </c>
      <c r="E19" s="265">
        <f t="shared" si="2"/>
        <v>1192</v>
      </c>
      <c r="F19" s="265">
        <f t="shared" si="2"/>
        <v>1277</v>
      </c>
      <c r="G19" s="265">
        <f t="shared" si="2"/>
        <v>1422</v>
      </c>
    </row>
    <row r="20" spans="1:7" x14ac:dyDescent="0.25">
      <c r="A20" s="121" t="s">
        <v>58</v>
      </c>
      <c r="B20" s="265">
        <f t="shared" si="2"/>
        <v>2922</v>
      </c>
      <c r="C20" s="265">
        <f t="shared" si="2"/>
        <v>2883</v>
      </c>
      <c r="D20" s="265">
        <f t="shared" si="2"/>
        <v>2815</v>
      </c>
      <c r="E20" s="265">
        <f t="shared" si="2"/>
        <v>2754</v>
      </c>
      <c r="F20" s="265">
        <f t="shared" si="2"/>
        <v>2706</v>
      </c>
      <c r="G20" s="265">
        <f t="shared" si="2"/>
        <v>2537</v>
      </c>
    </row>
    <row r="21" spans="1:7" x14ac:dyDescent="0.25">
      <c r="A21" s="121">
        <v>3</v>
      </c>
      <c r="B21" s="265">
        <f t="shared" si="2"/>
        <v>508</v>
      </c>
      <c r="C21" s="265">
        <f t="shared" si="2"/>
        <v>532</v>
      </c>
      <c r="D21" s="265">
        <f t="shared" si="2"/>
        <v>547</v>
      </c>
      <c r="E21" s="265">
        <f t="shared" si="2"/>
        <v>540</v>
      </c>
      <c r="F21" s="265">
        <f t="shared" si="2"/>
        <v>536</v>
      </c>
      <c r="G21" s="265">
        <f t="shared" si="2"/>
        <v>567</v>
      </c>
    </row>
    <row r="22" spans="1:7" x14ac:dyDescent="0.25">
      <c r="A22" s="121" t="s">
        <v>53</v>
      </c>
      <c r="B22" s="268">
        <f t="shared" ref="B22:G22" si="3">SUM(B18:B21)</f>
        <v>7482</v>
      </c>
      <c r="C22" s="268">
        <f t="shared" si="3"/>
        <v>7260</v>
      </c>
      <c r="D22" s="268">
        <f t="shared" si="3"/>
        <v>6975</v>
      </c>
      <c r="E22" s="268">
        <f t="shared" si="3"/>
        <v>7037</v>
      </c>
      <c r="F22" s="268">
        <f t="shared" si="3"/>
        <v>7190</v>
      </c>
      <c r="G22" s="268">
        <f t="shared" si="3"/>
        <v>7326</v>
      </c>
    </row>
    <row r="23" spans="1:7" s="59" customFormat="1" x14ac:dyDescent="0.25">
      <c r="A23" s="57"/>
      <c r="B23" s="57"/>
      <c r="C23" s="57"/>
      <c r="D23" s="57"/>
      <c r="E23" s="57"/>
      <c r="F23" s="57"/>
      <c r="G23" s="57"/>
    </row>
    <row r="24" spans="1:7" x14ac:dyDescent="0.25">
      <c r="A24" t="s">
        <v>61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18" zoomScale="130" zoomScaleNormal="100" zoomScaleSheetLayoutView="130" workbookViewId="0">
      <selection activeCell="A21" sqref="A21"/>
    </sheetView>
  </sheetViews>
  <sheetFormatPr defaultRowHeight="15.75" x14ac:dyDescent="0.25"/>
  <cols>
    <col min="1" max="1" width="17.75" customWidth="1"/>
    <col min="2" max="2" width="10.5" customWidth="1"/>
    <col min="3" max="3" width="4.75" customWidth="1"/>
    <col min="4" max="4" width="5" customWidth="1"/>
    <col min="5" max="5" width="4.75" customWidth="1"/>
    <col min="6" max="6" width="5" customWidth="1"/>
    <col min="7" max="7" width="4.75" customWidth="1"/>
    <col min="8" max="8" width="5" customWidth="1"/>
    <col min="9" max="9" width="4.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478" t="s">
        <v>66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3" x14ac:dyDescent="0.25">
      <c r="A2" s="482" t="s">
        <v>49</v>
      </c>
      <c r="B2" s="479" t="s">
        <v>67</v>
      </c>
      <c r="C2" s="479" t="s">
        <v>51</v>
      </c>
      <c r="D2" s="479"/>
      <c r="E2" s="479"/>
      <c r="F2" s="479"/>
      <c r="G2" s="479" t="s">
        <v>52</v>
      </c>
      <c r="H2" s="479"/>
      <c r="I2" s="479"/>
      <c r="J2" s="479"/>
      <c r="K2" s="480" t="s">
        <v>53</v>
      </c>
      <c r="L2" s="481"/>
      <c r="M2" s="4"/>
    </row>
    <row r="3" spans="1:13" ht="48" thickBot="1" x14ac:dyDescent="0.3">
      <c r="A3" s="483"/>
      <c r="B3" s="484"/>
      <c r="C3" s="191" t="s">
        <v>54</v>
      </c>
      <c r="D3" s="192" t="s">
        <v>55</v>
      </c>
      <c r="E3" s="191" t="s">
        <v>56</v>
      </c>
      <c r="F3" s="192" t="s">
        <v>55</v>
      </c>
      <c r="G3" s="191" t="s">
        <v>54</v>
      </c>
      <c r="H3" s="192" t="s">
        <v>55</v>
      </c>
      <c r="I3" s="191" t="s">
        <v>56</v>
      </c>
      <c r="J3" s="192" t="s">
        <v>55</v>
      </c>
      <c r="K3" s="167" t="s">
        <v>57</v>
      </c>
      <c r="L3" s="193" t="s">
        <v>55</v>
      </c>
      <c r="M3" s="4"/>
    </row>
    <row r="4" spans="1:13" x14ac:dyDescent="0.25">
      <c r="A4" s="189" t="s">
        <v>278</v>
      </c>
      <c r="B4" s="12">
        <v>1</v>
      </c>
      <c r="C4" s="72">
        <v>38</v>
      </c>
      <c r="D4" s="72">
        <v>36</v>
      </c>
      <c r="E4" s="72">
        <v>0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185">
        <f>+C4+E4+G4+I4</f>
        <v>38</v>
      </c>
      <c r="L4" s="190">
        <f>+D4+F4+H4+J4</f>
        <v>36</v>
      </c>
    </row>
    <row r="5" spans="1:13" x14ac:dyDescent="0.25">
      <c r="A5" s="168"/>
      <c r="B5" s="51">
        <v>2</v>
      </c>
      <c r="C5" s="2">
        <v>24</v>
      </c>
      <c r="D5" s="2">
        <v>21</v>
      </c>
      <c r="E5" s="2">
        <v>1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69">
        <f t="shared" ref="K5:L38" si="0">+C5+E5+G5+I5</f>
        <v>25</v>
      </c>
      <c r="L5" s="187">
        <f t="shared" si="0"/>
        <v>22</v>
      </c>
    </row>
    <row r="6" spans="1:13" x14ac:dyDescent="0.25">
      <c r="A6" s="168"/>
      <c r="B6" s="51" t="s">
        <v>58</v>
      </c>
      <c r="C6" s="2">
        <v>229</v>
      </c>
      <c r="D6" s="2">
        <v>164</v>
      </c>
      <c r="E6" s="2">
        <v>178</v>
      </c>
      <c r="F6" s="2">
        <v>90</v>
      </c>
      <c r="G6" s="2">
        <v>0</v>
      </c>
      <c r="H6" s="2">
        <v>0</v>
      </c>
      <c r="I6" s="2">
        <v>0</v>
      </c>
      <c r="J6" s="2">
        <v>0</v>
      </c>
      <c r="K6" s="69">
        <f t="shared" si="0"/>
        <v>407</v>
      </c>
      <c r="L6" s="187">
        <f t="shared" si="0"/>
        <v>254</v>
      </c>
    </row>
    <row r="7" spans="1:13" x14ac:dyDescent="0.25">
      <c r="A7" s="168"/>
      <c r="B7" s="51">
        <v>3</v>
      </c>
      <c r="C7" s="2">
        <v>15</v>
      </c>
      <c r="D7" s="2">
        <v>9</v>
      </c>
      <c r="E7" s="2">
        <v>1</v>
      </c>
      <c r="F7" s="2">
        <v>1</v>
      </c>
      <c r="G7" s="2">
        <v>18</v>
      </c>
      <c r="H7" s="2">
        <v>8</v>
      </c>
      <c r="I7" s="2">
        <v>0</v>
      </c>
      <c r="J7" s="2">
        <v>0</v>
      </c>
      <c r="K7" s="69">
        <f t="shared" si="0"/>
        <v>34</v>
      </c>
      <c r="L7" s="187">
        <f t="shared" si="0"/>
        <v>18</v>
      </c>
    </row>
    <row r="8" spans="1:13" x14ac:dyDescent="0.25">
      <c r="A8" s="470" t="s">
        <v>68</v>
      </c>
      <c r="B8" s="471"/>
      <c r="C8" s="49">
        <f>SUM(C4:C7)</f>
        <v>306</v>
      </c>
      <c r="D8" s="49">
        <f>SUM(D4:D7)</f>
        <v>230</v>
      </c>
      <c r="E8" s="49">
        <f>SUM(E4:E7)</f>
        <v>180</v>
      </c>
      <c r="F8" s="49">
        <f>SUM(F4:F7)</f>
        <v>92</v>
      </c>
      <c r="G8" s="49">
        <f>SUM(G4:G7)</f>
        <v>18</v>
      </c>
      <c r="H8" s="49">
        <f t="shared" ref="H8:J8" si="1">SUM(H4:H7)</f>
        <v>8</v>
      </c>
      <c r="I8" s="49">
        <f t="shared" si="1"/>
        <v>0</v>
      </c>
      <c r="J8" s="49">
        <f t="shared" si="1"/>
        <v>0</v>
      </c>
      <c r="K8" s="69">
        <f>+C8+E8+G8+I8</f>
        <v>504</v>
      </c>
      <c r="L8" s="187">
        <f t="shared" si="0"/>
        <v>330</v>
      </c>
    </row>
    <row r="9" spans="1:13" x14ac:dyDescent="0.25">
      <c r="A9" s="188" t="s">
        <v>280</v>
      </c>
      <c r="B9" s="51">
        <v>1</v>
      </c>
      <c r="C9" s="2">
        <v>127</v>
      </c>
      <c r="D9" s="2">
        <v>83</v>
      </c>
      <c r="E9" s="2">
        <v>6</v>
      </c>
      <c r="F9" s="2">
        <v>5</v>
      </c>
      <c r="G9" s="2">
        <v>0</v>
      </c>
      <c r="H9" s="2">
        <v>0</v>
      </c>
      <c r="I9" s="2">
        <v>0</v>
      </c>
      <c r="J9" s="2">
        <v>0</v>
      </c>
      <c r="K9" s="69">
        <f t="shared" si="0"/>
        <v>133</v>
      </c>
      <c r="L9" s="187">
        <f t="shared" si="0"/>
        <v>88</v>
      </c>
    </row>
    <row r="10" spans="1:13" x14ac:dyDescent="0.25">
      <c r="A10" s="168"/>
      <c r="B10" s="51">
        <v>2</v>
      </c>
      <c r="C10" s="2">
        <v>111</v>
      </c>
      <c r="D10" s="2">
        <v>75</v>
      </c>
      <c r="E10" s="2">
        <v>6</v>
      </c>
      <c r="F10" s="2">
        <v>5</v>
      </c>
      <c r="G10" s="2">
        <v>0</v>
      </c>
      <c r="H10" s="2">
        <v>0</v>
      </c>
      <c r="I10" s="2">
        <v>0</v>
      </c>
      <c r="J10" s="2">
        <v>0</v>
      </c>
      <c r="K10" s="69">
        <f t="shared" si="0"/>
        <v>117</v>
      </c>
      <c r="L10" s="187">
        <f t="shared" si="0"/>
        <v>80</v>
      </c>
    </row>
    <row r="11" spans="1:13" x14ac:dyDescent="0.25">
      <c r="A11" s="168"/>
      <c r="B11" s="51" t="s">
        <v>58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69">
        <f t="shared" si="0"/>
        <v>0</v>
      </c>
      <c r="L11" s="187">
        <f t="shared" si="0"/>
        <v>0</v>
      </c>
    </row>
    <row r="12" spans="1:13" x14ac:dyDescent="0.25">
      <c r="A12" s="168"/>
      <c r="B12" s="51">
        <v>3</v>
      </c>
      <c r="C12" s="2">
        <v>41</v>
      </c>
      <c r="D12" s="2">
        <v>24</v>
      </c>
      <c r="E12" s="2">
        <v>5</v>
      </c>
      <c r="F12" s="2">
        <v>3</v>
      </c>
      <c r="G12" s="2">
        <v>2</v>
      </c>
      <c r="H12" s="2">
        <v>0</v>
      </c>
      <c r="I12" s="2">
        <v>0</v>
      </c>
      <c r="J12" s="2">
        <v>0</v>
      </c>
      <c r="K12" s="69">
        <f t="shared" si="0"/>
        <v>48</v>
      </c>
      <c r="L12" s="187">
        <f t="shared" si="0"/>
        <v>27</v>
      </c>
    </row>
    <row r="13" spans="1:13" x14ac:dyDescent="0.25">
      <c r="A13" s="470" t="s">
        <v>69</v>
      </c>
      <c r="B13" s="471"/>
      <c r="C13" s="49">
        <f>SUM(C9:C12)</f>
        <v>279</v>
      </c>
      <c r="D13" s="49">
        <f>SUM(D9:D12)</f>
        <v>182</v>
      </c>
      <c r="E13" s="49">
        <f>SUM(E9:E12)</f>
        <v>17</v>
      </c>
      <c r="F13" s="49">
        <f>SUM(F9:F12)</f>
        <v>13</v>
      </c>
      <c r="G13" s="49">
        <f t="shared" ref="G13:J13" si="2">SUM(G9:G12)</f>
        <v>2</v>
      </c>
      <c r="H13" s="49">
        <f t="shared" si="2"/>
        <v>0</v>
      </c>
      <c r="I13" s="49">
        <f t="shared" si="2"/>
        <v>0</v>
      </c>
      <c r="J13" s="49">
        <f t="shared" si="2"/>
        <v>0</v>
      </c>
      <c r="K13" s="69">
        <f t="shared" si="0"/>
        <v>298</v>
      </c>
      <c r="L13" s="187">
        <f t="shared" si="0"/>
        <v>195</v>
      </c>
    </row>
    <row r="14" spans="1:13" x14ac:dyDescent="0.25">
      <c r="A14" s="188" t="s">
        <v>290</v>
      </c>
      <c r="B14" s="51">
        <v>1</v>
      </c>
      <c r="C14" s="2">
        <v>102</v>
      </c>
      <c r="D14" s="2">
        <v>66</v>
      </c>
      <c r="E14" s="2">
        <v>1</v>
      </c>
      <c r="F14" s="2">
        <v>1</v>
      </c>
      <c r="G14" s="2">
        <v>22</v>
      </c>
      <c r="H14" s="2">
        <v>11</v>
      </c>
      <c r="I14" s="2">
        <v>0</v>
      </c>
      <c r="J14" s="2">
        <v>0</v>
      </c>
      <c r="K14" s="69">
        <f t="shared" si="0"/>
        <v>125</v>
      </c>
      <c r="L14" s="187">
        <f t="shared" si="0"/>
        <v>78</v>
      </c>
    </row>
    <row r="15" spans="1:13" x14ac:dyDescent="0.25">
      <c r="A15" s="168"/>
      <c r="B15" s="51">
        <v>2</v>
      </c>
      <c r="C15" s="2">
        <v>81</v>
      </c>
      <c r="D15" s="2">
        <v>55</v>
      </c>
      <c r="E15" s="2">
        <v>0</v>
      </c>
      <c r="F15" s="2">
        <v>0</v>
      </c>
      <c r="G15" s="2">
        <v>17</v>
      </c>
      <c r="H15" s="2">
        <v>12</v>
      </c>
      <c r="I15" s="2">
        <v>0</v>
      </c>
      <c r="J15" s="2">
        <v>0</v>
      </c>
      <c r="K15" s="69">
        <f t="shared" si="0"/>
        <v>98</v>
      </c>
      <c r="L15" s="187">
        <f t="shared" si="0"/>
        <v>67</v>
      </c>
    </row>
    <row r="16" spans="1:13" x14ac:dyDescent="0.25">
      <c r="A16" s="168"/>
      <c r="B16" s="51" t="s">
        <v>58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69">
        <f t="shared" si="0"/>
        <v>0</v>
      </c>
      <c r="L16" s="187">
        <f t="shared" si="0"/>
        <v>0</v>
      </c>
    </row>
    <row r="17" spans="1:12" x14ac:dyDescent="0.25">
      <c r="A17" s="168"/>
      <c r="B17" s="51">
        <v>3</v>
      </c>
      <c r="C17" s="2">
        <v>6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69">
        <f t="shared" si="0"/>
        <v>6</v>
      </c>
      <c r="L17" s="187">
        <f t="shared" si="0"/>
        <v>1</v>
      </c>
    </row>
    <row r="18" spans="1:12" x14ac:dyDescent="0.25">
      <c r="A18" s="470" t="s">
        <v>70</v>
      </c>
      <c r="B18" s="471"/>
      <c r="C18" s="49">
        <f>SUM(C14:C17)</f>
        <v>189</v>
      </c>
      <c r="D18" s="49">
        <f>SUM(D14:D17)</f>
        <v>122</v>
      </c>
      <c r="E18" s="49">
        <f>SUM(E14:E17)</f>
        <v>1</v>
      </c>
      <c r="F18" s="49">
        <f>SUM(F14:F17)</f>
        <v>1</v>
      </c>
      <c r="G18" s="49">
        <f t="shared" ref="G18:I18" si="3">SUM(G14:G17)</f>
        <v>39</v>
      </c>
      <c r="H18" s="49">
        <f t="shared" si="3"/>
        <v>23</v>
      </c>
      <c r="I18" s="49">
        <f t="shared" si="3"/>
        <v>0</v>
      </c>
      <c r="J18" s="49">
        <f>SUM(J14:J17)</f>
        <v>0</v>
      </c>
      <c r="K18" s="69">
        <f t="shared" si="0"/>
        <v>229</v>
      </c>
      <c r="L18" s="187">
        <f t="shared" si="0"/>
        <v>146</v>
      </c>
    </row>
    <row r="19" spans="1:12" x14ac:dyDescent="0.25">
      <c r="A19" s="188" t="s">
        <v>284</v>
      </c>
      <c r="B19" s="51">
        <v>1</v>
      </c>
      <c r="C19" s="2">
        <v>82</v>
      </c>
      <c r="D19" s="2">
        <v>66</v>
      </c>
      <c r="E19" s="2">
        <v>17</v>
      </c>
      <c r="F19" s="2">
        <v>15</v>
      </c>
      <c r="G19" s="2">
        <v>13</v>
      </c>
      <c r="H19" s="2">
        <v>10</v>
      </c>
      <c r="I19" s="2">
        <v>0</v>
      </c>
      <c r="J19" s="2">
        <v>0</v>
      </c>
      <c r="K19" s="69">
        <f t="shared" si="0"/>
        <v>112</v>
      </c>
      <c r="L19" s="187">
        <f t="shared" si="0"/>
        <v>91</v>
      </c>
    </row>
    <row r="20" spans="1:12" x14ac:dyDescent="0.25">
      <c r="A20" s="168"/>
      <c r="B20" s="51">
        <v>2</v>
      </c>
      <c r="C20" s="2">
        <v>68</v>
      </c>
      <c r="D20" s="2">
        <v>54</v>
      </c>
      <c r="E20" s="2">
        <v>2</v>
      </c>
      <c r="F20" s="2">
        <v>2</v>
      </c>
      <c r="G20" s="2">
        <v>1</v>
      </c>
      <c r="H20" s="2">
        <v>1</v>
      </c>
      <c r="I20" s="2">
        <v>0</v>
      </c>
      <c r="J20" s="2">
        <v>0</v>
      </c>
      <c r="K20" s="69">
        <f t="shared" si="0"/>
        <v>71</v>
      </c>
      <c r="L20" s="187">
        <f t="shared" si="0"/>
        <v>57</v>
      </c>
    </row>
    <row r="21" spans="1:12" x14ac:dyDescent="0.25">
      <c r="A21" s="168"/>
      <c r="B21" s="51" t="s">
        <v>58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69">
        <f t="shared" si="0"/>
        <v>0</v>
      </c>
      <c r="L21" s="187">
        <f t="shared" si="0"/>
        <v>0</v>
      </c>
    </row>
    <row r="22" spans="1:12" x14ac:dyDescent="0.25">
      <c r="A22" s="168"/>
      <c r="B22" s="51">
        <v>3</v>
      </c>
      <c r="C22" s="2">
        <v>0</v>
      </c>
      <c r="D22" s="2">
        <v>0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69">
        <f t="shared" si="0"/>
        <v>2</v>
      </c>
      <c r="L22" s="187">
        <f t="shared" si="0"/>
        <v>0</v>
      </c>
    </row>
    <row r="23" spans="1:12" x14ac:dyDescent="0.25">
      <c r="A23" s="470" t="s">
        <v>71</v>
      </c>
      <c r="B23" s="471"/>
      <c r="C23" s="49">
        <f>SUM(C19:C22)</f>
        <v>150</v>
      </c>
      <c r="D23" s="49">
        <f>SUM(D19:D22)</f>
        <v>120</v>
      </c>
      <c r="E23" s="49">
        <f>SUM(E19:E22)</f>
        <v>20</v>
      </c>
      <c r="F23" s="49">
        <f>SUM(F19:F22)</f>
        <v>17</v>
      </c>
      <c r="G23" s="49">
        <f t="shared" ref="G23:J23" si="4">SUM(G19:G22)</f>
        <v>15</v>
      </c>
      <c r="H23" s="49">
        <f t="shared" si="4"/>
        <v>11</v>
      </c>
      <c r="I23" s="49">
        <f t="shared" si="4"/>
        <v>0</v>
      </c>
      <c r="J23" s="49">
        <f t="shared" si="4"/>
        <v>0</v>
      </c>
      <c r="K23" s="69">
        <f t="shared" si="0"/>
        <v>185</v>
      </c>
      <c r="L23" s="187">
        <f t="shared" si="0"/>
        <v>148</v>
      </c>
    </row>
    <row r="24" spans="1:12" x14ac:dyDescent="0.25">
      <c r="A24" s="188" t="s">
        <v>286</v>
      </c>
      <c r="B24" s="51">
        <v>1</v>
      </c>
      <c r="C24" s="2">
        <v>172</v>
      </c>
      <c r="D24" s="2">
        <v>142</v>
      </c>
      <c r="E24" s="2">
        <v>5</v>
      </c>
      <c r="F24" s="2">
        <v>5</v>
      </c>
      <c r="G24" s="2">
        <v>9</v>
      </c>
      <c r="H24" s="2">
        <v>6</v>
      </c>
      <c r="I24" s="2">
        <v>0</v>
      </c>
      <c r="J24" s="2">
        <v>0</v>
      </c>
      <c r="K24" s="69">
        <f t="shared" si="0"/>
        <v>186</v>
      </c>
      <c r="L24" s="187">
        <f t="shared" si="0"/>
        <v>153</v>
      </c>
    </row>
    <row r="25" spans="1:12" x14ac:dyDescent="0.25">
      <c r="A25" s="168"/>
      <c r="B25" s="51">
        <v>2</v>
      </c>
      <c r="C25" s="2">
        <v>111</v>
      </c>
      <c r="D25" s="2">
        <v>90</v>
      </c>
      <c r="E25" s="2">
        <v>10</v>
      </c>
      <c r="F25" s="2">
        <v>8</v>
      </c>
      <c r="G25" s="2">
        <v>8</v>
      </c>
      <c r="H25" s="2">
        <v>6</v>
      </c>
      <c r="I25" s="2">
        <v>0</v>
      </c>
      <c r="J25" s="2">
        <v>0</v>
      </c>
      <c r="K25" s="69">
        <f t="shared" si="0"/>
        <v>129</v>
      </c>
      <c r="L25" s="187">
        <f t="shared" si="0"/>
        <v>104</v>
      </c>
    </row>
    <row r="26" spans="1:12" x14ac:dyDescent="0.25">
      <c r="A26" s="168"/>
      <c r="B26" s="51" t="s">
        <v>58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69">
        <f t="shared" si="0"/>
        <v>0</v>
      </c>
      <c r="L26" s="187">
        <f t="shared" si="0"/>
        <v>0</v>
      </c>
    </row>
    <row r="27" spans="1:12" x14ac:dyDescent="0.25">
      <c r="A27" s="168"/>
      <c r="B27" s="51">
        <v>3</v>
      </c>
      <c r="C27" s="2">
        <v>16</v>
      </c>
      <c r="D27" s="2">
        <v>15</v>
      </c>
      <c r="E27" s="2">
        <v>0</v>
      </c>
      <c r="F27" s="2">
        <v>0</v>
      </c>
      <c r="G27" s="2">
        <v>5</v>
      </c>
      <c r="H27" s="2">
        <v>4</v>
      </c>
      <c r="I27" s="2">
        <v>2</v>
      </c>
      <c r="J27" s="2">
        <v>1</v>
      </c>
      <c r="K27" s="69">
        <f t="shared" si="0"/>
        <v>23</v>
      </c>
      <c r="L27" s="187">
        <f t="shared" si="0"/>
        <v>20</v>
      </c>
    </row>
    <row r="28" spans="1:12" x14ac:dyDescent="0.25">
      <c r="A28" s="470" t="s">
        <v>72</v>
      </c>
      <c r="B28" s="471"/>
      <c r="C28" s="49">
        <f>SUM(C24:C27)</f>
        <v>299</v>
      </c>
      <c r="D28" s="49">
        <f>SUM(D24:D27)</f>
        <v>247</v>
      </c>
      <c r="E28" s="49">
        <f>SUM(E24:E27)</f>
        <v>15</v>
      </c>
      <c r="F28" s="49">
        <f>SUM(F24:F27)</f>
        <v>13</v>
      </c>
      <c r="G28" s="49">
        <f t="shared" ref="G28:J28" si="5">SUM(G24:G27)</f>
        <v>22</v>
      </c>
      <c r="H28" s="49">
        <f t="shared" si="5"/>
        <v>16</v>
      </c>
      <c r="I28" s="49">
        <f t="shared" si="5"/>
        <v>2</v>
      </c>
      <c r="J28" s="49">
        <f t="shared" si="5"/>
        <v>1</v>
      </c>
      <c r="K28" s="69">
        <f t="shared" si="0"/>
        <v>338</v>
      </c>
      <c r="L28" s="187">
        <f t="shared" si="0"/>
        <v>277</v>
      </c>
    </row>
    <row r="29" spans="1:12" x14ac:dyDescent="0.25">
      <c r="A29" s="188" t="s">
        <v>288</v>
      </c>
      <c r="B29" s="51">
        <v>1</v>
      </c>
      <c r="C29" s="2">
        <v>8</v>
      </c>
      <c r="D29" s="2">
        <v>4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69">
        <f t="shared" si="0"/>
        <v>8</v>
      </c>
      <c r="L29" s="187">
        <f t="shared" si="0"/>
        <v>4</v>
      </c>
    </row>
    <row r="30" spans="1:12" x14ac:dyDescent="0.25">
      <c r="A30" s="186"/>
      <c r="B30" s="51">
        <v>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69">
        <f t="shared" si="0"/>
        <v>0</v>
      </c>
      <c r="L30" s="187">
        <f t="shared" si="0"/>
        <v>0</v>
      </c>
    </row>
    <row r="31" spans="1:12" x14ac:dyDescent="0.25">
      <c r="A31" s="186"/>
      <c r="B31" s="51" t="s">
        <v>58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69">
        <f t="shared" si="0"/>
        <v>0</v>
      </c>
      <c r="L31" s="187">
        <f t="shared" si="0"/>
        <v>0</v>
      </c>
    </row>
    <row r="32" spans="1:12" x14ac:dyDescent="0.25">
      <c r="A32" s="186"/>
      <c r="B32" s="51">
        <v>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69">
        <f t="shared" si="0"/>
        <v>0</v>
      </c>
      <c r="L32" s="187">
        <f t="shared" si="0"/>
        <v>0</v>
      </c>
    </row>
    <row r="33" spans="1:12" ht="16.5" thickBot="1" x14ac:dyDescent="0.3">
      <c r="A33" s="472" t="s">
        <v>73</v>
      </c>
      <c r="B33" s="473"/>
      <c r="C33" s="129">
        <f t="shared" ref="C33:J33" si="6">SUM(C29:C32)</f>
        <v>8</v>
      </c>
      <c r="D33" s="129">
        <f t="shared" si="6"/>
        <v>4</v>
      </c>
      <c r="E33" s="129">
        <f t="shared" si="6"/>
        <v>0</v>
      </c>
      <c r="F33" s="129">
        <f t="shared" si="6"/>
        <v>0</v>
      </c>
      <c r="G33" s="129">
        <f t="shared" si="6"/>
        <v>0</v>
      </c>
      <c r="H33" s="129">
        <f t="shared" si="6"/>
        <v>0</v>
      </c>
      <c r="I33" s="129">
        <f t="shared" si="6"/>
        <v>0</v>
      </c>
      <c r="J33" s="129">
        <f t="shared" si="6"/>
        <v>0</v>
      </c>
      <c r="K33" s="127">
        <f t="shared" si="0"/>
        <v>8</v>
      </c>
      <c r="L33" s="194">
        <f t="shared" si="0"/>
        <v>4</v>
      </c>
    </row>
    <row r="34" spans="1:12" x14ac:dyDescent="0.25">
      <c r="A34" s="255" t="s">
        <v>74</v>
      </c>
      <c r="B34" s="195">
        <v>1</v>
      </c>
      <c r="C34" s="175">
        <f>+C4+C9+C14+C19+C24+C29</f>
        <v>529</v>
      </c>
      <c r="D34" s="175">
        <f t="shared" ref="C34:J38" si="7">+D4+D9+D14+D19+D24+D29</f>
        <v>397</v>
      </c>
      <c r="E34" s="175">
        <f t="shared" si="7"/>
        <v>29</v>
      </c>
      <c r="F34" s="175">
        <f t="shared" si="7"/>
        <v>26</v>
      </c>
      <c r="G34" s="175">
        <f t="shared" si="7"/>
        <v>44</v>
      </c>
      <c r="H34" s="175">
        <f t="shared" si="7"/>
        <v>27</v>
      </c>
      <c r="I34" s="175">
        <f t="shared" si="7"/>
        <v>0</v>
      </c>
      <c r="J34" s="175">
        <f>+J4+J9+J14+J19+J24+J29</f>
        <v>0</v>
      </c>
      <c r="K34" s="196">
        <f>+C34+E34+G34+I34</f>
        <v>602</v>
      </c>
      <c r="L34" s="176">
        <f t="shared" si="0"/>
        <v>450</v>
      </c>
    </row>
    <row r="35" spans="1:12" x14ac:dyDescent="0.25">
      <c r="A35" s="256"/>
      <c r="B35" s="121">
        <v>2</v>
      </c>
      <c r="C35" s="49">
        <f t="shared" si="7"/>
        <v>395</v>
      </c>
      <c r="D35" s="49">
        <f t="shared" si="7"/>
        <v>295</v>
      </c>
      <c r="E35" s="49">
        <f t="shared" si="7"/>
        <v>19</v>
      </c>
      <c r="F35" s="49">
        <f t="shared" si="7"/>
        <v>16</v>
      </c>
      <c r="G35" s="49">
        <f t="shared" si="7"/>
        <v>26</v>
      </c>
      <c r="H35" s="49">
        <f t="shared" si="7"/>
        <v>19</v>
      </c>
      <c r="I35" s="49">
        <f t="shared" si="7"/>
        <v>0</v>
      </c>
      <c r="J35" s="49">
        <f t="shared" si="7"/>
        <v>0</v>
      </c>
      <c r="K35" s="69">
        <f t="shared" si="0"/>
        <v>440</v>
      </c>
      <c r="L35" s="187">
        <f t="shared" si="0"/>
        <v>330</v>
      </c>
    </row>
    <row r="36" spans="1:12" x14ac:dyDescent="0.25">
      <c r="A36" s="256"/>
      <c r="B36" s="121" t="s">
        <v>58</v>
      </c>
      <c r="C36" s="49">
        <f t="shared" si="7"/>
        <v>229</v>
      </c>
      <c r="D36" s="49">
        <f t="shared" si="7"/>
        <v>164</v>
      </c>
      <c r="E36" s="49">
        <f t="shared" si="7"/>
        <v>178</v>
      </c>
      <c r="F36" s="49">
        <f t="shared" si="7"/>
        <v>90</v>
      </c>
      <c r="G36" s="49">
        <f t="shared" si="7"/>
        <v>0</v>
      </c>
      <c r="H36" s="49">
        <f t="shared" si="7"/>
        <v>0</v>
      </c>
      <c r="I36" s="49">
        <f t="shared" si="7"/>
        <v>0</v>
      </c>
      <c r="J36" s="49">
        <f t="shared" si="7"/>
        <v>0</v>
      </c>
      <c r="K36" s="69">
        <f t="shared" si="0"/>
        <v>407</v>
      </c>
      <c r="L36" s="187">
        <f t="shared" si="0"/>
        <v>254</v>
      </c>
    </row>
    <row r="37" spans="1:12" ht="16.5" thickBot="1" x14ac:dyDescent="0.3">
      <c r="A37" s="197"/>
      <c r="B37" s="128">
        <v>3</v>
      </c>
      <c r="C37" s="129">
        <f t="shared" si="7"/>
        <v>78</v>
      </c>
      <c r="D37" s="129">
        <f t="shared" si="7"/>
        <v>49</v>
      </c>
      <c r="E37" s="129">
        <f t="shared" si="7"/>
        <v>7</v>
      </c>
      <c r="F37" s="129">
        <f>+F7+F12+F17+F22+F27+F32</f>
        <v>4</v>
      </c>
      <c r="G37" s="129">
        <f t="shared" si="7"/>
        <v>26</v>
      </c>
      <c r="H37" s="129">
        <f t="shared" si="7"/>
        <v>12</v>
      </c>
      <c r="I37" s="129">
        <f t="shared" si="7"/>
        <v>2</v>
      </c>
      <c r="J37" s="129">
        <f>+J7+J12+J17+J22+J27+J32</f>
        <v>1</v>
      </c>
      <c r="K37" s="127">
        <f t="shared" si="0"/>
        <v>113</v>
      </c>
      <c r="L37" s="194">
        <f t="shared" si="0"/>
        <v>66</v>
      </c>
    </row>
    <row r="38" spans="1:12" ht="16.5" thickBot="1" x14ac:dyDescent="0.3">
      <c r="A38" s="468" t="s">
        <v>75</v>
      </c>
      <c r="B38" s="469"/>
      <c r="C38" s="173">
        <f t="shared" si="7"/>
        <v>1231</v>
      </c>
      <c r="D38" s="173">
        <f t="shared" si="7"/>
        <v>905</v>
      </c>
      <c r="E38" s="173">
        <f t="shared" si="7"/>
        <v>233</v>
      </c>
      <c r="F38" s="173">
        <f t="shared" si="7"/>
        <v>136</v>
      </c>
      <c r="G38" s="173">
        <f t="shared" si="7"/>
        <v>96</v>
      </c>
      <c r="H38" s="173">
        <f t="shared" si="7"/>
        <v>58</v>
      </c>
      <c r="I38" s="173">
        <f t="shared" si="7"/>
        <v>2</v>
      </c>
      <c r="J38" s="173">
        <f t="shared" si="7"/>
        <v>1</v>
      </c>
      <c r="K38" s="198">
        <f t="shared" si="0"/>
        <v>1562</v>
      </c>
      <c r="L38" s="174">
        <f t="shared" si="0"/>
        <v>1100</v>
      </c>
    </row>
    <row r="39" spans="1:12" x14ac:dyDescent="0.25">
      <c r="A39" s="16"/>
    </row>
    <row r="40" spans="1:12" x14ac:dyDescent="0.25">
      <c r="A40" t="s">
        <v>61</v>
      </c>
    </row>
  </sheetData>
  <mergeCells count="13">
    <mergeCell ref="A1:L1"/>
    <mergeCell ref="C2:F2"/>
    <mergeCell ref="G2:J2"/>
    <mergeCell ref="K2:L2"/>
    <mergeCell ref="A2:A3"/>
    <mergeCell ref="B2:B3"/>
    <mergeCell ref="A38:B38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72" zoomScaleNormal="100" zoomScaleSheetLayoutView="100" workbookViewId="0">
      <selection activeCell="Q86" sqref="Q86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488" t="s">
        <v>76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1" ht="16.5" thickBot="1" x14ac:dyDescent="0.3">
      <c r="A2" s="485" t="s">
        <v>51</v>
      </c>
      <c r="B2" s="485"/>
      <c r="C2" s="485"/>
      <c r="D2" s="485"/>
      <c r="E2" s="485"/>
      <c r="F2" s="485"/>
      <c r="G2" s="485"/>
      <c r="H2" s="485"/>
      <c r="I2" s="485"/>
      <c r="J2" s="485"/>
      <c r="K2" s="15"/>
    </row>
    <row r="3" spans="1:11" ht="30.75" thickBot="1" x14ac:dyDescent="0.3">
      <c r="A3" s="73" t="s">
        <v>77</v>
      </c>
      <c r="B3" s="78" t="s">
        <v>78</v>
      </c>
      <c r="C3" s="78" t="s">
        <v>79</v>
      </c>
      <c r="D3" s="79" t="s">
        <v>80</v>
      </c>
      <c r="E3" s="79" t="s">
        <v>81</v>
      </c>
      <c r="F3" s="79" t="s">
        <v>82</v>
      </c>
      <c r="G3" s="80" t="s">
        <v>83</v>
      </c>
      <c r="H3" s="80" t="s">
        <v>84</v>
      </c>
      <c r="I3" s="80" t="s">
        <v>85</v>
      </c>
      <c r="J3" s="81" t="s">
        <v>86</v>
      </c>
    </row>
    <row r="4" spans="1:11" x14ac:dyDescent="0.25">
      <c r="A4" s="32" t="s">
        <v>291</v>
      </c>
      <c r="B4" s="280">
        <v>701</v>
      </c>
      <c r="C4" s="280">
        <v>370.5</v>
      </c>
      <c r="D4" s="280">
        <v>334</v>
      </c>
      <c r="E4" s="280">
        <v>150.5</v>
      </c>
      <c r="F4" s="280">
        <v>47.5</v>
      </c>
      <c r="G4" s="123">
        <f>IFERROR(C4/B4,0)</f>
        <v>0.52853067047075608</v>
      </c>
      <c r="H4" s="123">
        <f>IFERROR(E4/D4,0)</f>
        <v>0.45059880239520961</v>
      </c>
      <c r="I4" s="123">
        <f>IFERROR(F4/E4,0)</f>
        <v>0.31561461794019935</v>
      </c>
      <c r="J4" s="123">
        <f>IFERROR(F4/B4,0)</f>
        <v>6.7760342368045651E-2</v>
      </c>
    </row>
    <row r="5" spans="1:11" x14ac:dyDescent="0.25">
      <c r="A5" s="29" t="s">
        <v>292</v>
      </c>
      <c r="B5" s="281">
        <v>550</v>
      </c>
      <c r="C5" s="281">
        <v>221.5</v>
      </c>
      <c r="D5" s="281">
        <v>204.5</v>
      </c>
      <c r="E5" s="281">
        <v>145</v>
      </c>
      <c r="F5" s="281">
        <v>53.5</v>
      </c>
      <c r="G5" s="124">
        <f>IFERROR(C5/B5,0)</f>
        <v>0.40272727272727271</v>
      </c>
      <c r="H5" s="124">
        <f t="shared" ref="H5:I27" si="0">IFERROR(E5/D5,0)</f>
        <v>0.70904645476772621</v>
      </c>
      <c r="I5" s="124">
        <f t="shared" si="0"/>
        <v>0.36896551724137933</v>
      </c>
      <c r="J5" s="124">
        <f t="shared" ref="J5:J27" si="1">IFERROR(F5/B5,0)</f>
        <v>9.7272727272727275E-2</v>
      </c>
    </row>
    <row r="6" spans="1:11" x14ac:dyDescent="0.25">
      <c r="A6" s="29" t="s">
        <v>293</v>
      </c>
      <c r="B6" s="281">
        <v>100</v>
      </c>
      <c r="C6" s="281">
        <v>12</v>
      </c>
      <c r="D6" s="281">
        <v>11</v>
      </c>
      <c r="E6" s="281">
        <v>9</v>
      </c>
      <c r="F6" s="281">
        <v>3</v>
      </c>
      <c r="G6" s="124">
        <f t="shared" ref="G6:G31" si="2">IFERROR(C6/B6,0)</f>
        <v>0.12</v>
      </c>
      <c r="H6" s="124">
        <f t="shared" si="0"/>
        <v>0.81818181818181823</v>
      </c>
      <c r="I6" s="124">
        <f t="shared" si="0"/>
        <v>0.33333333333333331</v>
      </c>
      <c r="J6" s="124">
        <f t="shared" si="1"/>
        <v>0.03</v>
      </c>
    </row>
    <row r="7" spans="1:11" x14ac:dyDescent="0.25">
      <c r="A7" s="29" t="s">
        <v>294</v>
      </c>
      <c r="B7" s="281">
        <v>138</v>
      </c>
      <c r="C7" s="281">
        <v>392</v>
      </c>
      <c r="D7" s="281">
        <v>389</v>
      </c>
      <c r="E7" s="281">
        <v>307.5</v>
      </c>
      <c r="F7" s="281">
        <v>197</v>
      </c>
      <c r="G7" s="124">
        <f t="shared" si="2"/>
        <v>2.8405797101449277</v>
      </c>
      <c r="H7" s="124">
        <f t="shared" si="0"/>
        <v>0.79048843187660667</v>
      </c>
      <c r="I7" s="124">
        <f t="shared" si="0"/>
        <v>0.64065040650406502</v>
      </c>
      <c r="J7" s="124">
        <f t="shared" si="1"/>
        <v>1.4275362318840579</v>
      </c>
    </row>
    <row r="8" spans="1:11" x14ac:dyDescent="0.25">
      <c r="A8" s="29" t="s">
        <v>295</v>
      </c>
      <c r="B8" s="281">
        <v>85.5</v>
      </c>
      <c r="C8" s="281">
        <v>85.5</v>
      </c>
      <c r="D8" s="281">
        <v>85.5</v>
      </c>
      <c r="E8" s="281">
        <v>67.5</v>
      </c>
      <c r="F8" s="281">
        <v>32.5</v>
      </c>
      <c r="G8" s="124">
        <f t="shared" si="2"/>
        <v>1</v>
      </c>
      <c r="H8" s="124">
        <f t="shared" si="0"/>
        <v>0.78947368421052633</v>
      </c>
      <c r="I8" s="124">
        <f t="shared" si="0"/>
        <v>0.48148148148148145</v>
      </c>
      <c r="J8" s="124">
        <f t="shared" si="1"/>
        <v>0.38011695906432746</v>
      </c>
    </row>
    <row r="9" spans="1:11" x14ac:dyDescent="0.25">
      <c r="A9" s="29" t="s">
        <v>296</v>
      </c>
      <c r="B9" s="281">
        <v>450</v>
      </c>
      <c r="C9" s="281">
        <v>53.5</v>
      </c>
      <c r="D9" s="281">
        <v>44</v>
      </c>
      <c r="E9" s="281">
        <v>37</v>
      </c>
      <c r="F9" s="281">
        <v>19.5</v>
      </c>
      <c r="G9" s="124">
        <f t="shared" si="2"/>
        <v>0.11888888888888889</v>
      </c>
      <c r="H9" s="124">
        <f t="shared" si="0"/>
        <v>0.84090909090909094</v>
      </c>
      <c r="I9" s="124">
        <f t="shared" si="0"/>
        <v>0.52702702702702697</v>
      </c>
      <c r="J9" s="124">
        <f t="shared" si="1"/>
        <v>4.3333333333333335E-2</v>
      </c>
    </row>
    <row r="10" spans="1:11" x14ac:dyDescent="0.25">
      <c r="A10" s="29" t="s">
        <v>297</v>
      </c>
      <c r="B10" s="281">
        <v>13.5</v>
      </c>
      <c r="C10" s="281">
        <v>68</v>
      </c>
      <c r="D10" s="281">
        <v>68</v>
      </c>
      <c r="E10" s="281">
        <v>50.5</v>
      </c>
      <c r="F10" s="281">
        <v>31</v>
      </c>
      <c r="G10" s="124">
        <f t="shared" si="2"/>
        <v>5.0370370370370372</v>
      </c>
      <c r="H10" s="124">
        <f t="shared" si="0"/>
        <v>0.74264705882352944</v>
      </c>
      <c r="I10" s="124">
        <f t="shared" si="0"/>
        <v>0.61386138613861385</v>
      </c>
      <c r="J10" s="124">
        <f t="shared" si="1"/>
        <v>2.2962962962962963</v>
      </c>
    </row>
    <row r="11" spans="1:11" x14ac:dyDescent="0.25">
      <c r="A11" s="29" t="s">
        <v>298</v>
      </c>
      <c r="B11" s="281">
        <v>501.5</v>
      </c>
      <c r="C11" s="281">
        <v>138.5</v>
      </c>
      <c r="D11" s="281">
        <v>101.5</v>
      </c>
      <c r="E11" s="281">
        <v>78.5</v>
      </c>
      <c r="F11" s="281">
        <v>42</v>
      </c>
      <c r="G11" s="124">
        <f t="shared" si="2"/>
        <v>0.2761714855433699</v>
      </c>
      <c r="H11" s="124">
        <f t="shared" si="0"/>
        <v>0.77339901477832518</v>
      </c>
      <c r="I11" s="124">
        <f t="shared" si="0"/>
        <v>0.53503184713375795</v>
      </c>
      <c r="J11" s="124">
        <f t="shared" si="1"/>
        <v>8.3748753738783654E-2</v>
      </c>
    </row>
    <row r="12" spans="1:11" x14ac:dyDescent="0.25">
      <c r="A12" s="29" t="s">
        <v>299</v>
      </c>
      <c r="B12" s="281">
        <v>551</v>
      </c>
      <c r="C12" s="281">
        <v>73.5</v>
      </c>
      <c r="D12" s="281">
        <v>51.5</v>
      </c>
      <c r="E12" s="281">
        <v>36.5</v>
      </c>
      <c r="F12" s="281">
        <v>20</v>
      </c>
      <c r="G12" s="124">
        <f t="shared" si="2"/>
        <v>0.13339382940108893</v>
      </c>
      <c r="H12" s="124">
        <f t="shared" si="0"/>
        <v>0.70873786407766992</v>
      </c>
      <c r="I12" s="124">
        <f t="shared" si="0"/>
        <v>0.54794520547945202</v>
      </c>
      <c r="J12" s="124">
        <f t="shared" si="1"/>
        <v>3.6297640653357534E-2</v>
      </c>
    </row>
    <row r="13" spans="1:11" x14ac:dyDescent="0.25">
      <c r="A13" s="29" t="s">
        <v>300</v>
      </c>
      <c r="B13" s="282">
        <v>45</v>
      </c>
      <c r="C13" s="282">
        <v>105</v>
      </c>
      <c r="D13" s="281">
        <v>103.5</v>
      </c>
      <c r="E13" s="281">
        <v>71.5</v>
      </c>
      <c r="F13" s="281">
        <v>39.5</v>
      </c>
      <c r="G13" s="124">
        <f t="shared" si="2"/>
        <v>2.3333333333333335</v>
      </c>
      <c r="H13" s="124">
        <f t="shared" si="0"/>
        <v>0.6908212560386473</v>
      </c>
      <c r="I13" s="124">
        <f t="shared" si="0"/>
        <v>0.55244755244755239</v>
      </c>
      <c r="J13" s="124">
        <f t="shared" si="1"/>
        <v>0.87777777777777777</v>
      </c>
    </row>
    <row r="14" spans="1:11" x14ac:dyDescent="0.25">
      <c r="A14" s="29" t="s">
        <v>301</v>
      </c>
      <c r="B14" s="281">
        <v>30</v>
      </c>
      <c r="C14" s="281">
        <v>53</v>
      </c>
      <c r="D14" s="281">
        <v>33</v>
      </c>
      <c r="E14" s="281">
        <v>33</v>
      </c>
      <c r="F14" s="281">
        <v>24</v>
      </c>
      <c r="G14" s="124">
        <f t="shared" si="2"/>
        <v>1.7666666666666666</v>
      </c>
      <c r="H14" s="124">
        <f t="shared" si="0"/>
        <v>1</v>
      </c>
      <c r="I14" s="124">
        <f t="shared" si="0"/>
        <v>0.72727272727272729</v>
      </c>
      <c r="J14" s="124">
        <f t="shared" si="1"/>
        <v>0.8</v>
      </c>
    </row>
    <row r="15" spans="1:11" x14ac:dyDescent="0.25">
      <c r="A15" s="29" t="s">
        <v>302</v>
      </c>
      <c r="B15" s="281">
        <v>975</v>
      </c>
      <c r="C15" s="281">
        <v>502</v>
      </c>
      <c r="D15" s="281">
        <v>498.5</v>
      </c>
      <c r="E15" s="281">
        <v>279.5</v>
      </c>
      <c r="F15" s="281">
        <v>233.5</v>
      </c>
      <c r="G15" s="124">
        <f t="shared" si="2"/>
        <v>0.51487179487179491</v>
      </c>
      <c r="H15" s="124">
        <f t="shared" si="0"/>
        <v>0.56068204613841521</v>
      </c>
      <c r="I15" s="124">
        <f t="shared" si="0"/>
        <v>0.83542039355992848</v>
      </c>
      <c r="J15" s="124">
        <f t="shared" si="1"/>
        <v>0.23948717948717949</v>
      </c>
    </row>
    <row r="16" spans="1:11" x14ac:dyDescent="0.25">
      <c r="A16" s="29" t="s">
        <v>303</v>
      </c>
      <c r="B16" s="281">
        <v>230</v>
      </c>
      <c r="C16" s="281">
        <v>359</v>
      </c>
      <c r="D16" s="281">
        <v>359</v>
      </c>
      <c r="E16" s="281">
        <v>284</v>
      </c>
      <c r="F16" s="281">
        <v>224</v>
      </c>
      <c r="G16" s="124">
        <f t="shared" si="2"/>
        <v>1.5608695652173914</v>
      </c>
      <c r="H16" s="124">
        <f t="shared" si="0"/>
        <v>0.79108635097493041</v>
      </c>
      <c r="I16" s="124">
        <f t="shared" si="0"/>
        <v>0.78873239436619713</v>
      </c>
      <c r="J16" s="124">
        <f t="shared" si="1"/>
        <v>0.97391304347826091</v>
      </c>
    </row>
    <row r="17" spans="1:10" x14ac:dyDescent="0.25">
      <c r="A17" s="29" t="s">
        <v>304</v>
      </c>
      <c r="B17" s="281">
        <v>203</v>
      </c>
      <c r="C17" s="281">
        <v>454</v>
      </c>
      <c r="D17" s="281">
        <v>445.5</v>
      </c>
      <c r="E17" s="281">
        <v>117.5</v>
      </c>
      <c r="F17" s="281">
        <v>76</v>
      </c>
      <c r="G17" s="124">
        <f t="shared" si="2"/>
        <v>2.2364532019704435</v>
      </c>
      <c r="H17" s="124">
        <f t="shared" si="0"/>
        <v>0.26374859708193044</v>
      </c>
      <c r="I17" s="124">
        <f t="shared" si="0"/>
        <v>0.64680851063829792</v>
      </c>
      <c r="J17" s="124">
        <f t="shared" si="1"/>
        <v>0.37438423645320196</v>
      </c>
    </row>
    <row r="18" spans="1:10" x14ac:dyDescent="0.25">
      <c r="A18" s="29" t="s">
        <v>305</v>
      </c>
      <c r="B18" s="281">
        <v>30</v>
      </c>
      <c r="C18" s="281">
        <v>59</v>
      </c>
      <c r="D18" s="281">
        <v>57</v>
      </c>
      <c r="E18" s="281">
        <v>49</v>
      </c>
      <c r="F18" s="281">
        <v>24</v>
      </c>
      <c r="G18" s="124">
        <f t="shared" si="2"/>
        <v>1.9666666666666666</v>
      </c>
      <c r="H18" s="124">
        <f t="shared" si="0"/>
        <v>0.85964912280701755</v>
      </c>
      <c r="I18" s="124">
        <f t="shared" si="0"/>
        <v>0.48979591836734693</v>
      </c>
      <c r="J18" s="124">
        <f t="shared" si="1"/>
        <v>0.8</v>
      </c>
    </row>
    <row r="19" spans="1:10" x14ac:dyDescent="0.25">
      <c r="A19" s="29" t="s">
        <v>306</v>
      </c>
      <c r="B19" s="281">
        <v>452.5</v>
      </c>
      <c r="C19" s="281">
        <v>67</v>
      </c>
      <c r="D19" s="281">
        <v>60.5</v>
      </c>
      <c r="E19" s="281">
        <v>41.5</v>
      </c>
      <c r="F19" s="281">
        <v>23</v>
      </c>
      <c r="G19" s="124">
        <f t="shared" si="2"/>
        <v>0.14806629834254142</v>
      </c>
      <c r="H19" s="124">
        <f t="shared" si="0"/>
        <v>0.68595041322314054</v>
      </c>
      <c r="I19" s="124">
        <f t="shared" si="0"/>
        <v>0.55421686746987953</v>
      </c>
      <c r="J19" s="124">
        <f t="shared" si="1"/>
        <v>5.0828729281767959E-2</v>
      </c>
    </row>
    <row r="20" spans="1:10" x14ac:dyDescent="0.25">
      <c r="A20" s="29" t="s">
        <v>307</v>
      </c>
      <c r="B20" s="281">
        <v>70</v>
      </c>
      <c r="C20" s="281">
        <v>74</v>
      </c>
      <c r="D20" s="281">
        <v>65</v>
      </c>
      <c r="E20" s="281">
        <v>65</v>
      </c>
      <c r="F20" s="281">
        <v>55</v>
      </c>
      <c r="G20" s="124">
        <f t="shared" si="2"/>
        <v>1.0571428571428572</v>
      </c>
      <c r="H20" s="124">
        <f t="shared" si="0"/>
        <v>1</v>
      </c>
      <c r="I20" s="124">
        <f t="shared" si="0"/>
        <v>0.84615384615384615</v>
      </c>
      <c r="J20" s="124">
        <f t="shared" si="1"/>
        <v>0.7857142857142857</v>
      </c>
    </row>
    <row r="21" spans="1:10" x14ac:dyDescent="0.25">
      <c r="A21" s="29" t="s">
        <v>308</v>
      </c>
      <c r="B21" s="281">
        <v>15</v>
      </c>
      <c r="C21" s="281">
        <v>21</v>
      </c>
      <c r="D21" s="281">
        <v>14</v>
      </c>
      <c r="E21" s="281">
        <v>14</v>
      </c>
      <c r="F21" s="281">
        <v>10</v>
      </c>
      <c r="G21" s="124">
        <f t="shared" si="2"/>
        <v>1.4</v>
      </c>
      <c r="H21" s="124">
        <f t="shared" si="0"/>
        <v>1</v>
      </c>
      <c r="I21" s="124">
        <f t="shared" si="0"/>
        <v>0.7142857142857143</v>
      </c>
      <c r="J21" s="124">
        <f t="shared" si="1"/>
        <v>0.66666666666666663</v>
      </c>
    </row>
    <row r="22" spans="1:10" x14ac:dyDescent="0.25">
      <c r="A22" s="29" t="s">
        <v>309</v>
      </c>
      <c r="B22" s="281">
        <v>420</v>
      </c>
      <c r="C22" s="281">
        <v>1651</v>
      </c>
      <c r="D22" s="281">
        <v>1318</v>
      </c>
      <c r="E22" s="281">
        <v>753</v>
      </c>
      <c r="F22" s="281">
        <v>534</v>
      </c>
      <c r="G22" s="124">
        <f t="shared" si="2"/>
        <v>3.9309523809523808</v>
      </c>
      <c r="H22" s="124">
        <f t="shared" si="0"/>
        <v>0.57132018209408197</v>
      </c>
      <c r="I22" s="124">
        <f t="shared" si="0"/>
        <v>0.70916334661354585</v>
      </c>
      <c r="J22" s="124">
        <f t="shared" si="1"/>
        <v>1.2714285714285714</v>
      </c>
    </row>
    <row r="23" spans="1:10" x14ac:dyDescent="0.25">
      <c r="A23" s="29" t="s">
        <v>310</v>
      </c>
      <c r="B23" s="281">
        <v>15</v>
      </c>
      <c r="C23" s="281">
        <v>83</v>
      </c>
      <c r="D23" s="281">
        <v>66</v>
      </c>
      <c r="E23" s="281">
        <v>17</v>
      </c>
      <c r="F23" s="281">
        <v>15</v>
      </c>
      <c r="G23" s="124">
        <f t="shared" si="2"/>
        <v>5.5333333333333332</v>
      </c>
      <c r="H23" s="124">
        <f t="shared" si="0"/>
        <v>0.25757575757575757</v>
      </c>
      <c r="I23" s="124">
        <f t="shared" si="0"/>
        <v>0.88235294117647056</v>
      </c>
      <c r="J23" s="124">
        <f t="shared" si="1"/>
        <v>1</v>
      </c>
    </row>
    <row r="24" spans="1:10" x14ac:dyDescent="0.25">
      <c r="A24" s="29" t="s">
        <v>311</v>
      </c>
      <c r="B24" s="281">
        <v>75</v>
      </c>
      <c r="C24" s="281">
        <v>471</v>
      </c>
      <c r="D24" s="281">
        <v>363</v>
      </c>
      <c r="E24" s="281">
        <v>117</v>
      </c>
      <c r="F24" s="281">
        <v>77</v>
      </c>
      <c r="G24" s="124">
        <f t="shared" si="2"/>
        <v>6.28</v>
      </c>
      <c r="H24" s="124">
        <f t="shared" si="0"/>
        <v>0.32231404958677684</v>
      </c>
      <c r="I24" s="124">
        <f t="shared" si="0"/>
        <v>0.65811965811965811</v>
      </c>
      <c r="J24" s="124">
        <f t="shared" si="1"/>
        <v>1.0266666666666666</v>
      </c>
    </row>
    <row r="25" spans="1:10" x14ac:dyDescent="0.25">
      <c r="A25" s="29"/>
      <c r="B25" s="30"/>
      <c r="C25" s="30"/>
      <c r="D25" s="30"/>
      <c r="E25" s="30"/>
      <c r="F25" s="30"/>
      <c r="G25" s="124">
        <f t="shared" si="2"/>
        <v>0</v>
      </c>
      <c r="H25" s="124">
        <f t="shared" si="0"/>
        <v>0</v>
      </c>
      <c r="I25" s="124">
        <f t="shared" si="0"/>
        <v>0</v>
      </c>
      <c r="J25" s="124">
        <f t="shared" si="1"/>
        <v>0</v>
      </c>
    </row>
    <row r="26" spans="1:10" x14ac:dyDescent="0.25">
      <c r="A26" s="29"/>
      <c r="B26" s="30"/>
      <c r="C26" s="30"/>
      <c r="D26" s="30"/>
      <c r="E26" s="30"/>
      <c r="F26" s="30"/>
      <c r="G26" s="124">
        <f t="shared" si="2"/>
        <v>0</v>
      </c>
      <c r="H26" s="124">
        <f t="shared" si="0"/>
        <v>0</v>
      </c>
      <c r="I26" s="124">
        <f t="shared" si="0"/>
        <v>0</v>
      </c>
      <c r="J26" s="124">
        <f t="shared" si="1"/>
        <v>0</v>
      </c>
    </row>
    <row r="27" spans="1:10" x14ac:dyDescent="0.25">
      <c r="A27" s="29"/>
      <c r="B27" s="30"/>
      <c r="C27" s="30"/>
      <c r="D27" s="30"/>
      <c r="E27" s="30"/>
      <c r="F27" s="30"/>
      <c r="G27" s="124">
        <f t="shared" si="2"/>
        <v>0</v>
      </c>
      <c r="H27" s="124">
        <f t="shared" si="0"/>
        <v>0</v>
      </c>
      <c r="I27" s="124">
        <f t="shared" si="0"/>
        <v>0</v>
      </c>
      <c r="J27" s="124">
        <f t="shared" si="1"/>
        <v>0</v>
      </c>
    </row>
    <row r="28" spans="1:10" x14ac:dyDescent="0.25">
      <c r="A28" s="29"/>
      <c r="B28" s="30"/>
      <c r="C28" s="30"/>
      <c r="D28" s="30"/>
      <c r="E28" s="30"/>
      <c r="F28" s="30"/>
      <c r="G28" s="124">
        <f t="shared" si="2"/>
        <v>0</v>
      </c>
      <c r="H28" s="124">
        <f t="shared" ref="H28:I31" si="3">IFERROR(E28/D28,0)</f>
        <v>0</v>
      </c>
      <c r="I28" s="124">
        <f t="shared" si="3"/>
        <v>0</v>
      </c>
      <c r="J28" s="124">
        <f>IFERROR(F28/B28,0)</f>
        <v>0</v>
      </c>
    </row>
    <row r="29" spans="1:10" x14ac:dyDescent="0.25">
      <c r="A29" s="29"/>
      <c r="B29" s="30"/>
      <c r="C29" s="30"/>
      <c r="D29" s="30"/>
      <c r="E29" s="30"/>
      <c r="F29" s="30"/>
      <c r="G29" s="124">
        <f t="shared" si="2"/>
        <v>0</v>
      </c>
      <c r="H29" s="124">
        <f t="shared" si="3"/>
        <v>0</v>
      </c>
      <c r="I29" s="124">
        <f t="shared" si="3"/>
        <v>0</v>
      </c>
      <c r="J29" s="124">
        <f>IFERROR(F29/B29,0)</f>
        <v>0</v>
      </c>
    </row>
    <row r="30" spans="1:10" x14ac:dyDescent="0.25">
      <c r="A30" s="32"/>
      <c r="B30" s="31"/>
      <c r="C30" s="31"/>
      <c r="D30" s="31"/>
      <c r="E30" s="31"/>
      <c r="F30" s="31"/>
      <c r="G30" s="124">
        <f t="shared" si="2"/>
        <v>0</v>
      </c>
      <c r="H30" s="124">
        <f t="shared" si="3"/>
        <v>0</v>
      </c>
      <c r="I30" s="124">
        <f t="shared" si="3"/>
        <v>0</v>
      </c>
      <c r="J30" s="124">
        <f>IFERROR(F30/B30,0)</f>
        <v>0</v>
      </c>
    </row>
    <row r="31" spans="1:10" x14ac:dyDescent="0.25">
      <c r="A31" s="122" t="s">
        <v>53</v>
      </c>
      <c r="B31" s="48">
        <f>+SUM(B4:B30)</f>
        <v>5651</v>
      </c>
      <c r="C31" s="48">
        <f>+SUM(C4:C30)</f>
        <v>5314</v>
      </c>
      <c r="D31" s="48">
        <f>+SUM(D4:D30)</f>
        <v>4672</v>
      </c>
      <c r="E31" s="48">
        <f>+SUM(E4:E30)</f>
        <v>2724</v>
      </c>
      <c r="F31" s="48">
        <f>+SUM(F4:F30)</f>
        <v>1781</v>
      </c>
      <c r="G31" s="124">
        <f t="shared" si="2"/>
        <v>0.94036453725004421</v>
      </c>
      <c r="H31" s="124">
        <f t="shared" si="3"/>
        <v>0.58304794520547942</v>
      </c>
      <c r="I31" s="124">
        <f t="shared" si="3"/>
        <v>0.65381791483113072</v>
      </c>
      <c r="J31" s="124">
        <f>IFERROR(F31/B31,0)</f>
        <v>0.31516545744116087</v>
      </c>
    </row>
    <row r="32" spans="1:10" x14ac:dyDescent="0.25">
      <c r="A32" s="33"/>
      <c r="B32" s="34"/>
      <c r="C32" s="34"/>
      <c r="D32" s="34"/>
      <c r="E32" s="34"/>
      <c r="F32" s="34"/>
      <c r="G32" s="34"/>
      <c r="H32" s="34"/>
      <c r="J32" s="34"/>
    </row>
    <row r="33" spans="1:10" ht="16.5" thickBot="1" x14ac:dyDescent="0.3">
      <c r="A33" s="486" t="s">
        <v>52</v>
      </c>
      <c r="B33" s="487"/>
      <c r="C33" s="487"/>
      <c r="D33" s="487"/>
      <c r="E33" s="487"/>
      <c r="F33" s="487"/>
      <c r="G33" s="487"/>
      <c r="H33" s="487"/>
      <c r="I33" s="487"/>
      <c r="J33" s="487"/>
    </row>
    <row r="34" spans="1:10" ht="32.25" thickBot="1" x14ac:dyDescent="0.3">
      <c r="A34" s="73" t="s">
        <v>77</v>
      </c>
      <c r="B34" s="74" t="s">
        <v>78</v>
      </c>
      <c r="C34" s="74" t="s">
        <v>79</v>
      </c>
      <c r="D34" s="75" t="s">
        <v>80</v>
      </c>
      <c r="E34" s="75" t="s">
        <v>81</v>
      </c>
      <c r="F34" s="75" t="s">
        <v>82</v>
      </c>
      <c r="G34" s="76" t="s">
        <v>83</v>
      </c>
      <c r="H34" s="76" t="s">
        <v>84</v>
      </c>
      <c r="I34" s="76" t="s">
        <v>85</v>
      </c>
      <c r="J34" s="77" t="s">
        <v>86</v>
      </c>
    </row>
    <row r="35" spans="1:10" x14ac:dyDescent="0.25">
      <c r="A35" s="71" t="s">
        <v>294</v>
      </c>
      <c r="B35" s="72">
        <v>30</v>
      </c>
      <c r="C35" s="72">
        <v>8</v>
      </c>
      <c r="D35" s="72">
        <v>8</v>
      </c>
      <c r="E35" s="72">
        <v>7</v>
      </c>
      <c r="F35" s="72">
        <v>5</v>
      </c>
      <c r="G35" s="123">
        <f>IFERROR(C35/B35,0)</f>
        <v>0.26666666666666666</v>
      </c>
      <c r="H35" s="123">
        <f>IFERROR(E35/D35,0)</f>
        <v>0.875</v>
      </c>
      <c r="I35" s="123">
        <f>IFERROR(F35/E35,0)</f>
        <v>0.7142857142857143</v>
      </c>
      <c r="J35" s="123">
        <f>IFERROR(F35/B35,0)</f>
        <v>0.16666666666666666</v>
      </c>
    </row>
    <row r="36" spans="1:10" x14ac:dyDescent="0.25">
      <c r="A36" s="18" t="s">
        <v>295</v>
      </c>
      <c r="B36" s="2">
        <v>10</v>
      </c>
      <c r="C36" s="2">
        <v>5</v>
      </c>
      <c r="D36" s="2">
        <v>5</v>
      </c>
      <c r="E36" s="2">
        <v>0</v>
      </c>
      <c r="F36" s="2">
        <v>0</v>
      </c>
      <c r="G36" s="124">
        <f t="shared" ref="G36:G50" si="4">IFERROR(C36/B36,0)</f>
        <v>0.5</v>
      </c>
      <c r="H36" s="124">
        <f t="shared" ref="H36:I50" si="5">IFERROR(E36/D36,0)</f>
        <v>0</v>
      </c>
      <c r="I36" s="124">
        <f t="shared" si="5"/>
        <v>0</v>
      </c>
      <c r="J36" s="124">
        <f t="shared" ref="J36:J50" si="6">IFERROR(F36/B36,0)</f>
        <v>0</v>
      </c>
    </row>
    <row r="37" spans="1:10" x14ac:dyDescent="0.25">
      <c r="A37" s="18" t="s">
        <v>300</v>
      </c>
      <c r="B37" s="2">
        <v>30</v>
      </c>
      <c r="C37" s="2">
        <v>9</v>
      </c>
      <c r="D37" s="2">
        <v>9</v>
      </c>
      <c r="E37" s="2">
        <v>8</v>
      </c>
      <c r="F37" s="2">
        <v>6</v>
      </c>
      <c r="G37" s="124">
        <f t="shared" si="4"/>
        <v>0.3</v>
      </c>
      <c r="H37" s="124">
        <f t="shared" si="5"/>
        <v>0.88888888888888884</v>
      </c>
      <c r="I37" s="124">
        <f t="shared" si="5"/>
        <v>0.75</v>
      </c>
      <c r="J37" s="124">
        <f t="shared" si="6"/>
        <v>0.2</v>
      </c>
    </row>
    <row r="38" spans="1:10" x14ac:dyDescent="0.25">
      <c r="A38" s="18" t="s">
        <v>302</v>
      </c>
      <c r="B38" s="2">
        <v>130</v>
      </c>
      <c r="C38" s="2">
        <v>43</v>
      </c>
      <c r="D38" s="2">
        <v>43</v>
      </c>
      <c r="E38" s="2">
        <v>37</v>
      </c>
      <c r="F38" s="2">
        <v>31</v>
      </c>
      <c r="G38" s="124">
        <f t="shared" si="4"/>
        <v>0.33076923076923076</v>
      </c>
      <c r="H38" s="124">
        <f t="shared" si="5"/>
        <v>0.86046511627906974</v>
      </c>
      <c r="I38" s="124">
        <f t="shared" si="5"/>
        <v>0.83783783783783783</v>
      </c>
      <c r="J38" s="124">
        <f t="shared" si="6"/>
        <v>0.23846153846153847</v>
      </c>
    </row>
    <row r="39" spans="1:10" x14ac:dyDescent="0.25">
      <c r="A39" s="18" t="s">
        <v>303</v>
      </c>
      <c r="B39" s="2">
        <v>100</v>
      </c>
      <c r="C39" s="2">
        <v>130</v>
      </c>
      <c r="D39" s="2">
        <v>128</v>
      </c>
      <c r="E39" s="2">
        <v>117</v>
      </c>
      <c r="F39" s="2">
        <v>82</v>
      </c>
      <c r="G39" s="124">
        <f t="shared" si="4"/>
        <v>1.3</v>
      </c>
      <c r="H39" s="124">
        <f t="shared" si="5"/>
        <v>0.9140625</v>
      </c>
      <c r="I39" s="124">
        <f t="shared" si="5"/>
        <v>0.70085470085470081</v>
      </c>
      <c r="J39" s="124">
        <f t="shared" si="6"/>
        <v>0.82</v>
      </c>
    </row>
    <row r="40" spans="1:10" ht="19.5" customHeight="1" x14ac:dyDescent="0.25">
      <c r="A40" s="18" t="s">
        <v>305</v>
      </c>
      <c r="B40" s="2">
        <v>30</v>
      </c>
      <c r="C40" s="2">
        <v>10</v>
      </c>
      <c r="D40" s="2">
        <v>10</v>
      </c>
      <c r="E40" s="2">
        <v>7</v>
      </c>
      <c r="F40" s="2">
        <v>4</v>
      </c>
      <c r="G40" s="124">
        <f t="shared" si="4"/>
        <v>0.33333333333333331</v>
      </c>
      <c r="H40" s="124">
        <f t="shared" si="5"/>
        <v>0.7</v>
      </c>
      <c r="I40" s="124">
        <f t="shared" si="5"/>
        <v>0.5714285714285714</v>
      </c>
      <c r="J40" s="124">
        <f t="shared" si="6"/>
        <v>0.13333333333333333</v>
      </c>
    </row>
    <row r="41" spans="1:10" ht="18" customHeight="1" x14ac:dyDescent="0.25">
      <c r="A41" s="18"/>
      <c r="B41" s="2"/>
      <c r="C41" s="2"/>
      <c r="D41" s="2"/>
      <c r="E41" s="2"/>
      <c r="F41" s="2"/>
      <c r="G41" s="124">
        <f t="shared" si="4"/>
        <v>0</v>
      </c>
      <c r="H41" s="124">
        <f t="shared" si="5"/>
        <v>0</v>
      </c>
      <c r="I41" s="124">
        <f t="shared" si="5"/>
        <v>0</v>
      </c>
      <c r="J41" s="124">
        <f t="shared" si="6"/>
        <v>0</v>
      </c>
    </row>
    <row r="42" spans="1:10" ht="17.25" customHeight="1" x14ac:dyDescent="0.25">
      <c r="A42" s="18"/>
      <c r="B42" s="2"/>
      <c r="C42" s="2"/>
      <c r="D42" s="2"/>
      <c r="E42" s="2"/>
      <c r="F42" s="2"/>
      <c r="G42" s="124">
        <f t="shared" si="4"/>
        <v>0</v>
      </c>
      <c r="H42" s="124">
        <f t="shared" si="5"/>
        <v>0</v>
      </c>
      <c r="I42" s="124">
        <f t="shared" si="5"/>
        <v>0</v>
      </c>
      <c r="J42" s="124">
        <f t="shared" si="6"/>
        <v>0</v>
      </c>
    </row>
    <row r="43" spans="1:10" ht="17.25" customHeight="1" x14ac:dyDescent="0.25">
      <c r="A43" s="18"/>
      <c r="B43" s="51"/>
      <c r="C43" s="51"/>
      <c r="D43" s="51"/>
      <c r="E43" s="51"/>
      <c r="F43" s="51"/>
      <c r="G43" s="124">
        <f t="shared" si="4"/>
        <v>0</v>
      </c>
      <c r="H43" s="124">
        <f t="shared" si="5"/>
        <v>0</v>
      </c>
      <c r="I43" s="124">
        <f t="shared" si="5"/>
        <v>0</v>
      </c>
      <c r="J43" s="124">
        <f t="shared" si="6"/>
        <v>0</v>
      </c>
    </row>
    <row r="44" spans="1:10" x14ac:dyDescent="0.25">
      <c r="A44" s="18"/>
      <c r="B44" s="39"/>
      <c r="C44" s="39"/>
      <c r="D44" s="51"/>
      <c r="E44" s="51"/>
      <c r="F44" s="51"/>
      <c r="G44" s="124">
        <f t="shared" si="4"/>
        <v>0</v>
      </c>
      <c r="H44" s="124">
        <f t="shared" si="5"/>
        <v>0</v>
      </c>
      <c r="I44" s="124">
        <f t="shared" si="5"/>
        <v>0</v>
      </c>
      <c r="J44" s="124">
        <f t="shared" si="6"/>
        <v>0</v>
      </c>
    </row>
    <row r="45" spans="1:10" x14ac:dyDescent="0.25">
      <c r="A45" s="18"/>
      <c r="B45" s="2"/>
      <c r="C45" s="2"/>
      <c r="D45" s="2"/>
      <c r="E45" s="2"/>
      <c r="F45" s="2"/>
      <c r="G45" s="124">
        <f t="shared" si="4"/>
        <v>0</v>
      </c>
      <c r="H45" s="124">
        <f t="shared" si="5"/>
        <v>0</v>
      </c>
      <c r="I45" s="124">
        <f t="shared" si="5"/>
        <v>0</v>
      </c>
      <c r="J45" s="124">
        <f t="shared" si="6"/>
        <v>0</v>
      </c>
    </row>
    <row r="46" spans="1:10" x14ac:dyDescent="0.25">
      <c r="A46" s="18"/>
      <c r="B46" s="2"/>
      <c r="C46" s="2"/>
      <c r="D46" s="2"/>
      <c r="E46" s="2"/>
      <c r="F46" s="2"/>
      <c r="G46" s="124">
        <f t="shared" si="4"/>
        <v>0</v>
      </c>
      <c r="H46" s="124">
        <f t="shared" si="5"/>
        <v>0</v>
      </c>
      <c r="I46" s="124">
        <f t="shared" si="5"/>
        <v>0</v>
      </c>
      <c r="J46" s="124">
        <f t="shared" si="6"/>
        <v>0</v>
      </c>
    </row>
    <row r="47" spans="1:10" x14ac:dyDescent="0.25">
      <c r="A47" s="18"/>
      <c r="B47" s="2"/>
      <c r="C47" s="2"/>
      <c r="D47" s="2"/>
      <c r="E47" s="2"/>
      <c r="F47" s="2"/>
      <c r="G47" s="124">
        <f t="shared" si="4"/>
        <v>0</v>
      </c>
      <c r="H47" s="124">
        <f t="shared" si="5"/>
        <v>0</v>
      </c>
      <c r="I47" s="124">
        <f t="shared" si="5"/>
        <v>0</v>
      </c>
      <c r="J47" s="124">
        <f t="shared" si="6"/>
        <v>0</v>
      </c>
    </row>
    <row r="48" spans="1:10" x14ac:dyDescent="0.25">
      <c r="A48" s="18"/>
      <c r="B48" s="2"/>
      <c r="C48" s="2"/>
      <c r="D48" s="2"/>
      <c r="E48" s="2"/>
      <c r="F48" s="2"/>
      <c r="G48" s="124">
        <f t="shared" si="4"/>
        <v>0</v>
      </c>
      <c r="H48" s="124">
        <f t="shared" si="5"/>
        <v>0</v>
      </c>
      <c r="I48" s="124">
        <f t="shared" si="5"/>
        <v>0</v>
      </c>
      <c r="J48" s="124">
        <f t="shared" si="6"/>
        <v>0</v>
      </c>
    </row>
    <row r="49" spans="1:10" ht="18.75" customHeight="1" x14ac:dyDescent="0.25">
      <c r="A49" s="18"/>
      <c r="B49" s="2"/>
      <c r="C49" s="2"/>
      <c r="D49" s="2"/>
      <c r="E49" s="2"/>
      <c r="F49" s="2"/>
      <c r="G49" s="124">
        <f t="shared" si="4"/>
        <v>0</v>
      </c>
      <c r="H49" s="124">
        <f t="shared" si="5"/>
        <v>0</v>
      </c>
      <c r="I49" s="124">
        <f t="shared" si="5"/>
        <v>0</v>
      </c>
      <c r="J49" s="124">
        <f t="shared" si="6"/>
        <v>0</v>
      </c>
    </row>
    <row r="50" spans="1:10" ht="17.25" customHeight="1" x14ac:dyDescent="0.25">
      <c r="A50" s="18"/>
      <c r="B50" s="2"/>
      <c r="C50" s="2"/>
      <c r="D50" s="2"/>
      <c r="E50" s="2"/>
      <c r="F50" s="2"/>
      <c r="G50" s="124">
        <f t="shared" si="4"/>
        <v>0</v>
      </c>
      <c r="H50" s="124">
        <f t="shared" si="5"/>
        <v>0</v>
      </c>
      <c r="I50" s="124">
        <f t="shared" si="5"/>
        <v>0</v>
      </c>
      <c r="J50" s="124">
        <f t="shared" si="6"/>
        <v>0</v>
      </c>
    </row>
    <row r="51" spans="1:10" ht="18" customHeight="1" x14ac:dyDescent="0.25">
      <c r="A51" s="18"/>
      <c r="B51" s="2"/>
      <c r="C51" s="2"/>
      <c r="D51" s="2"/>
      <c r="E51" s="2"/>
      <c r="F51" s="2"/>
      <c r="G51" s="124">
        <f>IFERROR(C51/B51,0)</f>
        <v>0</v>
      </c>
      <c r="H51" s="124">
        <f>IFERROR(E51/D51,0)</f>
        <v>0</v>
      </c>
      <c r="I51" s="124">
        <f>IFERROR(F51/E51,0)</f>
        <v>0</v>
      </c>
      <c r="J51" s="124">
        <f>IFERROR(F51/B51,0)</f>
        <v>0</v>
      </c>
    </row>
    <row r="52" spans="1:10" ht="16.5" customHeight="1" x14ac:dyDescent="0.25">
      <c r="A52" s="18"/>
      <c r="B52" s="2"/>
      <c r="C52" s="2"/>
      <c r="D52" s="2"/>
      <c r="E52" s="2"/>
      <c r="F52" s="2"/>
      <c r="G52" s="124">
        <f t="shared" ref="G52:G62" si="7">IFERROR(C52/B52,0)</f>
        <v>0</v>
      </c>
      <c r="H52" s="124">
        <f t="shared" ref="H52:I62" si="8">IFERROR(E52/D52,0)</f>
        <v>0</v>
      </c>
      <c r="I52" s="124">
        <f t="shared" si="8"/>
        <v>0</v>
      </c>
      <c r="J52" s="124">
        <f t="shared" ref="J52:J62" si="9">IFERROR(F52/B52,0)</f>
        <v>0</v>
      </c>
    </row>
    <row r="53" spans="1:10" x14ac:dyDescent="0.25">
      <c r="A53" s="18"/>
      <c r="B53" s="2"/>
      <c r="C53" s="2"/>
      <c r="D53" s="2"/>
      <c r="E53" s="2"/>
      <c r="F53" s="2"/>
      <c r="G53" s="124">
        <f t="shared" si="7"/>
        <v>0</v>
      </c>
      <c r="H53" s="124">
        <f t="shared" si="8"/>
        <v>0</v>
      </c>
      <c r="I53" s="124">
        <f t="shared" si="8"/>
        <v>0</v>
      </c>
      <c r="J53" s="124">
        <f t="shared" si="9"/>
        <v>0</v>
      </c>
    </row>
    <row r="54" spans="1:10" ht="19.5" customHeight="1" x14ac:dyDescent="0.25">
      <c r="A54" s="18"/>
      <c r="B54" s="2"/>
      <c r="C54" s="2"/>
      <c r="D54" s="2"/>
      <c r="E54" s="2"/>
      <c r="F54" s="2"/>
      <c r="G54" s="124">
        <f t="shared" si="7"/>
        <v>0</v>
      </c>
      <c r="H54" s="124">
        <f t="shared" si="8"/>
        <v>0</v>
      </c>
      <c r="I54" s="124">
        <f t="shared" si="8"/>
        <v>0</v>
      </c>
      <c r="J54" s="124">
        <f t="shared" si="9"/>
        <v>0</v>
      </c>
    </row>
    <row r="55" spans="1:10" ht="18.75" customHeight="1" x14ac:dyDescent="0.25">
      <c r="A55" s="18"/>
      <c r="B55" s="2"/>
      <c r="C55" s="2"/>
      <c r="D55" s="2"/>
      <c r="E55" s="2"/>
      <c r="F55" s="2"/>
      <c r="G55" s="124">
        <f t="shared" si="7"/>
        <v>0</v>
      </c>
      <c r="H55" s="124">
        <f t="shared" si="8"/>
        <v>0</v>
      </c>
      <c r="I55" s="124">
        <f t="shared" si="8"/>
        <v>0</v>
      </c>
      <c r="J55" s="124">
        <f t="shared" si="9"/>
        <v>0</v>
      </c>
    </row>
    <row r="56" spans="1:10" ht="17.25" customHeight="1" x14ac:dyDescent="0.25">
      <c r="A56" s="18"/>
      <c r="B56" s="2"/>
      <c r="C56" s="2"/>
      <c r="D56" s="2"/>
      <c r="E56" s="2"/>
      <c r="F56" s="2"/>
      <c r="G56" s="124">
        <f t="shared" si="7"/>
        <v>0</v>
      </c>
      <c r="H56" s="124">
        <f t="shared" si="8"/>
        <v>0</v>
      </c>
      <c r="I56" s="124">
        <f t="shared" si="8"/>
        <v>0</v>
      </c>
      <c r="J56" s="124">
        <f t="shared" si="9"/>
        <v>0</v>
      </c>
    </row>
    <row r="57" spans="1:10" ht="16.5" customHeight="1" x14ac:dyDescent="0.25">
      <c r="A57" s="18"/>
      <c r="B57" s="2"/>
      <c r="C57" s="2"/>
      <c r="D57" s="2"/>
      <c r="E57" s="2"/>
      <c r="F57" s="2"/>
      <c r="G57" s="124">
        <f t="shared" si="7"/>
        <v>0</v>
      </c>
      <c r="H57" s="124">
        <f t="shared" si="8"/>
        <v>0</v>
      </c>
      <c r="I57" s="124">
        <f t="shared" si="8"/>
        <v>0</v>
      </c>
      <c r="J57" s="124">
        <f t="shared" si="9"/>
        <v>0</v>
      </c>
    </row>
    <row r="58" spans="1:10" ht="17.25" customHeight="1" x14ac:dyDescent="0.25">
      <c r="A58" s="18"/>
      <c r="B58" s="2"/>
      <c r="C58" s="2"/>
      <c r="D58" s="2"/>
      <c r="E58" s="2"/>
      <c r="F58" s="2"/>
      <c r="G58" s="124">
        <f t="shared" si="7"/>
        <v>0</v>
      </c>
      <c r="H58" s="124">
        <f t="shared" si="8"/>
        <v>0</v>
      </c>
      <c r="I58" s="124">
        <f t="shared" si="8"/>
        <v>0</v>
      </c>
      <c r="J58" s="124">
        <f t="shared" si="9"/>
        <v>0</v>
      </c>
    </row>
    <row r="59" spans="1:10" x14ac:dyDescent="0.25">
      <c r="A59" s="18"/>
      <c r="B59" s="2"/>
      <c r="C59" s="2"/>
      <c r="D59" s="2"/>
      <c r="E59" s="2"/>
      <c r="F59" s="2"/>
      <c r="G59" s="124">
        <f t="shared" si="7"/>
        <v>0</v>
      </c>
      <c r="H59" s="124">
        <f t="shared" si="8"/>
        <v>0</v>
      </c>
      <c r="I59" s="124">
        <f t="shared" si="8"/>
        <v>0</v>
      </c>
      <c r="J59" s="124">
        <f t="shared" si="9"/>
        <v>0</v>
      </c>
    </row>
    <row r="60" spans="1:10" x14ac:dyDescent="0.25">
      <c r="A60" s="18"/>
      <c r="B60" s="2"/>
      <c r="C60" s="2"/>
      <c r="D60" s="2"/>
      <c r="E60" s="2"/>
      <c r="F60" s="2"/>
      <c r="G60" s="124">
        <f t="shared" si="7"/>
        <v>0</v>
      </c>
      <c r="H60" s="124">
        <f t="shared" si="8"/>
        <v>0</v>
      </c>
      <c r="I60" s="124">
        <f t="shared" si="8"/>
        <v>0</v>
      </c>
      <c r="J60" s="124">
        <f t="shared" si="9"/>
        <v>0</v>
      </c>
    </row>
    <row r="61" spans="1:10" x14ac:dyDescent="0.25">
      <c r="A61" s="39"/>
      <c r="B61" s="51"/>
      <c r="C61" s="51"/>
      <c r="D61" s="51"/>
      <c r="E61" s="51"/>
      <c r="F61" s="51"/>
      <c r="G61" s="124">
        <f t="shared" si="7"/>
        <v>0</v>
      </c>
      <c r="H61" s="124">
        <f t="shared" si="8"/>
        <v>0</v>
      </c>
      <c r="I61" s="124">
        <f t="shared" si="8"/>
        <v>0</v>
      </c>
      <c r="J61" s="124">
        <f t="shared" si="9"/>
        <v>0</v>
      </c>
    </row>
    <row r="62" spans="1:10" ht="17.25" customHeight="1" x14ac:dyDescent="0.25">
      <c r="A62" s="122" t="s">
        <v>53</v>
      </c>
      <c r="B62" s="48">
        <f>+SUM(B35:B61)</f>
        <v>330</v>
      </c>
      <c r="C62" s="48">
        <f>+SUM(C35:C61)</f>
        <v>205</v>
      </c>
      <c r="D62" s="48">
        <f>+SUM(D35:D61)</f>
        <v>203</v>
      </c>
      <c r="E62" s="48">
        <f>+SUM(E35:E61)</f>
        <v>176</v>
      </c>
      <c r="F62" s="48">
        <f>+SUM(F35:F61)</f>
        <v>128</v>
      </c>
      <c r="G62" s="124">
        <f t="shared" si="7"/>
        <v>0.62121212121212122</v>
      </c>
      <c r="H62" s="124">
        <f t="shared" si="8"/>
        <v>0.86699507389162567</v>
      </c>
      <c r="I62" s="124">
        <f t="shared" si="8"/>
        <v>0.72727272727272729</v>
      </c>
      <c r="J62" s="124">
        <f t="shared" si="9"/>
        <v>0.38787878787878788</v>
      </c>
    </row>
    <row r="64" spans="1:10" ht="16.5" thickBot="1" x14ac:dyDescent="0.3">
      <c r="A64" s="110" t="s">
        <v>87</v>
      </c>
      <c r="B64" s="6"/>
      <c r="C64" s="6"/>
      <c r="D64" s="6"/>
      <c r="E64" s="6"/>
    </row>
    <row r="65" spans="1:9" ht="63.75" thickBot="1" x14ac:dyDescent="0.3">
      <c r="A65" s="82" t="s">
        <v>77</v>
      </c>
      <c r="B65" s="83" t="s">
        <v>79</v>
      </c>
      <c r="C65" s="84" t="s">
        <v>80</v>
      </c>
      <c r="D65" s="84" t="s">
        <v>81</v>
      </c>
      <c r="E65" s="84" t="s">
        <v>82</v>
      </c>
      <c r="F65" s="85" t="s">
        <v>88</v>
      </c>
      <c r="G65" s="85" t="s">
        <v>89</v>
      </c>
      <c r="H65" s="85" t="s">
        <v>90</v>
      </c>
      <c r="I65" s="86" t="s">
        <v>91</v>
      </c>
    </row>
    <row r="66" spans="1:9" x14ac:dyDescent="0.25">
      <c r="A66" s="71" t="s">
        <v>291</v>
      </c>
      <c r="B66" s="72">
        <v>33.5</v>
      </c>
      <c r="C66" s="72">
        <v>24</v>
      </c>
      <c r="D66" s="72">
        <v>5.5</v>
      </c>
      <c r="E66" s="72">
        <v>4.5</v>
      </c>
      <c r="F66" s="125">
        <f>+IFERROR(B66/(C4+C35),0)*100</f>
        <v>8.8507265521796565</v>
      </c>
      <c r="G66" s="125">
        <f>+IFERROR(C66/(D4+D35),0)*100</f>
        <v>7.0175438596491224</v>
      </c>
      <c r="H66" s="125">
        <f>+IFERROR(D66/(E4+E35),0)*100</f>
        <v>3.4920634920634921</v>
      </c>
      <c r="I66" s="125">
        <f>+IFERROR(E66/(F4+F35),0)*100</f>
        <v>8.5714285714285712</v>
      </c>
    </row>
    <row r="67" spans="1:9" x14ac:dyDescent="0.25">
      <c r="A67" s="18" t="s">
        <v>292</v>
      </c>
      <c r="B67" s="2">
        <v>21</v>
      </c>
      <c r="C67" s="2">
        <v>15</v>
      </c>
      <c r="D67" s="2">
        <v>9</v>
      </c>
      <c r="E67" s="2">
        <v>8</v>
      </c>
      <c r="F67" s="126">
        <f t="shared" ref="F67:I82" si="10">+IFERROR(B67/(C5+C36),0)*100</f>
        <v>9.2715231788079464</v>
      </c>
      <c r="G67" s="126">
        <f t="shared" si="10"/>
        <v>7.1599045346062056</v>
      </c>
      <c r="H67" s="126">
        <f t="shared" si="10"/>
        <v>6.2068965517241379</v>
      </c>
      <c r="I67" s="126">
        <f t="shared" si="10"/>
        <v>14.953271028037381</v>
      </c>
    </row>
    <row r="68" spans="1:9" ht="31.5" x14ac:dyDescent="0.25">
      <c r="A68" s="18" t="s">
        <v>293</v>
      </c>
      <c r="B68" s="2">
        <v>2</v>
      </c>
      <c r="C68" s="2">
        <v>2</v>
      </c>
      <c r="D68" s="2">
        <v>2</v>
      </c>
      <c r="E68" s="2">
        <v>1</v>
      </c>
      <c r="F68" s="126">
        <f t="shared" si="10"/>
        <v>9.5238095238095237</v>
      </c>
      <c r="G68" s="126">
        <f t="shared" si="10"/>
        <v>10</v>
      </c>
      <c r="H68" s="126">
        <f t="shared" si="10"/>
        <v>11.76470588235294</v>
      </c>
      <c r="I68" s="126">
        <f t="shared" si="10"/>
        <v>11.111111111111111</v>
      </c>
    </row>
    <row r="69" spans="1:9" x14ac:dyDescent="0.25">
      <c r="A69" s="18" t="s">
        <v>294</v>
      </c>
      <c r="B69" s="2">
        <v>28</v>
      </c>
      <c r="C69" s="2">
        <v>28</v>
      </c>
      <c r="D69" s="2">
        <v>20.5</v>
      </c>
      <c r="E69" s="2">
        <v>17.5</v>
      </c>
      <c r="F69" s="126">
        <f t="shared" si="10"/>
        <v>6.4367816091954024</v>
      </c>
      <c r="G69" s="126">
        <f t="shared" si="10"/>
        <v>6.481481481481481</v>
      </c>
      <c r="H69" s="126">
        <f t="shared" si="10"/>
        <v>5.9506531204644411</v>
      </c>
      <c r="I69" s="126">
        <f t="shared" si="10"/>
        <v>7.6754385964912286</v>
      </c>
    </row>
    <row r="70" spans="1:9" x14ac:dyDescent="0.25">
      <c r="A70" s="18" t="s">
        <v>295</v>
      </c>
      <c r="B70" s="2">
        <v>2.5</v>
      </c>
      <c r="C70" s="2">
        <v>2.5</v>
      </c>
      <c r="D70" s="2">
        <v>0.5</v>
      </c>
      <c r="E70" s="2">
        <v>0</v>
      </c>
      <c r="F70" s="126">
        <f t="shared" si="10"/>
        <v>1.160092807424594</v>
      </c>
      <c r="G70" s="126">
        <f t="shared" si="10"/>
        <v>1.1709601873536302</v>
      </c>
      <c r="H70" s="126">
        <f t="shared" si="10"/>
        <v>0.27100271002710025</v>
      </c>
      <c r="I70" s="126">
        <f t="shared" si="10"/>
        <v>0</v>
      </c>
    </row>
    <row r="71" spans="1:9" x14ac:dyDescent="0.25">
      <c r="A71" s="18" t="s">
        <v>296</v>
      </c>
      <c r="B71" s="2">
        <v>3</v>
      </c>
      <c r="C71" s="2">
        <v>1.5</v>
      </c>
      <c r="D71" s="2">
        <v>1</v>
      </c>
      <c r="E71" s="2">
        <v>1</v>
      </c>
      <c r="F71" s="126">
        <f t="shared" si="10"/>
        <v>4.7244094488188972</v>
      </c>
      <c r="G71" s="126">
        <f t="shared" si="10"/>
        <v>2.7777777777777777</v>
      </c>
      <c r="H71" s="126">
        <f t="shared" si="10"/>
        <v>2.2727272727272729</v>
      </c>
      <c r="I71" s="126">
        <f t="shared" si="10"/>
        <v>4.2553191489361701</v>
      </c>
    </row>
    <row r="72" spans="1:9" x14ac:dyDescent="0.25">
      <c r="A72" s="18" t="s">
        <v>298</v>
      </c>
      <c r="B72" s="2">
        <v>15</v>
      </c>
      <c r="C72" s="2">
        <v>14</v>
      </c>
      <c r="D72" s="2">
        <v>12.5</v>
      </c>
      <c r="E72" s="2">
        <v>7</v>
      </c>
      <c r="F72" s="126">
        <f t="shared" si="10"/>
        <v>22.058823529411764</v>
      </c>
      <c r="G72" s="126">
        <f t="shared" si="10"/>
        <v>20.588235294117645</v>
      </c>
      <c r="H72" s="126">
        <f t="shared" si="10"/>
        <v>24.752475247524753</v>
      </c>
      <c r="I72" s="126">
        <f t="shared" si="10"/>
        <v>22.58064516129032</v>
      </c>
    </row>
    <row r="73" spans="1:9" x14ac:dyDescent="0.25">
      <c r="A73" s="18" t="s">
        <v>299</v>
      </c>
      <c r="B73" s="2">
        <v>9</v>
      </c>
      <c r="C73" s="2">
        <v>2.5</v>
      </c>
      <c r="D73" s="2">
        <v>2.5</v>
      </c>
      <c r="E73" s="2">
        <v>1</v>
      </c>
      <c r="F73" s="126">
        <f t="shared" si="10"/>
        <v>6.4981949458483745</v>
      </c>
      <c r="G73" s="126">
        <f t="shared" si="10"/>
        <v>2.4630541871921183</v>
      </c>
      <c r="H73" s="126">
        <f t="shared" si="10"/>
        <v>3.1847133757961785</v>
      </c>
      <c r="I73" s="126">
        <f t="shared" si="10"/>
        <v>2.3809523809523809</v>
      </c>
    </row>
    <row r="74" spans="1:9" x14ac:dyDescent="0.25">
      <c r="A74" s="18" t="s">
        <v>300</v>
      </c>
      <c r="B74" s="2">
        <v>9</v>
      </c>
      <c r="C74" s="2">
        <v>9</v>
      </c>
      <c r="D74" s="2">
        <v>3</v>
      </c>
      <c r="E74" s="2">
        <v>0.5</v>
      </c>
      <c r="F74" s="126">
        <f t="shared" si="10"/>
        <v>12.244897959183673</v>
      </c>
      <c r="G74" s="126">
        <f t="shared" si="10"/>
        <v>17.475728155339805</v>
      </c>
      <c r="H74" s="126">
        <f t="shared" si="10"/>
        <v>8.2191780821917799</v>
      </c>
      <c r="I74" s="126">
        <f t="shared" si="10"/>
        <v>2.5</v>
      </c>
    </row>
    <row r="75" spans="1:9" x14ac:dyDescent="0.25">
      <c r="A75" s="18" t="s">
        <v>301</v>
      </c>
      <c r="B75" s="2">
        <v>4</v>
      </c>
      <c r="C75" s="2">
        <v>1</v>
      </c>
      <c r="D75" s="2">
        <v>1</v>
      </c>
      <c r="E75" s="2">
        <v>1</v>
      </c>
      <c r="F75" s="126">
        <f t="shared" si="10"/>
        <v>3.8095238095238098</v>
      </c>
      <c r="G75" s="126">
        <f t="shared" si="10"/>
        <v>0.96618357487922701</v>
      </c>
      <c r="H75" s="126">
        <f t="shared" si="10"/>
        <v>1.3986013986013985</v>
      </c>
      <c r="I75" s="126">
        <f t="shared" si="10"/>
        <v>2.5316455696202533</v>
      </c>
    </row>
    <row r="76" spans="1:9" x14ac:dyDescent="0.25">
      <c r="A76" s="18" t="s">
        <v>302</v>
      </c>
      <c r="B76" s="2">
        <v>173</v>
      </c>
      <c r="C76" s="2">
        <v>170</v>
      </c>
      <c r="D76" s="2">
        <v>78</v>
      </c>
      <c r="E76" s="2">
        <v>73.5</v>
      </c>
      <c r="F76" s="126">
        <f t="shared" si="10"/>
        <v>326.41509433962261</v>
      </c>
      <c r="G76" s="126">
        <f t="shared" si="10"/>
        <v>515.15151515151513</v>
      </c>
      <c r="H76" s="126">
        <f t="shared" si="10"/>
        <v>236.36363636363637</v>
      </c>
      <c r="I76" s="126">
        <f t="shared" si="10"/>
        <v>306.25</v>
      </c>
    </row>
    <row r="77" spans="1:9" x14ac:dyDescent="0.25">
      <c r="A77" s="18" t="s">
        <v>303</v>
      </c>
      <c r="B77" s="2">
        <v>12</v>
      </c>
      <c r="C77" s="2">
        <v>12</v>
      </c>
      <c r="D77" s="2">
        <v>8</v>
      </c>
      <c r="E77" s="2">
        <v>6</v>
      </c>
      <c r="F77" s="126">
        <f t="shared" si="10"/>
        <v>2.3904382470119523</v>
      </c>
      <c r="G77" s="126">
        <f t="shared" si="10"/>
        <v>2.4072216649949847</v>
      </c>
      <c r="H77" s="126">
        <f t="shared" si="10"/>
        <v>2.8622540250447228</v>
      </c>
      <c r="I77" s="126">
        <f t="shared" si="10"/>
        <v>2.5695931477516059</v>
      </c>
    </row>
    <row r="78" spans="1:9" x14ac:dyDescent="0.25">
      <c r="A78" s="18" t="s">
        <v>304</v>
      </c>
      <c r="B78" s="2">
        <v>17</v>
      </c>
      <c r="C78" s="2">
        <v>16.5</v>
      </c>
      <c r="D78" s="2">
        <v>6.5</v>
      </c>
      <c r="E78" s="2">
        <v>5</v>
      </c>
      <c r="F78" s="126">
        <f t="shared" si="10"/>
        <v>4.7353760445682447</v>
      </c>
      <c r="G78" s="126">
        <f t="shared" si="10"/>
        <v>4.5961002785515319</v>
      </c>
      <c r="H78" s="126">
        <f t="shared" si="10"/>
        <v>2.2887323943661975</v>
      </c>
      <c r="I78" s="126">
        <f t="shared" si="10"/>
        <v>2.2321428571428572</v>
      </c>
    </row>
    <row r="79" spans="1:9" x14ac:dyDescent="0.25">
      <c r="A79" s="18" t="s">
        <v>305</v>
      </c>
      <c r="B79" s="2">
        <v>7</v>
      </c>
      <c r="C79" s="2">
        <v>6</v>
      </c>
      <c r="D79" s="2">
        <v>4</v>
      </c>
      <c r="E79" s="2">
        <v>4</v>
      </c>
      <c r="F79" s="126">
        <f t="shared" si="10"/>
        <v>1.5418502202643172</v>
      </c>
      <c r="G79" s="126">
        <f t="shared" si="10"/>
        <v>1.3468013468013467</v>
      </c>
      <c r="H79" s="126">
        <f t="shared" si="10"/>
        <v>3.4042553191489362</v>
      </c>
      <c r="I79" s="126">
        <f t="shared" si="10"/>
        <v>5.2631578947368416</v>
      </c>
    </row>
    <row r="80" spans="1:9" x14ac:dyDescent="0.25">
      <c r="A80" s="18" t="s">
        <v>307</v>
      </c>
      <c r="B80" s="2">
        <v>17</v>
      </c>
      <c r="C80" s="2">
        <v>16</v>
      </c>
      <c r="D80" s="2">
        <v>16</v>
      </c>
      <c r="E80" s="2">
        <v>15</v>
      </c>
      <c r="F80" s="126">
        <f t="shared" si="10"/>
        <v>28.8135593220339</v>
      </c>
      <c r="G80" s="126">
        <f t="shared" si="10"/>
        <v>28.07017543859649</v>
      </c>
      <c r="H80" s="126">
        <f t="shared" si="10"/>
        <v>32.653061224489797</v>
      </c>
      <c r="I80" s="126">
        <f t="shared" si="10"/>
        <v>62.5</v>
      </c>
    </row>
    <row r="81" spans="1:9" x14ac:dyDescent="0.25">
      <c r="A81" s="18" t="s">
        <v>308</v>
      </c>
      <c r="B81" s="2">
        <v>2</v>
      </c>
      <c r="C81" s="2">
        <v>1</v>
      </c>
      <c r="D81" s="2">
        <v>1</v>
      </c>
      <c r="E81" s="2">
        <v>1</v>
      </c>
      <c r="F81" s="126">
        <f t="shared" si="10"/>
        <v>2.9850746268656714</v>
      </c>
      <c r="G81" s="126">
        <f t="shared" si="10"/>
        <v>1.6528925619834711</v>
      </c>
      <c r="H81" s="126">
        <f t="shared" si="10"/>
        <v>2.4096385542168677</v>
      </c>
      <c r="I81" s="126">
        <f t="shared" si="10"/>
        <v>4.3478260869565215</v>
      </c>
    </row>
    <row r="82" spans="1:9" x14ac:dyDescent="0.25">
      <c r="A82" s="18" t="s">
        <v>309</v>
      </c>
      <c r="B82" s="2">
        <v>631</v>
      </c>
      <c r="C82" s="2">
        <v>468</v>
      </c>
      <c r="D82" s="2">
        <v>353</v>
      </c>
      <c r="E82" s="2">
        <v>200</v>
      </c>
      <c r="F82" s="126">
        <f t="shared" si="10"/>
        <v>852.7027027027026</v>
      </c>
      <c r="G82" s="126">
        <f t="shared" si="10"/>
        <v>720</v>
      </c>
      <c r="H82" s="126">
        <f t="shared" si="10"/>
        <v>543.07692307692309</v>
      </c>
      <c r="I82" s="126">
        <f t="shared" si="10"/>
        <v>363.63636363636363</v>
      </c>
    </row>
    <row r="83" spans="1:9" x14ac:dyDescent="0.25">
      <c r="A83" s="18" t="s">
        <v>310</v>
      </c>
      <c r="B83" s="2">
        <v>3</v>
      </c>
      <c r="C83" s="2">
        <v>2</v>
      </c>
      <c r="D83" s="2">
        <v>0</v>
      </c>
      <c r="E83" s="2">
        <v>0</v>
      </c>
      <c r="F83" s="126">
        <f t="shared" ref="F83:I93" si="11">+IFERROR(B83/(C21+C52),0)*100</f>
        <v>14.285714285714285</v>
      </c>
      <c r="G83" s="126">
        <f t="shared" si="11"/>
        <v>14.285714285714285</v>
      </c>
      <c r="H83" s="126">
        <f t="shared" si="11"/>
        <v>0</v>
      </c>
      <c r="I83" s="126">
        <f t="shared" si="11"/>
        <v>0</v>
      </c>
    </row>
    <row r="84" spans="1:9" x14ac:dyDescent="0.25">
      <c r="A84" s="18" t="s">
        <v>311</v>
      </c>
      <c r="B84" s="2">
        <v>120</v>
      </c>
      <c r="C84" s="2">
        <v>94</v>
      </c>
      <c r="D84" s="2">
        <v>56</v>
      </c>
      <c r="E84" s="2">
        <v>35</v>
      </c>
      <c r="F84" s="126">
        <f t="shared" si="11"/>
        <v>7.2683222289521492</v>
      </c>
      <c r="G84" s="126">
        <f t="shared" si="11"/>
        <v>7.1320182094081943</v>
      </c>
      <c r="H84" s="126">
        <f t="shared" si="11"/>
        <v>7.4369189907038518</v>
      </c>
      <c r="I84" s="126">
        <f t="shared" si="11"/>
        <v>6.5543071161048685</v>
      </c>
    </row>
    <row r="85" spans="1:9" x14ac:dyDescent="0.25">
      <c r="A85" s="18"/>
      <c r="B85" s="2"/>
      <c r="C85" s="2"/>
      <c r="D85" s="2"/>
      <c r="E85" s="2"/>
      <c r="F85" s="126">
        <f t="shared" si="11"/>
        <v>0</v>
      </c>
      <c r="G85" s="126">
        <f t="shared" si="11"/>
        <v>0</v>
      </c>
      <c r="H85" s="126">
        <f t="shared" si="11"/>
        <v>0</v>
      </c>
      <c r="I85" s="126">
        <f t="shared" si="11"/>
        <v>0</v>
      </c>
    </row>
    <row r="86" spans="1:9" x14ac:dyDescent="0.25">
      <c r="A86" s="18"/>
      <c r="B86" s="2"/>
      <c r="C86" s="2"/>
      <c r="D86" s="2"/>
      <c r="E86" s="2"/>
      <c r="F86" s="126">
        <f t="shared" si="11"/>
        <v>0</v>
      </c>
      <c r="G86" s="126">
        <f t="shared" si="11"/>
        <v>0</v>
      </c>
      <c r="H86" s="126">
        <f t="shared" si="11"/>
        <v>0</v>
      </c>
      <c r="I86" s="126">
        <f t="shared" si="11"/>
        <v>0</v>
      </c>
    </row>
    <row r="87" spans="1:9" x14ac:dyDescent="0.25">
      <c r="A87" s="18"/>
      <c r="B87" s="2"/>
      <c r="C87" s="2"/>
      <c r="D87" s="2"/>
      <c r="E87" s="2"/>
      <c r="F87" s="126">
        <f t="shared" si="11"/>
        <v>0</v>
      </c>
      <c r="G87" s="126">
        <f t="shared" si="11"/>
        <v>0</v>
      </c>
      <c r="H87" s="126">
        <f t="shared" si="11"/>
        <v>0</v>
      </c>
      <c r="I87" s="126">
        <f t="shared" si="11"/>
        <v>0</v>
      </c>
    </row>
    <row r="88" spans="1:9" x14ac:dyDescent="0.25">
      <c r="A88" s="18"/>
      <c r="B88" s="2"/>
      <c r="C88" s="2"/>
      <c r="D88" s="2"/>
      <c r="E88" s="2"/>
      <c r="F88" s="126">
        <f t="shared" si="11"/>
        <v>0</v>
      </c>
      <c r="G88" s="126">
        <f t="shared" si="11"/>
        <v>0</v>
      </c>
      <c r="H88" s="126">
        <f t="shared" si="11"/>
        <v>0</v>
      </c>
      <c r="I88" s="126">
        <f t="shared" si="11"/>
        <v>0</v>
      </c>
    </row>
    <row r="89" spans="1:9" x14ac:dyDescent="0.25">
      <c r="A89" s="18"/>
      <c r="B89" s="2"/>
      <c r="C89" s="2"/>
      <c r="D89" s="2"/>
      <c r="E89" s="2"/>
      <c r="F89" s="126">
        <f t="shared" si="11"/>
        <v>0</v>
      </c>
      <c r="G89" s="126">
        <f t="shared" si="11"/>
        <v>0</v>
      </c>
      <c r="H89" s="126">
        <f t="shared" si="11"/>
        <v>0</v>
      </c>
      <c r="I89" s="126">
        <f t="shared" si="11"/>
        <v>0</v>
      </c>
    </row>
    <row r="90" spans="1:9" x14ac:dyDescent="0.25">
      <c r="A90" s="18"/>
      <c r="B90" s="2"/>
      <c r="C90" s="2"/>
      <c r="D90" s="2"/>
      <c r="E90" s="2"/>
      <c r="F90" s="126">
        <f t="shared" si="11"/>
        <v>0</v>
      </c>
      <c r="G90" s="126">
        <f t="shared" si="11"/>
        <v>0</v>
      </c>
      <c r="H90" s="126">
        <f t="shared" si="11"/>
        <v>0</v>
      </c>
      <c r="I90" s="126">
        <f t="shared" si="11"/>
        <v>0</v>
      </c>
    </row>
    <row r="91" spans="1:9" x14ac:dyDescent="0.25">
      <c r="A91" s="18"/>
      <c r="B91" s="2"/>
      <c r="C91" s="2"/>
      <c r="D91" s="2"/>
      <c r="E91" s="2"/>
      <c r="F91" s="126">
        <f t="shared" si="11"/>
        <v>0</v>
      </c>
      <c r="G91" s="126">
        <f t="shared" si="11"/>
        <v>0</v>
      </c>
      <c r="H91" s="126">
        <f t="shared" si="11"/>
        <v>0</v>
      </c>
      <c r="I91" s="126">
        <f t="shared" si="11"/>
        <v>0</v>
      </c>
    </row>
    <row r="92" spans="1:9" x14ac:dyDescent="0.25">
      <c r="A92" s="39"/>
      <c r="B92" s="2"/>
      <c r="C92" s="2"/>
      <c r="D92" s="2"/>
      <c r="E92" s="2"/>
      <c r="F92" s="126">
        <f t="shared" si="11"/>
        <v>0</v>
      </c>
      <c r="G92" s="126">
        <f t="shared" si="11"/>
        <v>0</v>
      </c>
      <c r="H92" s="126">
        <f t="shared" si="11"/>
        <v>0</v>
      </c>
      <c r="I92" s="126">
        <f t="shared" si="11"/>
        <v>0</v>
      </c>
    </row>
    <row r="93" spans="1:9" x14ac:dyDescent="0.25">
      <c r="A93" s="122" t="s">
        <v>53</v>
      </c>
      <c r="B93" s="48">
        <f>+SUM(B66:B92)</f>
        <v>1109</v>
      </c>
      <c r="C93" s="48">
        <f>+SUM(C66:C92)</f>
        <v>885</v>
      </c>
      <c r="D93" s="48">
        <f>+SUM(D66:D92)</f>
        <v>580</v>
      </c>
      <c r="E93" s="48">
        <f>+SUM(E66:E92)</f>
        <v>381</v>
      </c>
      <c r="F93" s="126">
        <f>+IFERROR(B93/(C31+C62),0)*100</f>
        <v>20.094219967385396</v>
      </c>
      <c r="G93" s="126">
        <f>+IFERROR(C93/(D31+D62),0)*100</f>
        <v>18.153846153846153</v>
      </c>
      <c r="H93" s="126">
        <f t="shared" si="11"/>
        <v>20</v>
      </c>
      <c r="I93" s="126">
        <f t="shared" si="11"/>
        <v>19.958093242535359</v>
      </c>
    </row>
    <row r="94" spans="1:9" x14ac:dyDescent="0.25">
      <c r="A94" s="22"/>
      <c r="B94" s="7"/>
      <c r="C94" s="7"/>
      <c r="D94" s="7"/>
      <c r="I94" s="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Normal="100" zoomScaleSheetLayoutView="100" workbookViewId="0">
      <selection activeCell="L13" sqref="L13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474" t="s">
        <v>92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16.5" thickBot="1" x14ac:dyDescent="0.3">
      <c r="A2" s="486" t="s">
        <v>51</v>
      </c>
      <c r="B2" s="486"/>
      <c r="C2" s="486"/>
      <c r="D2" s="486"/>
      <c r="E2" s="486"/>
      <c r="F2" s="486"/>
      <c r="G2" s="486"/>
      <c r="H2" s="486"/>
      <c r="I2" s="486"/>
      <c r="J2" s="486"/>
    </row>
    <row r="3" spans="1:10" ht="32.25" thickBot="1" x14ac:dyDescent="0.3">
      <c r="A3" s="73" t="s">
        <v>77</v>
      </c>
      <c r="B3" s="74" t="s">
        <v>78</v>
      </c>
      <c r="C3" s="74" t="s">
        <v>79</v>
      </c>
      <c r="D3" s="75" t="s">
        <v>80</v>
      </c>
      <c r="E3" s="75" t="s">
        <v>81</v>
      </c>
      <c r="F3" s="75" t="s">
        <v>82</v>
      </c>
      <c r="G3" s="76" t="s">
        <v>83</v>
      </c>
      <c r="H3" s="76" t="s">
        <v>84</v>
      </c>
      <c r="I3" s="76" t="s">
        <v>85</v>
      </c>
      <c r="J3" s="77" t="s">
        <v>86</v>
      </c>
    </row>
    <row r="4" spans="1:10" x14ac:dyDescent="0.25">
      <c r="A4" s="71" t="s">
        <v>291</v>
      </c>
      <c r="B4" s="72">
        <v>50</v>
      </c>
      <c r="C4" s="72">
        <v>42</v>
      </c>
      <c r="D4" s="72">
        <v>39</v>
      </c>
      <c r="E4" s="72">
        <v>28</v>
      </c>
      <c r="F4" s="72">
        <v>26</v>
      </c>
      <c r="G4" s="123">
        <f>IFERROR(C4/B4,0)</f>
        <v>0.84</v>
      </c>
      <c r="H4" s="123">
        <f>IFERROR(E4/D4,0)</f>
        <v>0.71794871794871795</v>
      </c>
      <c r="I4" s="123">
        <f>IFERROR(F4/E4,0)</f>
        <v>0.9285714285714286</v>
      </c>
      <c r="J4" s="123">
        <f>IFERROR(F4/B4,0)</f>
        <v>0.52</v>
      </c>
    </row>
    <row r="5" spans="1:10" x14ac:dyDescent="0.25">
      <c r="A5" s="18" t="s">
        <v>292</v>
      </c>
      <c r="B5" s="2">
        <v>40</v>
      </c>
      <c r="C5" s="2">
        <v>32</v>
      </c>
      <c r="D5" s="2">
        <v>32</v>
      </c>
      <c r="E5" s="2">
        <v>24</v>
      </c>
      <c r="F5" s="2">
        <v>23</v>
      </c>
      <c r="G5" s="124">
        <f t="shared" ref="G5:G27" si="0">IFERROR(C5/B5,0)</f>
        <v>0.8</v>
      </c>
      <c r="H5" s="124">
        <f t="shared" ref="H5:I27" si="1">IFERROR(E5/D5,0)</f>
        <v>0.75</v>
      </c>
      <c r="I5" s="124">
        <f t="shared" si="1"/>
        <v>0.95833333333333337</v>
      </c>
      <c r="J5" s="124">
        <f t="shared" ref="J5:J27" si="2">IFERROR(F5/B5,0)</f>
        <v>0.57499999999999996</v>
      </c>
    </row>
    <row r="6" spans="1:10" ht="31.5" x14ac:dyDescent="0.25">
      <c r="A6" s="18" t="s">
        <v>293</v>
      </c>
      <c r="B6" s="2">
        <v>20</v>
      </c>
      <c r="C6" s="2">
        <v>3</v>
      </c>
      <c r="D6" s="2">
        <v>3</v>
      </c>
      <c r="E6" s="2">
        <v>2</v>
      </c>
      <c r="F6" s="2">
        <v>2</v>
      </c>
      <c r="G6" s="124">
        <f t="shared" si="0"/>
        <v>0.15</v>
      </c>
      <c r="H6" s="124">
        <f t="shared" si="1"/>
        <v>0.66666666666666663</v>
      </c>
      <c r="I6" s="124">
        <f t="shared" si="1"/>
        <v>1</v>
      </c>
      <c r="J6" s="124">
        <f t="shared" si="2"/>
        <v>0.1</v>
      </c>
    </row>
    <row r="7" spans="1:10" x14ac:dyDescent="0.25">
      <c r="A7" s="18" t="s">
        <v>294</v>
      </c>
      <c r="B7" s="2">
        <v>65</v>
      </c>
      <c r="C7" s="2">
        <v>33</v>
      </c>
      <c r="D7" s="2">
        <v>29</v>
      </c>
      <c r="E7" s="2">
        <v>28</v>
      </c>
      <c r="F7" s="2">
        <v>26</v>
      </c>
      <c r="G7" s="124">
        <f t="shared" si="0"/>
        <v>0.50769230769230766</v>
      </c>
      <c r="H7" s="124">
        <f t="shared" si="1"/>
        <v>0.96551724137931039</v>
      </c>
      <c r="I7" s="124">
        <f t="shared" si="1"/>
        <v>0.9285714285714286</v>
      </c>
      <c r="J7" s="124">
        <f t="shared" si="2"/>
        <v>0.4</v>
      </c>
    </row>
    <row r="8" spans="1:10" x14ac:dyDescent="0.25">
      <c r="A8" s="18" t="s">
        <v>295</v>
      </c>
      <c r="B8" s="2">
        <v>10</v>
      </c>
      <c r="C8" s="2">
        <v>2</v>
      </c>
      <c r="D8" s="2">
        <v>2</v>
      </c>
      <c r="E8" s="2">
        <v>2</v>
      </c>
      <c r="F8" s="2">
        <v>2</v>
      </c>
      <c r="G8" s="124">
        <f t="shared" si="0"/>
        <v>0.2</v>
      </c>
      <c r="H8" s="124">
        <f t="shared" si="1"/>
        <v>1</v>
      </c>
      <c r="I8" s="124">
        <f t="shared" si="1"/>
        <v>1</v>
      </c>
      <c r="J8" s="124">
        <f t="shared" si="2"/>
        <v>0.2</v>
      </c>
    </row>
    <row r="9" spans="1:10" x14ac:dyDescent="0.25">
      <c r="A9" s="18" t="s">
        <v>296</v>
      </c>
      <c r="B9" s="2">
        <v>20</v>
      </c>
      <c r="C9" s="2">
        <v>6</v>
      </c>
      <c r="D9" s="2">
        <v>6</v>
      </c>
      <c r="E9" s="2">
        <v>6</v>
      </c>
      <c r="F9" s="2">
        <v>6</v>
      </c>
      <c r="G9" s="124">
        <f t="shared" si="0"/>
        <v>0.3</v>
      </c>
      <c r="H9" s="124">
        <f t="shared" si="1"/>
        <v>1</v>
      </c>
      <c r="I9" s="124">
        <f t="shared" si="1"/>
        <v>1</v>
      </c>
      <c r="J9" s="124">
        <f t="shared" si="2"/>
        <v>0.3</v>
      </c>
    </row>
    <row r="10" spans="1:10" x14ac:dyDescent="0.25">
      <c r="A10" s="18" t="s">
        <v>297</v>
      </c>
      <c r="B10" s="2">
        <v>10</v>
      </c>
      <c r="C10" s="2">
        <v>9</v>
      </c>
      <c r="D10" s="2">
        <v>9</v>
      </c>
      <c r="E10" s="2">
        <v>5</v>
      </c>
      <c r="F10" s="2">
        <v>5</v>
      </c>
      <c r="G10" s="124">
        <f t="shared" si="0"/>
        <v>0.9</v>
      </c>
      <c r="H10" s="124">
        <f t="shared" si="1"/>
        <v>0.55555555555555558</v>
      </c>
      <c r="I10" s="124">
        <f t="shared" si="1"/>
        <v>1</v>
      </c>
      <c r="J10" s="124">
        <f t="shared" si="2"/>
        <v>0.5</v>
      </c>
    </row>
    <row r="11" spans="1:10" x14ac:dyDescent="0.25">
      <c r="A11" s="18" t="s">
        <v>298</v>
      </c>
      <c r="B11" s="13">
        <v>60</v>
      </c>
      <c r="C11" s="13">
        <v>8.5</v>
      </c>
      <c r="D11" s="13">
        <v>7</v>
      </c>
      <c r="E11" s="13">
        <v>7</v>
      </c>
      <c r="F11" s="13">
        <v>7</v>
      </c>
      <c r="G11" s="124">
        <f t="shared" si="0"/>
        <v>0.14166666666666666</v>
      </c>
      <c r="H11" s="124">
        <f t="shared" si="1"/>
        <v>1</v>
      </c>
      <c r="I11" s="124">
        <f t="shared" si="1"/>
        <v>1</v>
      </c>
      <c r="J11" s="124">
        <f t="shared" si="2"/>
        <v>0.11666666666666667</v>
      </c>
    </row>
    <row r="12" spans="1:10" x14ac:dyDescent="0.25">
      <c r="A12" s="18" t="s">
        <v>299</v>
      </c>
      <c r="B12" s="13">
        <v>30</v>
      </c>
      <c r="C12" s="13">
        <v>9.5</v>
      </c>
      <c r="D12" s="13">
        <v>5</v>
      </c>
      <c r="E12" s="13">
        <v>3</v>
      </c>
      <c r="F12" s="13">
        <v>2</v>
      </c>
      <c r="G12" s="124">
        <f t="shared" si="0"/>
        <v>0.31666666666666665</v>
      </c>
      <c r="H12" s="124">
        <f t="shared" si="1"/>
        <v>0.6</v>
      </c>
      <c r="I12" s="124">
        <f t="shared" si="1"/>
        <v>0.66666666666666663</v>
      </c>
      <c r="J12" s="124">
        <f t="shared" si="2"/>
        <v>6.6666666666666666E-2</v>
      </c>
    </row>
    <row r="13" spans="1:10" ht="31.5" x14ac:dyDescent="0.25">
      <c r="A13" s="18" t="s">
        <v>300</v>
      </c>
      <c r="B13" s="172">
        <v>30</v>
      </c>
      <c r="C13" s="172">
        <v>22</v>
      </c>
      <c r="D13" s="13">
        <v>22</v>
      </c>
      <c r="E13" s="13">
        <v>21</v>
      </c>
      <c r="F13" s="13">
        <v>18</v>
      </c>
      <c r="G13" s="124">
        <f t="shared" si="0"/>
        <v>0.73333333333333328</v>
      </c>
      <c r="H13" s="124">
        <f t="shared" si="1"/>
        <v>0.95454545454545459</v>
      </c>
      <c r="I13" s="124">
        <f t="shared" si="1"/>
        <v>0.8571428571428571</v>
      </c>
      <c r="J13" s="124">
        <f t="shared" si="2"/>
        <v>0.6</v>
      </c>
    </row>
    <row r="14" spans="1:10" x14ac:dyDescent="0.25">
      <c r="A14" s="18" t="s">
        <v>302</v>
      </c>
      <c r="B14" s="13">
        <v>230</v>
      </c>
      <c r="C14" s="13">
        <v>97</v>
      </c>
      <c r="D14" s="13">
        <v>97</v>
      </c>
      <c r="E14" s="13">
        <v>84</v>
      </c>
      <c r="F14" s="13">
        <v>77</v>
      </c>
      <c r="G14" s="124">
        <f t="shared" si="0"/>
        <v>0.42173913043478262</v>
      </c>
      <c r="H14" s="124">
        <f t="shared" si="1"/>
        <v>0.865979381443299</v>
      </c>
      <c r="I14" s="124">
        <f t="shared" si="1"/>
        <v>0.91666666666666663</v>
      </c>
      <c r="J14" s="124">
        <f t="shared" si="2"/>
        <v>0.33478260869565218</v>
      </c>
    </row>
    <row r="15" spans="1:10" x14ac:dyDescent="0.25">
      <c r="A15" s="18" t="s">
        <v>303</v>
      </c>
      <c r="B15" s="13">
        <v>200</v>
      </c>
      <c r="C15" s="13">
        <v>105</v>
      </c>
      <c r="D15" s="13">
        <v>105</v>
      </c>
      <c r="E15" s="13">
        <v>98</v>
      </c>
      <c r="F15" s="13">
        <v>94</v>
      </c>
      <c r="G15" s="124">
        <f t="shared" si="0"/>
        <v>0.52500000000000002</v>
      </c>
      <c r="H15" s="124">
        <f t="shared" si="1"/>
        <v>0.93333333333333335</v>
      </c>
      <c r="I15" s="124">
        <f t="shared" si="1"/>
        <v>0.95918367346938771</v>
      </c>
      <c r="J15" s="124">
        <f t="shared" si="2"/>
        <v>0.47</v>
      </c>
    </row>
    <row r="16" spans="1:10" x14ac:dyDescent="0.25">
      <c r="A16" s="18" t="s">
        <v>304</v>
      </c>
      <c r="B16" s="13">
        <v>60</v>
      </c>
      <c r="C16" s="13">
        <v>57</v>
      </c>
      <c r="D16" s="13">
        <v>57</v>
      </c>
      <c r="E16" s="13">
        <v>48</v>
      </c>
      <c r="F16" s="13">
        <v>43</v>
      </c>
      <c r="G16" s="124">
        <f t="shared" si="0"/>
        <v>0.95</v>
      </c>
      <c r="H16" s="124">
        <f t="shared" si="1"/>
        <v>0.84210526315789469</v>
      </c>
      <c r="I16" s="124">
        <f t="shared" si="1"/>
        <v>0.89583333333333337</v>
      </c>
      <c r="J16" s="124">
        <f t="shared" si="2"/>
        <v>0.71666666666666667</v>
      </c>
    </row>
    <row r="17" spans="1:11" x14ac:dyDescent="0.25">
      <c r="A17" s="18" t="s">
        <v>305</v>
      </c>
      <c r="B17" s="13">
        <v>45</v>
      </c>
      <c r="C17" s="13">
        <v>13</v>
      </c>
      <c r="D17" s="13">
        <v>13</v>
      </c>
      <c r="E17" s="13">
        <v>13</v>
      </c>
      <c r="F17" s="13">
        <v>13</v>
      </c>
      <c r="G17" s="124">
        <f t="shared" si="0"/>
        <v>0.28888888888888886</v>
      </c>
      <c r="H17" s="124">
        <f t="shared" si="1"/>
        <v>1</v>
      </c>
      <c r="I17" s="124">
        <f t="shared" si="1"/>
        <v>1</v>
      </c>
      <c r="J17" s="124">
        <f t="shared" si="2"/>
        <v>0.28888888888888886</v>
      </c>
    </row>
    <row r="18" spans="1:11" ht="31.5" x14ac:dyDescent="0.25">
      <c r="A18" s="18" t="s">
        <v>312</v>
      </c>
      <c r="B18" s="2">
        <v>185</v>
      </c>
      <c r="C18" s="2">
        <v>95</v>
      </c>
      <c r="D18" s="2">
        <v>95</v>
      </c>
      <c r="E18" s="2">
        <v>78</v>
      </c>
      <c r="F18" s="2">
        <v>73</v>
      </c>
      <c r="G18" s="124">
        <f t="shared" si="0"/>
        <v>0.51351351351351349</v>
      </c>
      <c r="H18" s="124">
        <f t="shared" si="1"/>
        <v>0.82105263157894737</v>
      </c>
      <c r="I18" s="124">
        <f t="shared" si="1"/>
        <v>0.9358974358974359</v>
      </c>
      <c r="J18" s="124">
        <f t="shared" si="2"/>
        <v>0.39459459459459462</v>
      </c>
    </row>
    <row r="19" spans="1:11" x14ac:dyDescent="0.25">
      <c r="A19" s="18" t="s">
        <v>306</v>
      </c>
      <c r="B19" s="2">
        <v>30</v>
      </c>
      <c r="C19" s="2">
        <v>12</v>
      </c>
      <c r="D19" s="2">
        <v>12</v>
      </c>
      <c r="E19" s="2">
        <v>12</v>
      </c>
      <c r="F19" s="2">
        <v>12</v>
      </c>
      <c r="G19" s="124">
        <f t="shared" si="0"/>
        <v>0.4</v>
      </c>
      <c r="H19" s="124">
        <f t="shared" si="1"/>
        <v>1</v>
      </c>
      <c r="I19" s="124">
        <f t="shared" si="1"/>
        <v>1</v>
      </c>
      <c r="J19" s="124">
        <f t="shared" si="2"/>
        <v>0.4</v>
      </c>
    </row>
    <row r="20" spans="1:11" x14ac:dyDescent="0.25">
      <c r="A20" s="18" t="s">
        <v>308</v>
      </c>
      <c r="B20" s="2">
        <v>15</v>
      </c>
      <c r="C20" s="2">
        <v>12</v>
      </c>
      <c r="D20" s="2">
        <v>12</v>
      </c>
      <c r="E20" s="2">
        <v>12</v>
      </c>
      <c r="F20" s="2">
        <v>12</v>
      </c>
      <c r="G20" s="124">
        <f t="shared" si="0"/>
        <v>0.8</v>
      </c>
      <c r="H20" s="124">
        <f t="shared" si="1"/>
        <v>1</v>
      </c>
      <c r="I20" s="124">
        <f t="shared" si="1"/>
        <v>1</v>
      </c>
      <c r="J20" s="124">
        <f t="shared" si="2"/>
        <v>0.8</v>
      </c>
    </row>
    <row r="21" spans="1:11" x14ac:dyDescent="0.25">
      <c r="A21" s="18" t="s">
        <v>310</v>
      </c>
      <c r="B21" s="2">
        <v>15</v>
      </c>
      <c r="C21" s="2">
        <v>19</v>
      </c>
      <c r="D21" s="2">
        <v>19</v>
      </c>
      <c r="E21" s="2">
        <v>18</v>
      </c>
      <c r="F21" s="2">
        <v>11</v>
      </c>
      <c r="G21" s="124">
        <f t="shared" si="0"/>
        <v>1.2666666666666666</v>
      </c>
      <c r="H21" s="124">
        <f t="shared" si="1"/>
        <v>0.94736842105263153</v>
      </c>
      <c r="I21" s="124">
        <f t="shared" si="1"/>
        <v>0.61111111111111116</v>
      </c>
      <c r="J21" s="124">
        <f t="shared" si="2"/>
        <v>0.73333333333333328</v>
      </c>
    </row>
    <row r="22" spans="1:11" x14ac:dyDescent="0.25">
      <c r="A22" s="18"/>
      <c r="B22" s="2"/>
      <c r="C22" s="2"/>
      <c r="D22" s="2"/>
      <c r="E22" s="2"/>
      <c r="F22" s="2"/>
      <c r="G22" s="124">
        <f t="shared" si="0"/>
        <v>0</v>
      </c>
      <c r="H22" s="124">
        <f t="shared" si="1"/>
        <v>0</v>
      </c>
      <c r="I22" s="124">
        <f t="shared" si="1"/>
        <v>0</v>
      </c>
      <c r="J22" s="124">
        <f t="shared" si="2"/>
        <v>0</v>
      </c>
      <c r="K22" s="7"/>
    </row>
    <row r="23" spans="1:11" x14ac:dyDescent="0.25">
      <c r="A23" s="18"/>
      <c r="B23" s="2"/>
      <c r="C23" s="2"/>
      <c r="D23" s="2"/>
      <c r="E23" s="2"/>
      <c r="F23" s="2"/>
      <c r="G23" s="124">
        <f t="shared" si="0"/>
        <v>0</v>
      </c>
      <c r="H23" s="124">
        <f t="shared" si="1"/>
        <v>0</v>
      </c>
      <c r="I23" s="124">
        <f t="shared" si="1"/>
        <v>0</v>
      </c>
      <c r="J23" s="124">
        <f t="shared" si="2"/>
        <v>0</v>
      </c>
      <c r="K23" s="7"/>
    </row>
    <row r="24" spans="1:11" x14ac:dyDescent="0.25">
      <c r="A24" s="18"/>
      <c r="B24" s="2"/>
      <c r="C24" s="2"/>
      <c r="D24" s="2"/>
      <c r="E24" s="2"/>
      <c r="F24" s="2"/>
      <c r="G24" s="124">
        <f t="shared" si="0"/>
        <v>0</v>
      </c>
      <c r="H24" s="124">
        <f t="shared" si="1"/>
        <v>0</v>
      </c>
      <c r="I24" s="124">
        <f t="shared" si="1"/>
        <v>0</v>
      </c>
      <c r="J24" s="124">
        <f t="shared" si="2"/>
        <v>0</v>
      </c>
      <c r="K24" s="7"/>
    </row>
    <row r="25" spans="1:11" x14ac:dyDescent="0.25">
      <c r="A25" s="18"/>
      <c r="B25" s="2"/>
      <c r="C25" s="2"/>
      <c r="D25" s="2"/>
      <c r="E25" s="2"/>
      <c r="F25" s="2"/>
      <c r="G25" s="124">
        <f t="shared" si="0"/>
        <v>0</v>
      </c>
      <c r="H25" s="124">
        <f t="shared" si="1"/>
        <v>0</v>
      </c>
      <c r="I25" s="124">
        <f t="shared" si="1"/>
        <v>0</v>
      </c>
      <c r="J25" s="124">
        <f t="shared" si="2"/>
        <v>0</v>
      </c>
      <c r="K25" s="7"/>
    </row>
    <row r="26" spans="1:11" x14ac:dyDescent="0.25">
      <c r="A26" s="18"/>
      <c r="B26" s="2"/>
      <c r="C26" s="2"/>
      <c r="D26" s="2"/>
      <c r="E26" s="2"/>
      <c r="F26" s="2"/>
      <c r="G26" s="124">
        <f t="shared" si="0"/>
        <v>0</v>
      </c>
      <c r="H26" s="124">
        <f t="shared" si="1"/>
        <v>0</v>
      </c>
      <c r="I26" s="124">
        <f t="shared" si="1"/>
        <v>0</v>
      </c>
      <c r="J26" s="124">
        <f t="shared" si="2"/>
        <v>0</v>
      </c>
      <c r="K26" s="7"/>
    </row>
    <row r="27" spans="1:11" x14ac:dyDescent="0.25">
      <c r="A27" s="18"/>
      <c r="B27" s="2"/>
      <c r="C27" s="2"/>
      <c r="D27" s="2"/>
      <c r="E27" s="2"/>
      <c r="F27" s="2"/>
      <c r="G27" s="124">
        <f t="shared" si="0"/>
        <v>0</v>
      </c>
      <c r="H27" s="124">
        <f t="shared" si="1"/>
        <v>0</v>
      </c>
      <c r="I27" s="124">
        <f t="shared" si="1"/>
        <v>0</v>
      </c>
      <c r="J27" s="124">
        <f t="shared" si="2"/>
        <v>0</v>
      </c>
      <c r="K27" s="7"/>
    </row>
    <row r="28" spans="1:11" x14ac:dyDescent="0.25">
      <c r="A28" s="18"/>
      <c r="B28" s="2"/>
      <c r="C28" s="2"/>
      <c r="D28" s="2"/>
      <c r="E28" s="2"/>
      <c r="F28" s="2"/>
      <c r="G28" s="124">
        <f>IFERROR(C28/B28,0)</f>
        <v>0</v>
      </c>
      <c r="H28" s="124">
        <f t="shared" ref="H28:I31" si="3">IFERROR(E28/D28,0)</f>
        <v>0</v>
      </c>
      <c r="I28" s="124">
        <f t="shared" si="3"/>
        <v>0</v>
      </c>
      <c r="J28" s="124">
        <f>IFERROR(F28/B28,0)</f>
        <v>0</v>
      </c>
      <c r="K28" s="7"/>
    </row>
    <row r="29" spans="1:11" x14ac:dyDescent="0.25">
      <c r="A29" s="18"/>
      <c r="B29" s="2"/>
      <c r="C29" s="2"/>
      <c r="D29" s="2"/>
      <c r="E29" s="2"/>
      <c r="F29" s="2"/>
      <c r="G29" s="124">
        <f>IFERROR(C29/B29,0)</f>
        <v>0</v>
      </c>
      <c r="H29" s="124">
        <f t="shared" si="3"/>
        <v>0</v>
      </c>
      <c r="I29" s="124">
        <f t="shared" si="3"/>
        <v>0</v>
      </c>
      <c r="J29" s="124">
        <f>IFERROR(F29/B29,0)</f>
        <v>0</v>
      </c>
      <c r="K29" s="7"/>
    </row>
    <row r="30" spans="1:11" x14ac:dyDescent="0.25">
      <c r="A30" s="39"/>
      <c r="B30" s="51"/>
      <c r="C30" s="51"/>
      <c r="D30" s="51"/>
      <c r="E30" s="51"/>
      <c r="F30" s="51"/>
      <c r="G30" s="124">
        <f>IFERROR(C30/B30,0)</f>
        <v>0</v>
      </c>
      <c r="H30" s="124">
        <f t="shared" si="3"/>
        <v>0</v>
      </c>
      <c r="I30" s="124">
        <f t="shared" si="3"/>
        <v>0</v>
      </c>
      <c r="J30" s="124">
        <f>IFERROR(F30/B30,0)</f>
        <v>0</v>
      </c>
    </row>
    <row r="31" spans="1:11" x14ac:dyDescent="0.25">
      <c r="A31" s="122" t="s">
        <v>53</v>
      </c>
      <c r="B31" s="49">
        <f>SUM(B4:B30)</f>
        <v>1115</v>
      </c>
      <c r="C31" s="49">
        <f>SUM(C4:C30)</f>
        <v>577</v>
      </c>
      <c r="D31" s="49">
        <f>SUM(D4:D30)</f>
        <v>564</v>
      </c>
      <c r="E31" s="49">
        <f>SUM(E4:E30)</f>
        <v>489</v>
      </c>
      <c r="F31" s="49">
        <f>SUM(F4:F30)</f>
        <v>452</v>
      </c>
      <c r="G31" s="124">
        <f>IFERROR(C31/B31,0)</f>
        <v>0.51748878923766817</v>
      </c>
      <c r="H31" s="124">
        <f t="shared" si="3"/>
        <v>0.86702127659574468</v>
      </c>
      <c r="I31" s="124">
        <f t="shared" si="3"/>
        <v>0.92433537832310841</v>
      </c>
      <c r="J31" s="124">
        <f>IFERROR(F31/B31,0)</f>
        <v>0.40538116591928253</v>
      </c>
    </row>
    <row r="32" spans="1:11" x14ac:dyDescent="0.25">
      <c r="A32" s="40"/>
      <c r="B32" s="7"/>
      <c r="C32" s="7"/>
      <c r="D32" s="7"/>
      <c r="E32" s="7"/>
      <c r="F32" s="7"/>
      <c r="G32" s="7"/>
      <c r="H32" s="7"/>
      <c r="J32" s="7"/>
    </row>
    <row r="33" spans="1:10" ht="16.5" thickBot="1" x14ac:dyDescent="0.3">
      <c r="A33" s="486" t="s">
        <v>52</v>
      </c>
      <c r="B33" s="487"/>
      <c r="C33" s="487"/>
      <c r="D33" s="487"/>
      <c r="E33" s="487"/>
      <c r="F33" s="487"/>
      <c r="G33" s="487"/>
      <c r="H33" s="487"/>
      <c r="I33" s="487"/>
      <c r="J33" s="487"/>
    </row>
    <row r="34" spans="1:10" ht="32.25" thickBot="1" x14ac:dyDescent="0.3">
      <c r="A34" s="73" t="s">
        <v>77</v>
      </c>
      <c r="B34" s="74" t="s">
        <v>78</v>
      </c>
      <c r="C34" s="74" t="s">
        <v>79</v>
      </c>
      <c r="D34" s="75" t="s">
        <v>80</v>
      </c>
      <c r="E34" s="75" t="s">
        <v>81</v>
      </c>
      <c r="F34" s="75" t="s">
        <v>82</v>
      </c>
      <c r="G34" s="87" t="s">
        <v>83</v>
      </c>
      <c r="H34" s="87" t="s">
        <v>84</v>
      </c>
      <c r="I34" s="87" t="s">
        <v>85</v>
      </c>
      <c r="J34" s="88" t="s">
        <v>86</v>
      </c>
    </row>
    <row r="35" spans="1:10" x14ac:dyDescent="0.25">
      <c r="A35" s="71" t="s">
        <v>294</v>
      </c>
      <c r="B35" s="72">
        <v>40</v>
      </c>
      <c r="C35" s="72">
        <v>4</v>
      </c>
      <c r="D35" s="72">
        <v>3</v>
      </c>
      <c r="E35" s="72">
        <v>3</v>
      </c>
      <c r="F35" s="72">
        <v>1</v>
      </c>
      <c r="G35" s="123">
        <f>IFERROR(C35/B35,0)</f>
        <v>0.1</v>
      </c>
      <c r="H35" s="123">
        <f>IFERROR(E35/D35,0)</f>
        <v>1</v>
      </c>
      <c r="I35" s="123">
        <f>IFERROR(F35/E35,0)</f>
        <v>0.33333333333333331</v>
      </c>
      <c r="J35" s="123">
        <f>IFERROR(F35/B35,0)</f>
        <v>2.5000000000000001E-2</v>
      </c>
    </row>
    <row r="36" spans="1:10" ht="31.5" x14ac:dyDescent="0.25">
      <c r="A36" s="18" t="s">
        <v>300</v>
      </c>
      <c r="B36" s="2">
        <v>30</v>
      </c>
      <c r="C36" s="2">
        <v>3</v>
      </c>
      <c r="D36" s="2">
        <v>3</v>
      </c>
      <c r="E36" s="2">
        <v>0</v>
      </c>
      <c r="F36" s="2">
        <v>0</v>
      </c>
      <c r="G36" s="124">
        <f t="shared" ref="G36:G60" si="4">IFERROR(C36/B36,0)</f>
        <v>0.1</v>
      </c>
      <c r="H36" s="124">
        <f t="shared" ref="H36:I51" si="5">IFERROR(E36/D36,0)</f>
        <v>0</v>
      </c>
      <c r="I36" s="124">
        <f t="shared" si="5"/>
        <v>0</v>
      </c>
      <c r="J36" s="124">
        <f t="shared" ref="J36:J60" si="6">IFERROR(F36/B36,0)</f>
        <v>0</v>
      </c>
    </row>
    <row r="37" spans="1:10" x14ac:dyDescent="0.25">
      <c r="A37" s="18" t="s">
        <v>302</v>
      </c>
      <c r="B37" s="2">
        <v>80</v>
      </c>
      <c r="C37" s="2">
        <v>21</v>
      </c>
      <c r="D37" s="2">
        <v>21</v>
      </c>
      <c r="E37" s="2">
        <v>16</v>
      </c>
      <c r="F37" s="2">
        <v>14</v>
      </c>
      <c r="G37" s="124">
        <f t="shared" si="4"/>
        <v>0.26250000000000001</v>
      </c>
      <c r="H37" s="124">
        <f t="shared" si="5"/>
        <v>0.76190476190476186</v>
      </c>
      <c r="I37" s="124">
        <f t="shared" si="5"/>
        <v>0.875</v>
      </c>
      <c r="J37" s="124">
        <f t="shared" si="6"/>
        <v>0.17499999999999999</v>
      </c>
    </row>
    <row r="38" spans="1:10" x14ac:dyDescent="0.25">
      <c r="A38" s="18" t="s">
        <v>303</v>
      </c>
      <c r="B38" s="2">
        <v>100</v>
      </c>
      <c r="C38" s="2">
        <v>34</v>
      </c>
      <c r="D38" s="2">
        <v>34</v>
      </c>
      <c r="E38" s="2">
        <v>28</v>
      </c>
      <c r="F38" s="2">
        <v>28</v>
      </c>
      <c r="G38" s="124">
        <f t="shared" si="4"/>
        <v>0.34</v>
      </c>
      <c r="H38" s="124">
        <f t="shared" si="5"/>
        <v>0.82352941176470584</v>
      </c>
      <c r="I38" s="124">
        <f t="shared" si="5"/>
        <v>1</v>
      </c>
      <c r="J38" s="124">
        <f t="shared" si="6"/>
        <v>0.28000000000000003</v>
      </c>
    </row>
    <row r="39" spans="1:10" x14ac:dyDescent="0.25">
      <c r="A39" s="18" t="s">
        <v>305</v>
      </c>
      <c r="B39" s="2">
        <v>45</v>
      </c>
      <c r="C39" s="2">
        <v>5</v>
      </c>
      <c r="D39" s="2">
        <v>5</v>
      </c>
      <c r="E39" s="2">
        <v>4</v>
      </c>
      <c r="F39" s="2">
        <v>3</v>
      </c>
      <c r="G39" s="124">
        <f t="shared" si="4"/>
        <v>0.1111111111111111</v>
      </c>
      <c r="H39" s="124">
        <f t="shared" si="5"/>
        <v>0.8</v>
      </c>
      <c r="I39" s="124">
        <f t="shared" si="5"/>
        <v>0.75</v>
      </c>
      <c r="J39" s="124">
        <f t="shared" si="6"/>
        <v>6.6666666666666666E-2</v>
      </c>
    </row>
    <row r="40" spans="1:10" x14ac:dyDescent="0.25">
      <c r="A40" s="18"/>
      <c r="B40" s="2"/>
      <c r="C40" s="2"/>
      <c r="D40" s="2"/>
      <c r="E40" s="2"/>
      <c r="F40" s="2"/>
      <c r="G40" s="124">
        <f t="shared" si="4"/>
        <v>0</v>
      </c>
      <c r="H40" s="124">
        <f t="shared" si="5"/>
        <v>0</v>
      </c>
      <c r="I40" s="124">
        <f t="shared" si="5"/>
        <v>0</v>
      </c>
      <c r="J40" s="124">
        <f t="shared" si="6"/>
        <v>0</v>
      </c>
    </row>
    <row r="41" spans="1:10" x14ac:dyDescent="0.25">
      <c r="A41" s="18"/>
      <c r="B41" s="2"/>
      <c r="C41" s="2"/>
      <c r="D41" s="2"/>
      <c r="E41" s="2"/>
      <c r="F41" s="2"/>
      <c r="G41" s="124">
        <f t="shared" si="4"/>
        <v>0</v>
      </c>
      <c r="H41" s="124">
        <f t="shared" si="5"/>
        <v>0</v>
      </c>
      <c r="I41" s="124">
        <f t="shared" si="5"/>
        <v>0</v>
      </c>
      <c r="J41" s="124">
        <f t="shared" si="6"/>
        <v>0</v>
      </c>
    </row>
    <row r="42" spans="1:10" x14ac:dyDescent="0.25">
      <c r="A42" s="18"/>
      <c r="B42" s="2"/>
      <c r="C42" s="2"/>
      <c r="D42" s="2"/>
      <c r="E42" s="2"/>
      <c r="F42" s="2"/>
      <c r="G42" s="124">
        <f t="shared" si="4"/>
        <v>0</v>
      </c>
      <c r="H42" s="124">
        <f t="shared" si="5"/>
        <v>0</v>
      </c>
      <c r="I42" s="124">
        <f t="shared" si="5"/>
        <v>0</v>
      </c>
      <c r="J42" s="124">
        <f t="shared" si="6"/>
        <v>0</v>
      </c>
    </row>
    <row r="43" spans="1:10" x14ac:dyDescent="0.25">
      <c r="A43" s="18"/>
      <c r="B43" s="51"/>
      <c r="C43" s="51"/>
      <c r="D43" s="51"/>
      <c r="E43" s="51"/>
      <c r="F43" s="51"/>
      <c r="G43" s="124">
        <f t="shared" si="4"/>
        <v>0</v>
      </c>
      <c r="H43" s="124">
        <f t="shared" si="5"/>
        <v>0</v>
      </c>
      <c r="I43" s="124">
        <f t="shared" si="5"/>
        <v>0</v>
      </c>
      <c r="J43" s="124">
        <f t="shared" si="6"/>
        <v>0</v>
      </c>
    </row>
    <row r="44" spans="1:10" x14ac:dyDescent="0.25">
      <c r="A44" s="18"/>
      <c r="B44" s="39"/>
      <c r="C44" s="39"/>
      <c r="D44" s="51"/>
      <c r="E44" s="51"/>
      <c r="F44" s="51"/>
      <c r="G44" s="124">
        <f t="shared" si="4"/>
        <v>0</v>
      </c>
      <c r="H44" s="124">
        <f t="shared" si="5"/>
        <v>0</v>
      </c>
      <c r="I44" s="124">
        <f t="shared" si="5"/>
        <v>0</v>
      </c>
      <c r="J44" s="124">
        <f t="shared" si="6"/>
        <v>0</v>
      </c>
    </row>
    <row r="45" spans="1:10" x14ac:dyDescent="0.25">
      <c r="A45" s="18"/>
      <c r="B45" s="2"/>
      <c r="C45" s="2"/>
      <c r="D45" s="2"/>
      <c r="E45" s="2"/>
      <c r="F45" s="2"/>
      <c r="G45" s="124">
        <f t="shared" si="4"/>
        <v>0</v>
      </c>
      <c r="H45" s="124">
        <f t="shared" si="5"/>
        <v>0</v>
      </c>
      <c r="I45" s="124">
        <f t="shared" si="5"/>
        <v>0</v>
      </c>
      <c r="J45" s="124">
        <f t="shared" si="6"/>
        <v>0</v>
      </c>
    </row>
    <row r="46" spans="1:10" x14ac:dyDescent="0.25">
      <c r="A46" s="18"/>
      <c r="B46" s="2"/>
      <c r="C46" s="2"/>
      <c r="D46" s="2"/>
      <c r="E46" s="2"/>
      <c r="F46" s="2"/>
      <c r="G46" s="124">
        <f t="shared" si="4"/>
        <v>0</v>
      </c>
      <c r="H46" s="124">
        <f t="shared" si="5"/>
        <v>0</v>
      </c>
      <c r="I46" s="124">
        <f t="shared" si="5"/>
        <v>0</v>
      </c>
      <c r="J46" s="124">
        <f t="shared" si="6"/>
        <v>0</v>
      </c>
    </row>
    <row r="47" spans="1:10" x14ac:dyDescent="0.25">
      <c r="A47" s="18"/>
      <c r="B47" s="2"/>
      <c r="C47" s="2"/>
      <c r="D47" s="2"/>
      <c r="E47" s="2"/>
      <c r="F47" s="2"/>
      <c r="G47" s="124">
        <f t="shared" si="4"/>
        <v>0</v>
      </c>
      <c r="H47" s="124">
        <f t="shared" si="5"/>
        <v>0</v>
      </c>
      <c r="I47" s="124">
        <f t="shared" si="5"/>
        <v>0</v>
      </c>
      <c r="J47" s="124">
        <f t="shared" si="6"/>
        <v>0</v>
      </c>
    </row>
    <row r="48" spans="1:10" x14ac:dyDescent="0.25">
      <c r="A48" s="18"/>
      <c r="B48" s="2"/>
      <c r="C48" s="2"/>
      <c r="D48" s="2"/>
      <c r="E48" s="2"/>
      <c r="F48" s="2"/>
      <c r="G48" s="124">
        <f t="shared" si="4"/>
        <v>0</v>
      </c>
      <c r="H48" s="124">
        <f t="shared" si="5"/>
        <v>0</v>
      </c>
      <c r="I48" s="124">
        <f t="shared" si="5"/>
        <v>0</v>
      </c>
      <c r="J48" s="124">
        <f t="shared" si="6"/>
        <v>0</v>
      </c>
    </row>
    <row r="49" spans="1:10" x14ac:dyDescent="0.25">
      <c r="A49" s="18"/>
      <c r="B49" s="2"/>
      <c r="C49" s="2"/>
      <c r="D49" s="2"/>
      <c r="E49" s="2"/>
      <c r="F49" s="2"/>
      <c r="G49" s="124">
        <f t="shared" si="4"/>
        <v>0</v>
      </c>
      <c r="H49" s="124">
        <f t="shared" si="5"/>
        <v>0</v>
      </c>
      <c r="I49" s="124">
        <f t="shared" si="5"/>
        <v>0</v>
      </c>
      <c r="J49" s="124">
        <f t="shared" si="6"/>
        <v>0</v>
      </c>
    </row>
    <row r="50" spans="1:10" x14ac:dyDescent="0.25">
      <c r="A50" s="18"/>
      <c r="B50" s="2"/>
      <c r="C50" s="2"/>
      <c r="D50" s="2"/>
      <c r="E50" s="2"/>
      <c r="F50" s="2"/>
      <c r="G50" s="124">
        <f t="shared" si="4"/>
        <v>0</v>
      </c>
      <c r="H50" s="124">
        <f t="shared" si="5"/>
        <v>0</v>
      </c>
      <c r="I50" s="124">
        <f t="shared" si="5"/>
        <v>0</v>
      </c>
      <c r="J50" s="124">
        <f t="shared" si="6"/>
        <v>0</v>
      </c>
    </row>
    <row r="51" spans="1:10" x14ac:dyDescent="0.25">
      <c r="A51" s="18"/>
      <c r="B51" s="2"/>
      <c r="C51" s="2"/>
      <c r="D51" s="2"/>
      <c r="E51" s="2"/>
      <c r="F51" s="2"/>
      <c r="G51" s="124">
        <f t="shared" si="4"/>
        <v>0</v>
      </c>
      <c r="H51" s="124">
        <f t="shared" si="5"/>
        <v>0</v>
      </c>
      <c r="I51" s="124">
        <f t="shared" si="5"/>
        <v>0</v>
      </c>
      <c r="J51" s="124">
        <f t="shared" si="6"/>
        <v>0</v>
      </c>
    </row>
    <row r="52" spans="1:10" x14ac:dyDescent="0.25">
      <c r="A52" s="18"/>
      <c r="B52" s="2"/>
      <c r="C52" s="2"/>
      <c r="D52" s="2"/>
      <c r="E52" s="2"/>
      <c r="F52" s="2"/>
      <c r="G52" s="124">
        <f t="shared" si="4"/>
        <v>0</v>
      </c>
      <c r="H52" s="124">
        <f t="shared" ref="H52:I60" si="7">IFERROR(E52/D52,0)</f>
        <v>0</v>
      </c>
      <c r="I52" s="124">
        <f t="shared" si="7"/>
        <v>0</v>
      </c>
      <c r="J52" s="124">
        <f t="shared" si="6"/>
        <v>0</v>
      </c>
    </row>
    <row r="53" spans="1:10" x14ac:dyDescent="0.25">
      <c r="A53" s="18"/>
      <c r="B53" s="2"/>
      <c r="C53" s="2"/>
      <c r="D53" s="2"/>
      <c r="E53" s="2"/>
      <c r="F53" s="2"/>
      <c r="G53" s="124">
        <f t="shared" si="4"/>
        <v>0</v>
      </c>
      <c r="H53" s="124">
        <f t="shared" si="7"/>
        <v>0</v>
      </c>
      <c r="I53" s="124">
        <f t="shared" si="7"/>
        <v>0</v>
      </c>
      <c r="J53" s="124">
        <f t="shared" si="6"/>
        <v>0</v>
      </c>
    </row>
    <row r="54" spans="1:10" x14ac:dyDescent="0.25">
      <c r="A54" s="18"/>
      <c r="B54" s="2"/>
      <c r="C54" s="2"/>
      <c r="D54" s="2"/>
      <c r="E54" s="2"/>
      <c r="F54" s="2"/>
      <c r="G54" s="124">
        <f t="shared" si="4"/>
        <v>0</v>
      </c>
      <c r="H54" s="124">
        <f t="shared" si="7"/>
        <v>0</v>
      </c>
      <c r="I54" s="124">
        <f t="shared" si="7"/>
        <v>0</v>
      </c>
      <c r="J54" s="124">
        <f t="shared" si="6"/>
        <v>0</v>
      </c>
    </row>
    <row r="55" spans="1:10" x14ac:dyDescent="0.25">
      <c r="A55" s="18"/>
      <c r="B55" s="2"/>
      <c r="C55" s="2"/>
      <c r="D55" s="2"/>
      <c r="E55" s="2"/>
      <c r="F55" s="2"/>
      <c r="G55" s="124">
        <f t="shared" si="4"/>
        <v>0</v>
      </c>
      <c r="H55" s="124">
        <f t="shared" si="7"/>
        <v>0</v>
      </c>
      <c r="I55" s="124">
        <f t="shared" si="7"/>
        <v>0</v>
      </c>
      <c r="J55" s="124">
        <f t="shared" si="6"/>
        <v>0</v>
      </c>
    </row>
    <row r="56" spans="1:10" x14ac:dyDescent="0.25">
      <c r="A56" s="18"/>
      <c r="B56" s="2"/>
      <c r="C56" s="2"/>
      <c r="D56" s="2"/>
      <c r="E56" s="2"/>
      <c r="F56" s="2"/>
      <c r="G56" s="124">
        <f t="shared" si="4"/>
        <v>0</v>
      </c>
      <c r="H56" s="124">
        <f t="shared" si="7"/>
        <v>0</v>
      </c>
      <c r="I56" s="124">
        <f t="shared" si="7"/>
        <v>0</v>
      </c>
      <c r="J56" s="124">
        <f t="shared" si="6"/>
        <v>0</v>
      </c>
    </row>
    <row r="57" spans="1:10" x14ac:dyDescent="0.25">
      <c r="A57" s="18"/>
      <c r="B57" s="2"/>
      <c r="C57" s="2"/>
      <c r="D57" s="2"/>
      <c r="E57" s="2"/>
      <c r="F57" s="2"/>
      <c r="G57" s="124">
        <f t="shared" si="4"/>
        <v>0</v>
      </c>
      <c r="H57" s="124">
        <f t="shared" si="7"/>
        <v>0</v>
      </c>
      <c r="I57" s="124">
        <f t="shared" si="7"/>
        <v>0</v>
      </c>
      <c r="J57" s="124">
        <f t="shared" si="6"/>
        <v>0</v>
      </c>
    </row>
    <row r="58" spans="1:10" x14ac:dyDescent="0.25">
      <c r="A58" s="18"/>
      <c r="B58" s="2"/>
      <c r="C58" s="2"/>
      <c r="D58" s="2"/>
      <c r="E58" s="2"/>
      <c r="F58" s="2"/>
      <c r="G58" s="124">
        <f t="shared" si="4"/>
        <v>0</v>
      </c>
      <c r="H58" s="124">
        <f t="shared" si="7"/>
        <v>0</v>
      </c>
      <c r="I58" s="124">
        <f t="shared" si="7"/>
        <v>0</v>
      </c>
      <c r="J58" s="124">
        <f t="shared" si="6"/>
        <v>0</v>
      </c>
    </row>
    <row r="59" spans="1:10" x14ac:dyDescent="0.25">
      <c r="A59" s="18"/>
      <c r="B59" s="2"/>
      <c r="C59" s="2"/>
      <c r="D59" s="2"/>
      <c r="E59" s="2"/>
      <c r="F59" s="2"/>
      <c r="G59" s="124">
        <f t="shared" si="4"/>
        <v>0</v>
      </c>
      <c r="H59" s="124">
        <f t="shared" si="7"/>
        <v>0</v>
      </c>
      <c r="I59" s="124">
        <f t="shared" si="7"/>
        <v>0</v>
      </c>
      <c r="J59" s="124">
        <f t="shared" si="6"/>
        <v>0</v>
      </c>
    </row>
    <row r="60" spans="1:10" x14ac:dyDescent="0.25">
      <c r="A60" s="18"/>
      <c r="B60" s="2"/>
      <c r="C60" s="2"/>
      <c r="D60" s="2"/>
      <c r="E60" s="2"/>
      <c r="F60" s="2"/>
      <c r="G60" s="124">
        <f t="shared" si="4"/>
        <v>0</v>
      </c>
      <c r="H60" s="124">
        <f t="shared" si="7"/>
        <v>0</v>
      </c>
      <c r="I60" s="124">
        <f t="shared" si="7"/>
        <v>0</v>
      </c>
      <c r="J60" s="124">
        <f t="shared" si="6"/>
        <v>0</v>
      </c>
    </row>
    <row r="61" spans="1:10" x14ac:dyDescent="0.25">
      <c r="A61" s="39"/>
      <c r="B61" s="51"/>
      <c r="C61" s="51"/>
      <c r="D61" s="51"/>
      <c r="E61" s="51"/>
      <c r="F61" s="51"/>
      <c r="G61" s="124">
        <f>IFERROR(C61/B61,0)</f>
        <v>0</v>
      </c>
      <c r="H61" s="124">
        <f>IFERROR(E61/D61,0)</f>
        <v>0</v>
      </c>
      <c r="I61" s="124">
        <f>IFERROR(F61/E61,0)</f>
        <v>0</v>
      </c>
      <c r="J61" s="124">
        <f>IFERROR(F61/B61,0)</f>
        <v>0</v>
      </c>
    </row>
    <row r="62" spans="1:10" x14ac:dyDescent="0.25">
      <c r="A62" s="122" t="s">
        <v>53</v>
      </c>
      <c r="B62" s="49">
        <f>SUM(B35:B61)</f>
        <v>295</v>
      </c>
      <c r="C62" s="49">
        <f>SUM(C35:C61)</f>
        <v>67</v>
      </c>
      <c r="D62" s="49">
        <f>SUM(D35:D61)</f>
        <v>66</v>
      </c>
      <c r="E62" s="49">
        <f>SUM(E35:E61)</f>
        <v>51</v>
      </c>
      <c r="F62" s="49">
        <f>SUM(F35:F61)</f>
        <v>46</v>
      </c>
      <c r="G62" s="124">
        <f>IFERROR(C62/B62,0)</f>
        <v>0.22711864406779661</v>
      </c>
      <c r="H62" s="124">
        <f>IFERROR(E62/D62,0)</f>
        <v>0.77272727272727271</v>
      </c>
      <c r="I62" s="124">
        <f>IFERROR(F62/E62,0)</f>
        <v>0.90196078431372551</v>
      </c>
      <c r="J62" s="124">
        <f>IFERROR(F62/B62,0)</f>
        <v>0.15593220338983052</v>
      </c>
    </row>
    <row r="63" spans="1:10" x14ac:dyDescent="0.25">
      <c r="J63" s="7"/>
    </row>
    <row r="64" spans="1:10" ht="16.5" thickBot="1" x14ac:dyDescent="0.3">
      <c r="A64" s="489" t="s">
        <v>93</v>
      </c>
      <c r="B64" s="490"/>
      <c r="C64" s="490"/>
      <c r="D64" s="490"/>
      <c r="E64" s="491"/>
    </row>
    <row r="65" spans="1:9" ht="63.75" thickBot="1" x14ac:dyDescent="0.3">
      <c r="A65" s="82" t="s">
        <v>77</v>
      </c>
      <c r="B65" s="83" t="s">
        <v>79</v>
      </c>
      <c r="C65" s="84" t="s">
        <v>80</v>
      </c>
      <c r="D65" s="84" t="s">
        <v>81</v>
      </c>
      <c r="E65" s="84" t="s">
        <v>82</v>
      </c>
      <c r="F65" s="85" t="s">
        <v>88</v>
      </c>
      <c r="G65" s="85" t="s">
        <v>89</v>
      </c>
      <c r="H65" s="85" t="s">
        <v>90</v>
      </c>
      <c r="I65" s="86" t="s">
        <v>91</v>
      </c>
    </row>
    <row r="66" spans="1:9" x14ac:dyDescent="0.25">
      <c r="A66" s="71" t="s">
        <v>291</v>
      </c>
      <c r="B66" s="72">
        <v>36</v>
      </c>
      <c r="C66" s="72">
        <v>36</v>
      </c>
      <c r="D66" s="72">
        <v>28</v>
      </c>
      <c r="E66" s="72">
        <v>26</v>
      </c>
      <c r="F66" s="125">
        <f>+IFERROR(B66/(C4+C35),0)*100</f>
        <v>78.260869565217391</v>
      </c>
      <c r="G66" s="125">
        <f>+IFERROR(C66/(D4+D35),0)*100</f>
        <v>85.714285714285708</v>
      </c>
      <c r="H66" s="125">
        <f>+IFERROR(D66/(E4+E35),0)*100</f>
        <v>90.322580645161281</v>
      </c>
      <c r="I66" s="125">
        <f>+IFERROR(E66/(F4+F35),0)*100</f>
        <v>96.296296296296291</v>
      </c>
    </row>
    <row r="67" spans="1:9" x14ac:dyDescent="0.25">
      <c r="A67" s="18" t="s">
        <v>292</v>
      </c>
      <c r="B67" s="2">
        <v>27</v>
      </c>
      <c r="C67" s="2">
        <v>27</v>
      </c>
      <c r="D67" s="2">
        <v>20</v>
      </c>
      <c r="E67" s="2">
        <v>19</v>
      </c>
      <c r="F67" s="126">
        <f t="shared" ref="F67:I82" si="8">+IFERROR(B67/(C5+C36),0)*100</f>
        <v>77.142857142857153</v>
      </c>
      <c r="G67" s="126">
        <f t="shared" si="8"/>
        <v>77.142857142857153</v>
      </c>
      <c r="H67" s="126">
        <f t="shared" si="8"/>
        <v>83.333333333333343</v>
      </c>
      <c r="I67" s="126">
        <f t="shared" si="8"/>
        <v>82.608695652173907</v>
      </c>
    </row>
    <row r="68" spans="1:9" ht="31.5" x14ac:dyDescent="0.25">
      <c r="A68" s="18" t="s">
        <v>293</v>
      </c>
      <c r="B68" s="2">
        <v>1</v>
      </c>
      <c r="C68" s="2">
        <v>1</v>
      </c>
      <c r="D68" s="2">
        <v>0</v>
      </c>
      <c r="E68" s="2">
        <v>0</v>
      </c>
      <c r="F68" s="126">
        <f t="shared" si="8"/>
        <v>4.1666666666666661</v>
      </c>
      <c r="G68" s="126">
        <f t="shared" si="8"/>
        <v>4.1666666666666661</v>
      </c>
      <c r="H68" s="126">
        <f t="shared" si="8"/>
        <v>0</v>
      </c>
      <c r="I68" s="126">
        <f t="shared" si="8"/>
        <v>0</v>
      </c>
    </row>
    <row r="69" spans="1:9" x14ac:dyDescent="0.25">
      <c r="A69" s="18" t="s">
        <v>294</v>
      </c>
      <c r="B69" s="2">
        <v>25</v>
      </c>
      <c r="C69" s="2">
        <v>25</v>
      </c>
      <c r="D69" s="2">
        <v>25</v>
      </c>
      <c r="E69" s="2">
        <v>23</v>
      </c>
      <c r="F69" s="126">
        <f t="shared" si="8"/>
        <v>37.313432835820898</v>
      </c>
      <c r="G69" s="126">
        <f t="shared" si="8"/>
        <v>39.682539682539684</v>
      </c>
      <c r="H69" s="126">
        <f t="shared" si="8"/>
        <v>44.642857142857146</v>
      </c>
      <c r="I69" s="126">
        <f t="shared" si="8"/>
        <v>42.592592592592595</v>
      </c>
    </row>
    <row r="70" spans="1:9" x14ac:dyDescent="0.25">
      <c r="A70" s="18" t="s">
        <v>296</v>
      </c>
      <c r="B70" s="2">
        <v>6</v>
      </c>
      <c r="C70" s="2">
        <v>6</v>
      </c>
      <c r="D70" s="2">
        <v>6</v>
      </c>
      <c r="E70" s="2">
        <v>6</v>
      </c>
      <c r="F70" s="126">
        <f t="shared" si="8"/>
        <v>85.714285714285708</v>
      </c>
      <c r="G70" s="126">
        <f t="shared" si="8"/>
        <v>85.714285714285708</v>
      </c>
      <c r="H70" s="126">
        <f t="shared" si="8"/>
        <v>100</v>
      </c>
      <c r="I70" s="126">
        <f t="shared" si="8"/>
        <v>120</v>
      </c>
    </row>
    <row r="71" spans="1:9" x14ac:dyDescent="0.25">
      <c r="A71" s="18" t="s">
        <v>297</v>
      </c>
      <c r="B71" s="2">
        <v>6</v>
      </c>
      <c r="C71" s="2">
        <v>6</v>
      </c>
      <c r="D71" s="2">
        <v>4</v>
      </c>
      <c r="E71" s="2">
        <v>4</v>
      </c>
      <c r="F71" s="126">
        <f t="shared" si="8"/>
        <v>100</v>
      </c>
      <c r="G71" s="126">
        <f t="shared" si="8"/>
        <v>100</v>
      </c>
      <c r="H71" s="126">
        <f t="shared" si="8"/>
        <v>66.666666666666657</v>
      </c>
      <c r="I71" s="126">
        <f t="shared" si="8"/>
        <v>66.666666666666657</v>
      </c>
    </row>
    <row r="72" spans="1:9" x14ac:dyDescent="0.25">
      <c r="A72" s="18" t="s">
        <v>298</v>
      </c>
      <c r="B72" s="2">
        <v>7.5</v>
      </c>
      <c r="C72" s="2">
        <v>7</v>
      </c>
      <c r="D72" s="2">
        <v>7</v>
      </c>
      <c r="E72" s="2">
        <v>7</v>
      </c>
      <c r="F72" s="126">
        <f t="shared" si="8"/>
        <v>83.333333333333343</v>
      </c>
      <c r="G72" s="126">
        <f t="shared" si="8"/>
        <v>77.777777777777786</v>
      </c>
      <c r="H72" s="126">
        <f t="shared" si="8"/>
        <v>140</v>
      </c>
      <c r="I72" s="126">
        <f t="shared" si="8"/>
        <v>140</v>
      </c>
    </row>
    <row r="73" spans="1:9" x14ac:dyDescent="0.25">
      <c r="A73" s="18" t="s">
        <v>299</v>
      </c>
      <c r="B73" s="13">
        <v>5.5</v>
      </c>
      <c r="C73" s="13">
        <v>4</v>
      </c>
      <c r="D73" s="13">
        <v>3</v>
      </c>
      <c r="E73" s="13">
        <v>2</v>
      </c>
      <c r="F73" s="126">
        <f t="shared" si="8"/>
        <v>64.705882352941174</v>
      </c>
      <c r="G73" s="126">
        <f t="shared" si="8"/>
        <v>57.142857142857139</v>
      </c>
      <c r="H73" s="126">
        <f t="shared" si="8"/>
        <v>42.857142857142854</v>
      </c>
      <c r="I73" s="126">
        <f t="shared" si="8"/>
        <v>28.571428571428569</v>
      </c>
    </row>
    <row r="74" spans="1:9" ht="31.5" x14ac:dyDescent="0.25">
      <c r="A74" s="18" t="s">
        <v>300</v>
      </c>
      <c r="B74" s="172">
        <v>19</v>
      </c>
      <c r="C74" s="13">
        <v>19</v>
      </c>
      <c r="D74" s="13">
        <v>18</v>
      </c>
      <c r="E74" s="13">
        <v>15</v>
      </c>
      <c r="F74" s="126">
        <f t="shared" si="8"/>
        <v>200</v>
      </c>
      <c r="G74" s="126">
        <f t="shared" si="8"/>
        <v>380</v>
      </c>
      <c r="H74" s="126">
        <f t="shared" si="8"/>
        <v>600</v>
      </c>
      <c r="I74" s="126">
        <f t="shared" si="8"/>
        <v>750</v>
      </c>
    </row>
    <row r="75" spans="1:9" x14ac:dyDescent="0.25">
      <c r="A75" s="18" t="s">
        <v>302</v>
      </c>
      <c r="B75" s="2">
        <v>90</v>
      </c>
      <c r="C75" s="2">
        <v>90</v>
      </c>
      <c r="D75" s="2">
        <v>82</v>
      </c>
      <c r="E75" s="2">
        <v>75</v>
      </c>
      <c r="F75" s="126">
        <f t="shared" si="8"/>
        <v>409.09090909090907</v>
      </c>
      <c r="G75" s="126">
        <f t="shared" si="8"/>
        <v>409.09090909090907</v>
      </c>
      <c r="H75" s="126">
        <f t="shared" si="8"/>
        <v>390.47619047619048</v>
      </c>
      <c r="I75" s="126">
        <f t="shared" si="8"/>
        <v>416.66666666666669</v>
      </c>
    </row>
    <row r="76" spans="1:9" x14ac:dyDescent="0.25">
      <c r="A76" s="18" t="s">
        <v>303</v>
      </c>
      <c r="B76" s="2">
        <v>102</v>
      </c>
      <c r="C76" s="2">
        <v>102</v>
      </c>
      <c r="D76" s="2">
        <v>95</v>
      </c>
      <c r="E76" s="2">
        <v>92</v>
      </c>
      <c r="F76" s="126">
        <f t="shared" si="8"/>
        <v>105.15463917525774</v>
      </c>
      <c r="G76" s="126">
        <f t="shared" si="8"/>
        <v>105.15463917525774</v>
      </c>
      <c r="H76" s="126">
        <f t="shared" si="8"/>
        <v>113.09523809523809</v>
      </c>
      <c r="I76" s="126">
        <f t="shared" si="8"/>
        <v>119.48051948051948</v>
      </c>
    </row>
    <row r="77" spans="1:9" x14ac:dyDescent="0.25">
      <c r="A77" s="18" t="s">
        <v>304</v>
      </c>
      <c r="B77" s="2">
        <v>33</v>
      </c>
      <c r="C77" s="2">
        <v>33</v>
      </c>
      <c r="D77" s="2">
        <v>33</v>
      </c>
      <c r="E77" s="2">
        <v>32</v>
      </c>
      <c r="F77" s="126">
        <f t="shared" si="8"/>
        <v>31.428571428571427</v>
      </c>
      <c r="G77" s="126">
        <f t="shared" si="8"/>
        <v>31.428571428571427</v>
      </c>
      <c r="H77" s="126">
        <f t="shared" si="8"/>
        <v>33.673469387755098</v>
      </c>
      <c r="I77" s="126">
        <f t="shared" si="8"/>
        <v>34.042553191489361</v>
      </c>
    </row>
    <row r="78" spans="1:9" x14ac:dyDescent="0.25">
      <c r="A78" s="18" t="s">
        <v>305</v>
      </c>
      <c r="B78" s="2">
        <v>11</v>
      </c>
      <c r="C78" s="2">
        <v>11</v>
      </c>
      <c r="D78" s="2">
        <v>11</v>
      </c>
      <c r="E78" s="2">
        <v>11</v>
      </c>
      <c r="F78" s="126">
        <f t="shared" si="8"/>
        <v>19.298245614035086</v>
      </c>
      <c r="G78" s="126">
        <f t="shared" si="8"/>
        <v>19.298245614035086</v>
      </c>
      <c r="H78" s="126">
        <f t="shared" si="8"/>
        <v>22.916666666666664</v>
      </c>
      <c r="I78" s="126">
        <f t="shared" si="8"/>
        <v>25.581395348837212</v>
      </c>
    </row>
    <row r="79" spans="1:9" ht="31.5" x14ac:dyDescent="0.25">
      <c r="A79" s="18" t="s">
        <v>312</v>
      </c>
      <c r="B79" s="2">
        <v>82</v>
      </c>
      <c r="C79" s="2">
        <v>82</v>
      </c>
      <c r="D79" s="2">
        <v>72</v>
      </c>
      <c r="E79" s="2">
        <v>69</v>
      </c>
      <c r="F79" s="126">
        <f t="shared" si="8"/>
        <v>630.76923076923072</v>
      </c>
      <c r="G79" s="126">
        <f t="shared" si="8"/>
        <v>630.76923076923072</v>
      </c>
      <c r="H79" s="126">
        <f t="shared" si="8"/>
        <v>553.84615384615381</v>
      </c>
      <c r="I79" s="126">
        <f t="shared" si="8"/>
        <v>530.76923076923072</v>
      </c>
    </row>
    <row r="80" spans="1:9" x14ac:dyDescent="0.25">
      <c r="A80" s="18" t="s">
        <v>306</v>
      </c>
      <c r="B80" s="2">
        <v>10</v>
      </c>
      <c r="C80" s="2">
        <v>10</v>
      </c>
      <c r="D80" s="2">
        <v>10</v>
      </c>
      <c r="E80" s="2">
        <v>10</v>
      </c>
      <c r="F80" s="126">
        <f t="shared" si="8"/>
        <v>10.526315789473683</v>
      </c>
      <c r="G80" s="126">
        <f t="shared" si="8"/>
        <v>10.526315789473683</v>
      </c>
      <c r="H80" s="126">
        <f t="shared" si="8"/>
        <v>12.820512820512819</v>
      </c>
      <c r="I80" s="126">
        <f t="shared" si="8"/>
        <v>13.698630136986301</v>
      </c>
    </row>
    <row r="81" spans="1:9" x14ac:dyDescent="0.25">
      <c r="A81" s="18" t="s">
        <v>308</v>
      </c>
      <c r="B81" s="2">
        <v>6</v>
      </c>
      <c r="C81" s="2">
        <v>6</v>
      </c>
      <c r="D81" s="2">
        <v>6</v>
      </c>
      <c r="E81" s="2">
        <v>6</v>
      </c>
      <c r="F81" s="126">
        <f t="shared" si="8"/>
        <v>50</v>
      </c>
      <c r="G81" s="126">
        <f t="shared" si="8"/>
        <v>50</v>
      </c>
      <c r="H81" s="126">
        <f t="shared" si="8"/>
        <v>50</v>
      </c>
      <c r="I81" s="126">
        <f t="shared" si="8"/>
        <v>50</v>
      </c>
    </row>
    <row r="82" spans="1:9" x14ac:dyDescent="0.25">
      <c r="A82" s="18" t="s">
        <v>310</v>
      </c>
      <c r="B82" s="2">
        <v>8</v>
      </c>
      <c r="C82" s="2">
        <v>8</v>
      </c>
      <c r="D82" s="2">
        <v>8</v>
      </c>
      <c r="E82" s="2">
        <v>8</v>
      </c>
      <c r="F82" s="126">
        <f t="shared" si="8"/>
        <v>66.666666666666657</v>
      </c>
      <c r="G82" s="126">
        <f t="shared" si="8"/>
        <v>66.666666666666657</v>
      </c>
      <c r="H82" s="126">
        <f t="shared" si="8"/>
        <v>66.666666666666657</v>
      </c>
      <c r="I82" s="126">
        <f t="shared" si="8"/>
        <v>66.666666666666657</v>
      </c>
    </row>
    <row r="83" spans="1:9" x14ac:dyDescent="0.25">
      <c r="A83" s="18"/>
      <c r="B83" s="2"/>
      <c r="C83" s="2"/>
      <c r="D83" s="2"/>
      <c r="E83" s="2"/>
      <c r="F83" s="126">
        <f t="shared" ref="F83:I93" si="9">+IFERROR(B83/(C21+C52),0)*100</f>
        <v>0</v>
      </c>
      <c r="G83" s="126">
        <f t="shared" si="9"/>
        <v>0</v>
      </c>
      <c r="H83" s="126">
        <f t="shared" si="9"/>
        <v>0</v>
      </c>
      <c r="I83" s="126">
        <f t="shared" si="9"/>
        <v>0</v>
      </c>
    </row>
    <row r="84" spans="1:9" x14ac:dyDescent="0.25">
      <c r="A84" s="18"/>
      <c r="B84" s="2"/>
      <c r="C84" s="2"/>
      <c r="D84" s="2"/>
      <c r="E84" s="2"/>
      <c r="F84" s="126">
        <f t="shared" si="9"/>
        <v>0</v>
      </c>
      <c r="G84" s="126">
        <f t="shared" si="9"/>
        <v>0</v>
      </c>
      <c r="H84" s="126">
        <f t="shared" si="9"/>
        <v>0</v>
      </c>
      <c r="I84" s="126">
        <f t="shared" si="9"/>
        <v>0</v>
      </c>
    </row>
    <row r="85" spans="1:9" x14ac:dyDescent="0.25">
      <c r="A85" s="18"/>
      <c r="B85" s="2"/>
      <c r="C85" s="2"/>
      <c r="D85" s="2"/>
      <c r="E85" s="2"/>
      <c r="F85" s="126">
        <f t="shared" si="9"/>
        <v>0</v>
      </c>
      <c r="G85" s="126">
        <f t="shared" si="9"/>
        <v>0</v>
      </c>
      <c r="H85" s="126">
        <f t="shared" si="9"/>
        <v>0</v>
      </c>
      <c r="I85" s="126">
        <f t="shared" si="9"/>
        <v>0</v>
      </c>
    </row>
    <row r="86" spans="1:9" x14ac:dyDescent="0.25">
      <c r="A86" s="18"/>
      <c r="B86" s="2"/>
      <c r="C86" s="2"/>
      <c r="D86" s="2"/>
      <c r="E86" s="2"/>
      <c r="F86" s="126">
        <f t="shared" si="9"/>
        <v>0</v>
      </c>
      <c r="G86" s="126">
        <f t="shared" si="9"/>
        <v>0</v>
      </c>
      <c r="H86" s="126">
        <f t="shared" si="9"/>
        <v>0</v>
      </c>
      <c r="I86" s="126">
        <f t="shared" si="9"/>
        <v>0</v>
      </c>
    </row>
    <row r="87" spans="1:9" x14ac:dyDescent="0.25">
      <c r="A87" s="18"/>
      <c r="B87" s="2"/>
      <c r="C87" s="2"/>
      <c r="D87" s="2"/>
      <c r="E87" s="2"/>
      <c r="F87" s="126">
        <f t="shared" si="9"/>
        <v>0</v>
      </c>
      <c r="G87" s="126">
        <f t="shared" si="9"/>
        <v>0</v>
      </c>
      <c r="H87" s="126">
        <f t="shared" si="9"/>
        <v>0</v>
      </c>
      <c r="I87" s="126">
        <f t="shared" si="9"/>
        <v>0</v>
      </c>
    </row>
    <row r="88" spans="1:9" x14ac:dyDescent="0.25">
      <c r="A88" s="18"/>
      <c r="B88" s="2"/>
      <c r="C88" s="2"/>
      <c r="D88" s="2"/>
      <c r="E88" s="2"/>
      <c r="F88" s="126">
        <f t="shared" si="9"/>
        <v>0</v>
      </c>
      <c r="G88" s="126">
        <f t="shared" si="9"/>
        <v>0</v>
      </c>
      <c r="H88" s="126">
        <f t="shared" si="9"/>
        <v>0</v>
      </c>
      <c r="I88" s="126">
        <f t="shared" si="9"/>
        <v>0</v>
      </c>
    </row>
    <row r="89" spans="1:9" x14ac:dyDescent="0.25">
      <c r="A89" s="18"/>
      <c r="B89" s="2"/>
      <c r="C89" s="2"/>
      <c r="D89" s="2"/>
      <c r="E89" s="2"/>
      <c r="F89" s="126">
        <f t="shared" si="9"/>
        <v>0</v>
      </c>
      <c r="G89" s="126">
        <f t="shared" si="9"/>
        <v>0</v>
      </c>
      <c r="H89" s="126">
        <f t="shared" si="9"/>
        <v>0</v>
      </c>
      <c r="I89" s="126">
        <f t="shared" si="9"/>
        <v>0</v>
      </c>
    </row>
    <row r="90" spans="1:9" x14ac:dyDescent="0.25">
      <c r="A90" s="18"/>
      <c r="B90" s="2"/>
      <c r="C90" s="2"/>
      <c r="D90" s="2"/>
      <c r="E90" s="2"/>
      <c r="F90" s="126">
        <f t="shared" si="9"/>
        <v>0</v>
      </c>
      <c r="G90" s="126">
        <f t="shared" si="9"/>
        <v>0</v>
      </c>
      <c r="H90" s="126">
        <f t="shared" si="9"/>
        <v>0</v>
      </c>
      <c r="I90" s="126">
        <f t="shared" si="9"/>
        <v>0</v>
      </c>
    </row>
    <row r="91" spans="1:9" x14ac:dyDescent="0.25">
      <c r="A91" s="18"/>
      <c r="B91" s="2"/>
      <c r="C91" s="2"/>
      <c r="D91" s="2"/>
      <c r="E91" s="2"/>
      <c r="F91" s="126">
        <f t="shared" si="9"/>
        <v>0</v>
      </c>
      <c r="G91" s="126">
        <f t="shared" si="9"/>
        <v>0</v>
      </c>
      <c r="H91" s="126">
        <f t="shared" si="9"/>
        <v>0</v>
      </c>
      <c r="I91" s="126">
        <f t="shared" si="9"/>
        <v>0</v>
      </c>
    </row>
    <row r="92" spans="1:9" x14ac:dyDescent="0.25">
      <c r="A92" s="39"/>
      <c r="B92" s="2"/>
      <c r="C92" s="2"/>
      <c r="D92" s="2"/>
      <c r="E92" s="2"/>
      <c r="F92" s="126">
        <f t="shared" si="9"/>
        <v>0</v>
      </c>
      <c r="G92" s="126">
        <f t="shared" si="9"/>
        <v>0</v>
      </c>
      <c r="H92" s="126">
        <f t="shared" si="9"/>
        <v>0</v>
      </c>
      <c r="I92" s="126">
        <f t="shared" si="9"/>
        <v>0</v>
      </c>
    </row>
    <row r="93" spans="1:9" x14ac:dyDescent="0.25">
      <c r="A93" s="122" t="s">
        <v>53</v>
      </c>
      <c r="B93" s="49">
        <f>SUM(B66:B92)</f>
        <v>475</v>
      </c>
      <c r="C93" s="49">
        <f>SUM(C66:C92)</f>
        <v>473</v>
      </c>
      <c r="D93" s="49">
        <f>SUM(D66:D92)</f>
        <v>428</v>
      </c>
      <c r="E93" s="49">
        <f>SUM(E66:E92)</f>
        <v>405</v>
      </c>
      <c r="F93" s="126">
        <f t="shared" si="9"/>
        <v>73.757763975155271</v>
      </c>
      <c r="G93" s="126">
        <f t="shared" si="9"/>
        <v>75.079365079365076</v>
      </c>
      <c r="H93" s="126">
        <f t="shared" si="9"/>
        <v>79.259259259259267</v>
      </c>
      <c r="I93" s="126">
        <f t="shared" si="9"/>
        <v>81.325301204819283</v>
      </c>
    </row>
    <row r="94" spans="1:9" x14ac:dyDescent="0.25">
      <c r="A94" s="22"/>
      <c r="B94" s="7"/>
      <c r="C94" s="7"/>
      <c r="E94" s="7"/>
      <c r="I94" s="7"/>
    </row>
    <row r="95" spans="1:9" ht="16.5" thickBot="1" x14ac:dyDescent="0.3">
      <c r="A95" s="110" t="s">
        <v>94</v>
      </c>
      <c r="B95" s="6"/>
      <c r="C95" s="6"/>
      <c r="D95" s="6"/>
      <c r="E95" s="6"/>
    </row>
    <row r="96" spans="1:9" ht="63.75" thickBot="1" x14ac:dyDescent="0.3">
      <c r="A96" s="82" t="s">
        <v>77</v>
      </c>
      <c r="B96" s="83" t="s">
        <v>79</v>
      </c>
      <c r="C96" s="84" t="s">
        <v>80</v>
      </c>
      <c r="D96" s="84" t="s">
        <v>81</v>
      </c>
      <c r="E96" s="84" t="s">
        <v>82</v>
      </c>
      <c r="F96" s="85" t="s">
        <v>88</v>
      </c>
      <c r="G96" s="85" t="s">
        <v>89</v>
      </c>
      <c r="H96" s="85" t="s">
        <v>90</v>
      </c>
      <c r="I96" s="86" t="s">
        <v>91</v>
      </c>
    </row>
    <row r="97" spans="1:9" x14ac:dyDescent="0.25">
      <c r="A97" s="71" t="s">
        <v>291</v>
      </c>
      <c r="B97" s="72">
        <v>1</v>
      </c>
      <c r="C97" s="72">
        <v>1</v>
      </c>
      <c r="D97" s="72">
        <v>0</v>
      </c>
      <c r="E97" s="72">
        <v>0</v>
      </c>
      <c r="F97" s="125">
        <f>+IFERROR(B97/(C4+C35),0)*100</f>
        <v>2.1739130434782608</v>
      </c>
      <c r="G97" s="125">
        <f>+IFERROR(C97/(D4+D35),0)*100</f>
        <v>2.3809523809523809</v>
      </c>
      <c r="H97" s="125">
        <f>+IFERROR(D97/(E4+E35),0)*100</f>
        <v>0</v>
      </c>
      <c r="I97" s="125">
        <f>+IFERROR(E97/(F4+F35),0)*100</f>
        <v>0</v>
      </c>
    </row>
    <row r="98" spans="1:9" x14ac:dyDescent="0.25">
      <c r="A98" s="18" t="s">
        <v>292</v>
      </c>
      <c r="B98" s="2">
        <v>2</v>
      </c>
      <c r="C98" s="2">
        <v>2</v>
      </c>
      <c r="D98" s="2">
        <v>1</v>
      </c>
      <c r="E98" s="2">
        <v>1</v>
      </c>
      <c r="F98" s="126">
        <f t="shared" ref="F98:I113" si="10">+IFERROR(B98/(C5+C36),0)*100</f>
        <v>5.7142857142857144</v>
      </c>
      <c r="G98" s="126">
        <f t="shared" si="10"/>
        <v>5.7142857142857144</v>
      </c>
      <c r="H98" s="126">
        <f t="shared" si="10"/>
        <v>4.1666666666666661</v>
      </c>
      <c r="I98" s="126">
        <f t="shared" si="10"/>
        <v>4.3478260869565215</v>
      </c>
    </row>
    <row r="99" spans="1:9" ht="31.5" x14ac:dyDescent="0.25">
      <c r="A99" s="18" t="s">
        <v>293</v>
      </c>
      <c r="B99" s="2">
        <v>1</v>
      </c>
      <c r="C99" s="2">
        <v>1</v>
      </c>
      <c r="D99" s="2">
        <v>1</v>
      </c>
      <c r="E99" s="2">
        <v>1</v>
      </c>
      <c r="F99" s="126">
        <f t="shared" si="10"/>
        <v>4.1666666666666661</v>
      </c>
      <c r="G99" s="126">
        <f t="shared" si="10"/>
        <v>4.1666666666666661</v>
      </c>
      <c r="H99" s="126">
        <f t="shared" si="10"/>
        <v>5.5555555555555554</v>
      </c>
      <c r="I99" s="126">
        <f t="shared" si="10"/>
        <v>6.25</v>
      </c>
    </row>
    <row r="100" spans="1:9" x14ac:dyDescent="0.25">
      <c r="A100" s="18" t="s">
        <v>294</v>
      </c>
      <c r="B100" s="2">
        <v>2</v>
      </c>
      <c r="C100" s="2">
        <v>1</v>
      </c>
      <c r="D100" s="2">
        <v>1</v>
      </c>
      <c r="E100" s="2">
        <v>1</v>
      </c>
      <c r="F100" s="126">
        <f t="shared" si="10"/>
        <v>2.9850746268656714</v>
      </c>
      <c r="G100" s="126">
        <f t="shared" si="10"/>
        <v>1.5873015873015872</v>
      </c>
      <c r="H100" s="126">
        <f t="shared" si="10"/>
        <v>1.7857142857142856</v>
      </c>
      <c r="I100" s="126">
        <f t="shared" si="10"/>
        <v>1.8518518518518516</v>
      </c>
    </row>
    <row r="101" spans="1:9" x14ac:dyDescent="0.25">
      <c r="A101" s="18" t="s">
        <v>295</v>
      </c>
      <c r="B101" s="2">
        <v>1</v>
      </c>
      <c r="C101" s="2">
        <v>1</v>
      </c>
      <c r="D101" s="2">
        <v>1</v>
      </c>
      <c r="E101" s="2">
        <v>1</v>
      </c>
      <c r="F101" s="126">
        <f t="shared" si="10"/>
        <v>14.285714285714285</v>
      </c>
      <c r="G101" s="126">
        <f t="shared" si="10"/>
        <v>14.285714285714285</v>
      </c>
      <c r="H101" s="126">
        <f t="shared" si="10"/>
        <v>16.666666666666664</v>
      </c>
      <c r="I101" s="126">
        <f t="shared" si="10"/>
        <v>20</v>
      </c>
    </row>
    <row r="102" spans="1:9" x14ac:dyDescent="0.25">
      <c r="A102" s="18" t="s">
        <v>297</v>
      </c>
      <c r="B102" s="2">
        <v>1</v>
      </c>
      <c r="C102" s="2">
        <v>1</v>
      </c>
      <c r="D102" s="2">
        <v>0</v>
      </c>
      <c r="E102" s="2">
        <v>0</v>
      </c>
      <c r="F102" s="126">
        <f t="shared" si="10"/>
        <v>16.666666666666664</v>
      </c>
      <c r="G102" s="126">
        <f t="shared" si="10"/>
        <v>16.666666666666664</v>
      </c>
      <c r="H102" s="126">
        <f t="shared" si="10"/>
        <v>0</v>
      </c>
      <c r="I102" s="126">
        <f t="shared" si="10"/>
        <v>0</v>
      </c>
    </row>
    <row r="103" spans="1:9" x14ac:dyDescent="0.25">
      <c r="A103" s="18" t="s">
        <v>299</v>
      </c>
      <c r="B103" s="2">
        <v>1</v>
      </c>
      <c r="C103" s="2">
        <v>1</v>
      </c>
      <c r="D103" s="2">
        <v>0</v>
      </c>
      <c r="E103" s="2">
        <v>0</v>
      </c>
      <c r="F103" s="126">
        <f t="shared" si="10"/>
        <v>11.111111111111111</v>
      </c>
      <c r="G103" s="126">
        <f t="shared" si="10"/>
        <v>11.111111111111111</v>
      </c>
      <c r="H103" s="126">
        <f t="shared" si="10"/>
        <v>0</v>
      </c>
      <c r="I103" s="126">
        <f t="shared" si="10"/>
        <v>0</v>
      </c>
    </row>
    <row r="104" spans="1:9" x14ac:dyDescent="0.25">
      <c r="A104" s="18" t="s">
        <v>302</v>
      </c>
      <c r="B104" s="2">
        <v>5</v>
      </c>
      <c r="C104" s="2">
        <v>5</v>
      </c>
      <c r="D104" s="2">
        <v>1</v>
      </c>
      <c r="E104" s="2">
        <v>0</v>
      </c>
      <c r="F104" s="126">
        <f t="shared" si="10"/>
        <v>58.82352941176471</v>
      </c>
      <c r="G104" s="126">
        <f t="shared" si="10"/>
        <v>71.428571428571431</v>
      </c>
      <c r="H104" s="126">
        <f t="shared" si="10"/>
        <v>14.285714285714285</v>
      </c>
      <c r="I104" s="126">
        <f t="shared" si="10"/>
        <v>0</v>
      </c>
    </row>
    <row r="105" spans="1:9" x14ac:dyDescent="0.25">
      <c r="A105" s="18" t="s">
        <v>303</v>
      </c>
      <c r="B105" s="2">
        <v>3</v>
      </c>
      <c r="C105" s="2">
        <v>3</v>
      </c>
      <c r="D105" s="2">
        <v>1</v>
      </c>
      <c r="E105" s="2">
        <v>1</v>
      </c>
      <c r="F105" s="126">
        <f t="shared" si="10"/>
        <v>31.578947368421051</v>
      </c>
      <c r="G105" s="126">
        <f t="shared" si="10"/>
        <v>60</v>
      </c>
      <c r="H105" s="126">
        <f t="shared" si="10"/>
        <v>33.333333333333329</v>
      </c>
      <c r="I105" s="126">
        <f t="shared" si="10"/>
        <v>50</v>
      </c>
    </row>
    <row r="106" spans="1:9" x14ac:dyDescent="0.25">
      <c r="A106" s="18" t="s">
        <v>304</v>
      </c>
      <c r="B106" s="2">
        <v>12</v>
      </c>
      <c r="C106" s="2">
        <v>12</v>
      </c>
      <c r="D106" s="2">
        <v>8</v>
      </c>
      <c r="E106" s="2">
        <v>8</v>
      </c>
      <c r="F106" s="126">
        <f t="shared" si="10"/>
        <v>54.54545454545454</v>
      </c>
      <c r="G106" s="126">
        <f t="shared" si="10"/>
        <v>54.54545454545454</v>
      </c>
      <c r="H106" s="126">
        <f t="shared" si="10"/>
        <v>38.095238095238095</v>
      </c>
      <c r="I106" s="126">
        <f t="shared" si="10"/>
        <v>44.444444444444443</v>
      </c>
    </row>
    <row r="107" spans="1:9" ht="31.5" x14ac:dyDescent="0.25">
      <c r="A107" s="18" t="s">
        <v>312</v>
      </c>
      <c r="B107" s="2">
        <v>4</v>
      </c>
      <c r="C107" s="2">
        <v>4</v>
      </c>
      <c r="D107" s="2">
        <v>1</v>
      </c>
      <c r="E107" s="2">
        <v>0</v>
      </c>
      <c r="F107" s="126">
        <f t="shared" si="10"/>
        <v>4.1237113402061851</v>
      </c>
      <c r="G107" s="126">
        <f t="shared" si="10"/>
        <v>4.1237113402061851</v>
      </c>
      <c r="H107" s="126">
        <f t="shared" si="10"/>
        <v>1.1904761904761905</v>
      </c>
      <c r="I107" s="126">
        <f t="shared" si="10"/>
        <v>0</v>
      </c>
    </row>
    <row r="108" spans="1:9" x14ac:dyDescent="0.25">
      <c r="A108" s="18" t="s">
        <v>310</v>
      </c>
      <c r="B108" s="2">
        <v>1</v>
      </c>
      <c r="C108" s="2">
        <v>1</v>
      </c>
      <c r="D108" s="2">
        <v>0</v>
      </c>
      <c r="E108" s="2">
        <v>0</v>
      </c>
      <c r="F108" s="126">
        <f t="shared" si="10"/>
        <v>0.95238095238095244</v>
      </c>
      <c r="G108" s="126">
        <f t="shared" si="10"/>
        <v>0.95238095238095244</v>
      </c>
      <c r="H108" s="126">
        <f t="shared" si="10"/>
        <v>0</v>
      </c>
      <c r="I108" s="126">
        <f t="shared" si="10"/>
        <v>0</v>
      </c>
    </row>
    <row r="109" spans="1:9" x14ac:dyDescent="0.25">
      <c r="A109" s="18"/>
      <c r="B109" s="2"/>
      <c r="C109" s="2"/>
      <c r="D109" s="2"/>
      <c r="E109" s="2"/>
      <c r="F109" s="126">
        <f t="shared" si="10"/>
        <v>0</v>
      </c>
      <c r="G109" s="126">
        <f t="shared" si="10"/>
        <v>0</v>
      </c>
      <c r="H109" s="126">
        <f t="shared" si="10"/>
        <v>0</v>
      </c>
      <c r="I109" s="126">
        <f t="shared" si="10"/>
        <v>0</v>
      </c>
    </row>
    <row r="110" spans="1:9" x14ac:dyDescent="0.25">
      <c r="A110" s="18"/>
      <c r="B110" s="2"/>
      <c r="C110" s="2"/>
      <c r="D110" s="2"/>
      <c r="E110" s="2"/>
      <c r="F110" s="126">
        <f t="shared" si="10"/>
        <v>0</v>
      </c>
      <c r="G110" s="126">
        <f t="shared" si="10"/>
        <v>0</v>
      </c>
      <c r="H110" s="126">
        <f t="shared" si="10"/>
        <v>0</v>
      </c>
      <c r="I110" s="126">
        <f t="shared" si="10"/>
        <v>0</v>
      </c>
    </row>
    <row r="111" spans="1:9" x14ac:dyDescent="0.25">
      <c r="A111" s="18"/>
      <c r="B111" s="2"/>
      <c r="C111" s="2"/>
      <c r="D111" s="2"/>
      <c r="E111" s="2"/>
      <c r="F111" s="126">
        <f>+IFERROR(B111/(C18+C49),0)*100</f>
        <v>0</v>
      </c>
      <c r="G111" s="126">
        <f t="shared" si="10"/>
        <v>0</v>
      </c>
      <c r="H111" s="126">
        <f t="shared" si="10"/>
        <v>0</v>
      </c>
      <c r="I111" s="126">
        <f t="shared" si="10"/>
        <v>0</v>
      </c>
    </row>
    <row r="112" spans="1:9" x14ac:dyDescent="0.25">
      <c r="A112" s="18"/>
      <c r="B112" s="2"/>
      <c r="C112" s="2"/>
      <c r="D112" s="2"/>
      <c r="E112" s="2"/>
      <c r="F112" s="126">
        <f t="shared" ref="F112:I124" si="11">+IFERROR(B112/(C19+C50),0)*100</f>
        <v>0</v>
      </c>
      <c r="G112" s="126">
        <f t="shared" si="10"/>
        <v>0</v>
      </c>
      <c r="H112" s="126">
        <f t="shared" si="10"/>
        <v>0</v>
      </c>
      <c r="I112" s="126">
        <f t="shared" si="10"/>
        <v>0</v>
      </c>
    </row>
    <row r="113" spans="1:9" x14ac:dyDescent="0.25">
      <c r="A113" s="18"/>
      <c r="B113" s="2"/>
      <c r="C113" s="2"/>
      <c r="D113" s="2"/>
      <c r="E113" s="2"/>
      <c r="F113" s="126">
        <f t="shared" si="11"/>
        <v>0</v>
      </c>
      <c r="G113" s="126">
        <f t="shared" si="10"/>
        <v>0</v>
      </c>
      <c r="H113" s="126">
        <f t="shared" si="10"/>
        <v>0</v>
      </c>
      <c r="I113" s="126">
        <f t="shared" si="10"/>
        <v>0</v>
      </c>
    </row>
    <row r="114" spans="1:9" x14ac:dyDescent="0.25">
      <c r="A114" s="18"/>
      <c r="B114" s="2"/>
      <c r="C114" s="2"/>
      <c r="D114" s="2"/>
      <c r="E114" s="2"/>
      <c r="F114" s="126">
        <f t="shared" si="11"/>
        <v>0</v>
      </c>
      <c r="G114" s="126">
        <f t="shared" si="11"/>
        <v>0</v>
      </c>
      <c r="H114" s="126">
        <f t="shared" si="11"/>
        <v>0</v>
      </c>
      <c r="I114" s="126">
        <f t="shared" si="11"/>
        <v>0</v>
      </c>
    </row>
    <row r="115" spans="1:9" x14ac:dyDescent="0.25">
      <c r="A115" s="18"/>
      <c r="B115" s="2"/>
      <c r="C115" s="2"/>
      <c r="D115" s="2"/>
      <c r="E115" s="2"/>
      <c r="F115" s="126">
        <f t="shared" si="11"/>
        <v>0</v>
      </c>
      <c r="G115" s="126">
        <f t="shared" si="11"/>
        <v>0</v>
      </c>
      <c r="H115" s="126">
        <f t="shared" si="11"/>
        <v>0</v>
      </c>
      <c r="I115" s="126">
        <f t="shared" si="11"/>
        <v>0</v>
      </c>
    </row>
    <row r="116" spans="1:9" x14ac:dyDescent="0.25">
      <c r="A116" s="18"/>
      <c r="B116" s="2"/>
      <c r="C116" s="2"/>
      <c r="D116" s="2"/>
      <c r="E116" s="2"/>
      <c r="F116" s="126">
        <f t="shared" si="11"/>
        <v>0</v>
      </c>
      <c r="G116" s="126">
        <f t="shared" si="11"/>
        <v>0</v>
      </c>
      <c r="H116" s="126">
        <f t="shared" si="11"/>
        <v>0</v>
      </c>
      <c r="I116" s="126">
        <f t="shared" si="11"/>
        <v>0</v>
      </c>
    </row>
    <row r="117" spans="1:9" x14ac:dyDescent="0.25">
      <c r="A117" s="18"/>
      <c r="B117" s="2"/>
      <c r="C117" s="2"/>
      <c r="D117" s="2"/>
      <c r="E117" s="2"/>
      <c r="F117" s="126">
        <f t="shared" si="11"/>
        <v>0</v>
      </c>
      <c r="G117" s="126">
        <f t="shared" si="11"/>
        <v>0</v>
      </c>
      <c r="H117" s="126">
        <f t="shared" si="11"/>
        <v>0</v>
      </c>
      <c r="I117" s="126">
        <f t="shared" si="11"/>
        <v>0</v>
      </c>
    </row>
    <row r="118" spans="1:9" x14ac:dyDescent="0.25">
      <c r="A118" s="18"/>
      <c r="B118" s="2"/>
      <c r="C118" s="2"/>
      <c r="D118" s="2"/>
      <c r="E118" s="2"/>
      <c r="F118" s="126">
        <f t="shared" si="11"/>
        <v>0</v>
      </c>
      <c r="G118" s="126">
        <f t="shared" si="11"/>
        <v>0</v>
      </c>
      <c r="H118" s="126">
        <f t="shared" si="11"/>
        <v>0</v>
      </c>
      <c r="I118" s="126">
        <f t="shared" si="11"/>
        <v>0</v>
      </c>
    </row>
    <row r="119" spans="1:9" x14ac:dyDescent="0.25">
      <c r="A119" s="18"/>
      <c r="B119" s="2"/>
      <c r="C119" s="2"/>
      <c r="D119" s="2"/>
      <c r="E119" s="2"/>
      <c r="F119" s="126">
        <f t="shared" si="11"/>
        <v>0</v>
      </c>
      <c r="G119" s="126">
        <f t="shared" si="11"/>
        <v>0</v>
      </c>
      <c r="H119" s="126">
        <f t="shared" si="11"/>
        <v>0</v>
      </c>
      <c r="I119" s="126">
        <f t="shared" si="11"/>
        <v>0</v>
      </c>
    </row>
    <row r="120" spans="1:9" x14ac:dyDescent="0.25">
      <c r="A120" s="18"/>
      <c r="B120" s="2"/>
      <c r="C120" s="2"/>
      <c r="D120" s="2"/>
      <c r="E120" s="2"/>
      <c r="F120" s="126">
        <f t="shared" si="11"/>
        <v>0</v>
      </c>
      <c r="G120" s="126">
        <f t="shared" si="11"/>
        <v>0</v>
      </c>
      <c r="H120" s="126">
        <f t="shared" si="11"/>
        <v>0</v>
      </c>
      <c r="I120" s="126">
        <f t="shared" si="11"/>
        <v>0</v>
      </c>
    </row>
    <row r="121" spans="1:9" x14ac:dyDescent="0.25">
      <c r="A121" s="18"/>
      <c r="B121" s="2"/>
      <c r="C121" s="2"/>
      <c r="D121" s="2"/>
      <c r="E121" s="2"/>
      <c r="F121" s="126">
        <f t="shared" si="11"/>
        <v>0</v>
      </c>
      <c r="G121" s="126">
        <f t="shared" si="11"/>
        <v>0</v>
      </c>
      <c r="H121" s="126">
        <f t="shared" si="11"/>
        <v>0</v>
      </c>
      <c r="I121" s="126">
        <f t="shared" si="11"/>
        <v>0</v>
      </c>
    </row>
    <row r="122" spans="1:9" x14ac:dyDescent="0.25">
      <c r="A122" s="18"/>
      <c r="B122" s="2"/>
      <c r="C122" s="2"/>
      <c r="D122" s="2"/>
      <c r="E122" s="2"/>
      <c r="F122" s="126">
        <f t="shared" si="11"/>
        <v>0</v>
      </c>
      <c r="G122" s="126">
        <f t="shared" si="11"/>
        <v>0</v>
      </c>
      <c r="H122" s="126">
        <f t="shared" si="11"/>
        <v>0</v>
      </c>
      <c r="I122" s="126">
        <f t="shared" si="11"/>
        <v>0</v>
      </c>
    </row>
    <row r="123" spans="1:9" x14ac:dyDescent="0.25">
      <c r="A123" s="39"/>
      <c r="B123" s="2"/>
      <c r="C123" s="2"/>
      <c r="D123" s="2"/>
      <c r="E123" s="2"/>
      <c r="F123" s="126">
        <f t="shared" si="11"/>
        <v>0</v>
      </c>
      <c r="G123" s="126">
        <f t="shared" si="11"/>
        <v>0</v>
      </c>
      <c r="H123" s="126">
        <f t="shared" si="11"/>
        <v>0</v>
      </c>
      <c r="I123" s="126">
        <f t="shared" si="11"/>
        <v>0</v>
      </c>
    </row>
    <row r="124" spans="1:9" x14ac:dyDescent="0.25">
      <c r="A124" s="122" t="s">
        <v>53</v>
      </c>
      <c r="B124" s="49">
        <f>SUM(B97:B123)</f>
        <v>34</v>
      </c>
      <c r="C124" s="49">
        <f>SUM(C97:C123)</f>
        <v>33</v>
      </c>
      <c r="D124" s="49">
        <f>SUM(D97:D123)</f>
        <v>15</v>
      </c>
      <c r="E124" s="49">
        <f>SUM(E97:E123)</f>
        <v>13</v>
      </c>
      <c r="F124" s="126">
        <f t="shared" si="11"/>
        <v>5.2795031055900621</v>
      </c>
      <c r="G124" s="126">
        <f t="shared" si="11"/>
        <v>5.2380952380952381</v>
      </c>
      <c r="H124" s="126">
        <f t="shared" si="11"/>
        <v>2.7777777777777777</v>
      </c>
      <c r="I124" s="126">
        <f t="shared" si="11"/>
        <v>2.6104417670682731</v>
      </c>
    </row>
    <row r="125" spans="1:9" x14ac:dyDescent="0.25">
      <c r="A125" s="22"/>
      <c r="B125" s="7"/>
      <c r="C125" s="7"/>
      <c r="D125" s="7"/>
      <c r="I125" s="7"/>
    </row>
    <row r="126" spans="1:9" x14ac:dyDescent="0.25">
      <c r="A126" s="22"/>
      <c r="B126" s="7"/>
      <c r="C126" s="7"/>
      <c r="D126" s="7"/>
      <c r="E126" s="7"/>
    </row>
    <row r="127" spans="1:9" x14ac:dyDescent="0.25">
      <c r="A127" s="22"/>
      <c r="B127" s="7"/>
      <c r="C127" s="7"/>
      <c r="D127" s="7"/>
      <c r="E127" s="7"/>
    </row>
    <row r="128" spans="1:9" x14ac:dyDescent="0.25">
      <c r="A128" s="22"/>
      <c r="B128" s="7"/>
      <c r="C128" s="7"/>
      <c r="D128" s="7"/>
      <c r="E128" s="7"/>
    </row>
    <row r="129" spans="1:5" x14ac:dyDescent="0.25">
      <c r="A129" s="22"/>
      <c r="B129" s="7"/>
      <c r="C129" s="7"/>
      <c r="D129" s="7"/>
      <c r="E129" s="7"/>
    </row>
    <row r="130" spans="1:5" x14ac:dyDescent="0.25">
      <c r="A130" s="22"/>
      <c r="B130" s="7"/>
      <c r="C130" s="7"/>
      <c r="D130" s="7"/>
      <c r="E130" s="7"/>
    </row>
    <row r="131" spans="1:5" x14ac:dyDescent="0.25">
      <c r="A131" s="10"/>
      <c r="B131" s="7"/>
      <c r="C131" s="7"/>
      <c r="D131" s="7"/>
      <c r="E131" s="7"/>
    </row>
    <row r="132" spans="1:5" x14ac:dyDescent="0.25">
      <c r="A132" s="22"/>
      <c r="B132" s="7"/>
      <c r="C132" s="7"/>
      <c r="D132" s="7"/>
      <c r="E132" s="7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Normal="100" zoomScaleSheetLayoutView="100" workbookViewId="0">
      <selection activeCell="L10" sqref="L10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493" t="s">
        <v>95</v>
      </c>
      <c r="B1" s="493"/>
      <c r="C1" s="493"/>
      <c r="D1" s="493"/>
      <c r="E1" s="493"/>
      <c r="F1" s="493"/>
      <c r="G1" s="493"/>
      <c r="H1" s="493"/>
      <c r="I1" s="493"/>
      <c r="J1" s="493"/>
      <c r="K1" s="166"/>
    </row>
    <row r="2" spans="1:12" ht="16.5" thickBot="1" x14ac:dyDescent="0.3">
      <c r="A2" s="486" t="s">
        <v>51</v>
      </c>
      <c r="B2" s="486"/>
      <c r="C2" s="486"/>
      <c r="D2" s="486"/>
      <c r="E2" s="486"/>
      <c r="F2" s="486"/>
      <c r="G2" s="486"/>
      <c r="H2" s="486"/>
      <c r="I2" s="486"/>
      <c r="J2" s="486"/>
      <c r="K2" s="15"/>
      <c r="L2" s="7"/>
    </row>
    <row r="3" spans="1:12" ht="32.25" thickBot="1" x14ac:dyDescent="0.3">
      <c r="A3" s="73" t="s">
        <v>77</v>
      </c>
      <c r="B3" s="74" t="s">
        <v>78</v>
      </c>
      <c r="C3" s="74" t="s">
        <v>79</v>
      </c>
      <c r="D3" s="75" t="s">
        <v>80</v>
      </c>
      <c r="E3" s="75" t="s">
        <v>81</v>
      </c>
      <c r="F3" s="75" t="s">
        <v>82</v>
      </c>
      <c r="G3" s="87" t="s">
        <v>83</v>
      </c>
      <c r="H3" s="87" t="s">
        <v>84</v>
      </c>
      <c r="I3" s="87" t="s">
        <v>85</v>
      </c>
      <c r="J3" s="88" t="s">
        <v>86</v>
      </c>
      <c r="K3" s="15"/>
      <c r="L3" s="7"/>
    </row>
    <row r="4" spans="1:12" x14ac:dyDescent="0.25">
      <c r="A4" s="71" t="s">
        <v>291</v>
      </c>
      <c r="B4" s="72">
        <v>30</v>
      </c>
      <c r="C4" s="72">
        <v>11</v>
      </c>
      <c r="D4" s="72">
        <v>10</v>
      </c>
      <c r="E4" s="72">
        <v>8</v>
      </c>
      <c r="F4" s="72">
        <v>7</v>
      </c>
      <c r="G4" s="123">
        <f>IFERROR(C4/B4,0)</f>
        <v>0.36666666666666664</v>
      </c>
      <c r="H4" s="123">
        <f>IFERROR(E4/D4,0)</f>
        <v>0.8</v>
      </c>
      <c r="I4" s="123">
        <f>IFERROR(F4/E4,0)</f>
        <v>0.875</v>
      </c>
      <c r="J4" s="123">
        <f>IFERROR(F4/B4,0)</f>
        <v>0.23333333333333334</v>
      </c>
      <c r="K4" s="15"/>
      <c r="L4" s="7"/>
    </row>
    <row r="5" spans="1:12" x14ac:dyDescent="0.25">
      <c r="A5" s="18" t="s">
        <v>292</v>
      </c>
      <c r="B5" s="2">
        <v>40</v>
      </c>
      <c r="C5" s="2">
        <v>12</v>
      </c>
      <c r="D5" s="2">
        <v>10</v>
      </c>
      <c r="E5" s="2">
        <v>10</v>
      </c>
      <c r="F5" s="2">
        <v>10</v>
      </c>
      <c r="G5" s="124">
        <f t="shared" ref="G5:G31" si="0">IFERROR(C5/B5,0)</f>
        <v>0.3</v>
      </c>
      <c r="H5" s="124">
        <f t="shared" ref="H5:I22" si="1">IFERROR(E5/D5,0)</f>
        <v>1</v>
      </c>
      <c r="I5" s="124">
        <f t="shared" si="1"/>
        <v>1</v>
      </c>
      <c r="J5" s="124">
        <f t="shared" ref="J5:J31" si="2">IFERROR(F5/B5,0)</f>
        <v>0.25</v>
      </c>
      <c r="K5" s="15"/>
      <c r="L5" s="7"/>
    </row>
    <row r="6" spans="1:12" ht="31.5" x14ac:dyDescent="0.25">
      <c r="A6" s="18" t="s">
        <v>293</v>
      </c>
      <c r="B6" s="2">
        <v>10</v>
      </c>
      <c r="C6" s="2">
        <v>2</v>
      </c>
      <c r="D6" s="2">
        <v>2</v>
      </c>
      <c r="E6" s="2">
        <v>1</v>
      </c>
      <c r="F6" s="2">
        <v>1</v>
      </c>
      <c r="G6" s="124">
        <f t="shared" si="0"/>
        <v>0.2</v>
      </c>
      <c r="H6" s="124">
        <f t="shared" si="1"/>
        <v>0.5</v>
      </c>
      <c r="I6" s="124">
        <f t="shared" si="1"/>
        <v>1</v>
      </c>
      <c r="J6" s="124">
        <f t="shared" si="2"/>
        <v>0.1</v>
      </c>
      <c r="K6" s="15"/>
      <c r="L6" s="7"/>
    </row>
    <row r="7" spans="1:12" x14ac:dyDescent="0.25">
      <c r="A7" s="18" t="s">
        <v>294</v>
      </c>
      <c r="B7" s="2">
        <v>20</v>
      </c>
      <c r="C7" s="2">
        <v>11</v>
      </c>
      <c r="D7" s="2">
        <v>11</v>
      </c>
      <c r="E7" s="2">
        <v>4</v>
      </c>
      <c r="F7" s="2">
        <v>5</v>
      </c>
      <c r="G7" s="124">
        <f t="shared" si="0"/>
        <v>0.55000000000000004</v>
      </c>
      <c r="H7" s="124">
        <f t="shared" si="1"/>
        <v>0.36363636363636365</v>
      </c>
      <c r="I7" s="124">
        <f t="shared" si="1"/>
        <v>1.25</v>
      </c>
      <c r="J7" s="124">
        <f t="shared" si="2"/>
        <v>0.25</v>
      </c>
      <c r="K7" s="15"/>
      <c r="L7" s="7"/>
    </row>
    <row r="8" spans="1:12" x14ac:dyDescent="0.25">
      <c r="A8" s="18" t="s">
        <v>295</v>
      </c>
      <c r="B8" s="2">
        <v>10</v>
      </c>
      <c r="C8" s="2">
        <v>4</v>
      </c>
      <c r="D8" s="2">
        <v>4</v>
      </c>
      <c r="E8" s="2">
        <v>2</v>
      </c>
      <c r="F8" s="2">
        <v>2</v>
      </c>
      <c r="G8" s="124">
        <f t="shared" si="0"/>
        <v>0.4</v>
      </c>
      <c r="H8" s="124">
        <f t="shared" si="1"/>
        <v>0.5</v>
      </c>
      <c r="I8" s="124">
        <f t="shared" si="1"/>
        <v>1</v>
      </c>
      <c r="J8" s="124">
        <f t="shared" si="2"/>
        <v>0.2</v>
      </c>
      <c r="K8" s="15"/>
      <c r="L8" s="7"/>
    </row>
    <row r="9" spans="1:12" x14ac:dyDescent="0.25">
      <c r="A9" s="18" t="s">
        <v>296</v>
      </c>
      <c r="B9" s="2">
        <v>70</v>
      </c>
      <c r="C9" s="2">
        <v>21</v>
      </c>
      <c r="D9" s="2">
        <v>20</v>
      </c>
      <c r="E9" s="2">
        <v>17</v>
      </c>
      <c r="F9" s="2">
        <v>15</v>
      </c>
      <c r="G9" s="124">
        <f t="shared" si="0"/>
        <v>0.3</v>
      </c>
      <c r="H9" s="124">
        <f t="shared" si="1"/>
        <v>0.85</v>
      </c>
      <c r="I9" s="124">
        <f t="shared" si="1"/>
        <v>0.88235294117647056</v>
      </c>
      <c r="J9" s="124">
        <f t="shared" si="2"/>
        <v>0.21428571428571427</v>
      </c>
      <c r="K9" s="15"/>
      <c r="L9" s="7"/>
    </row>
    <row r="10" spans="1:12" x14ac:dyDescent="0.25">
      <c r="A10" s="18" t="s">
        <v>297</v>
      </c>
      <c r="B10" s="2">
        <v>10</v>
      </c>
      <c r="C10" s="2">
        <v>1</v>
      </c>
      <c r="D10" s="2">
        <v>1</v>
      </c>
      <c r="E10" s="2">
        <v>1</v>
      </c>
      <c r="F10" s="2">
        <v>1</v>
      </c>
      <c r="G10" s="124">
        <f t="shared" si="0"/>
        <v>0.1</v>
      </c>
      <c r="H10" s="124">
        <f t="shared" si="1"/>
        <v>1</v>
      </c>
      <c r="I10" s="124">
        <f t="shared" si="1"/>
        <v>1</v>
      </c>
      <c r="J10" s="124">
        <f t="shared" si="2"/>
        <v>0.1</v>
      </c>
      <c r="K10" s="15"/>
      <c r="L10" s="7"/>
    </row>
    <row r="11" spans="1:12" x14ac:dyDescent="0.25">
      <c r="A11" s="18" t="s">
        <v>298</v>
      </c>
      <c r="B11" s="2">
        <v>10</v>
      </c>
      <c r="C11" s="2">
        <v>5</v>
      </c>
      <c r="D11" s="2">
        <v>5</v>
      </c>
      <c r="E11" s="2">
        <v>2</v>
      </c>
      <c r="F11" s="2">
        <v>4</v>
      </c>
      <c r="G11" s="124">
        <f t="shared" si="0"/>
        <v>0.5</v>
      </c>
      <c r="H11" s="124">
        <f t="shared" si="1"/>
        <v>0.4</v>
      </c>
      <c r="I11" s="124">
        <f t="shared" si="1"/>
        <v>2</v>
      </c>
      <c r="J11" s="124">
        <f t="shared" si="2"/>
        <v>0.4</v>
      </c>
      <c r="K11" s="15"/>
      <c r="L11" s="7"/>
    </row>
    <row r="12" spans="1:12" x14ac:dyDescent="0.25">
      <c r="A12" s="18" t="s">
        <v>299</v>
      </c>
      <c r="B12" s="13">
        <v>20</v>
      </c>
      <c r="C12" s="13">
        <v>7</v>
      </c>
      <c r="D12" s="13">
        <v>7</v>
      </c>
      <c r="E12" s="13">
        <v>7</v>
      </c>
      <c r="F12" s="13">
        <v>7</v>
      </c>
      <c r="G12" s="124">
        <f t="shared" si="0"/>
        <v>0.35</v>
      </c>
      <c r="H12" s="124">
        <f t="shared" si="1"/>
        <v>1</v>
      </c>
      <c r="I12" s="124">
        <f t="shared" si="1"/>
        <v>1</v>
      </c>
      <c r="J12" s="124">
        <f t="shared" si="2"/>
        <v>0.35</v>
      </c>
      <c r="K12" s="15"/>
      <c r="L12" s="7"/>
    </row>
    <row r="13" spans="1:12" x14ac:dyDescent="0.25">
      <c r="A13" s="18" t="s">
        <v>302</v>
      </c>
      <c r="B13" s="172">
        <v>60</v>
      </c>
      <c r="C13" s="172">
        <v>14</v>
      </c>
      <c r="D13" s="13">
        <v>11</v>
      </c>
      <c r="E13" s="13">
        <v>7</v>
      </c>
      <c r="F13" s="13">
        <v>7</v>
      </c>
      <c r="G13" s="124">
        <f t="shared" si="0"/>
        <v>0.23333333333333334</v>
      </c>
      <c r="H13" s="124">
        <f t="shared" si="1"/>
        <v>0.63636363636363635</v>
      </c>
      <c r="I13" s="124">
        <f t="shared" si="1"/>
        <v>1</v>
      </c>
      <c r="J13" s="124">
        <f t="shared" si="2"/>
        <v>0.11666666666666667</v>
      </c>
      <c r="K13" s="15"/>
      <c r="L13" s="7"/>
    </row>
    <row r="14" spans="1:12" x14ac:dyDescent="0.25">
      <c r="A14" s="18" t="s">
        <v>303</v>
      </c>
      <c r="B14" s="2">
        <v>10</v>
      </c>
      <c r="C14" s="2">
        <v>22</v>
      </c>
      <c r="D14" s="2">
        <v>22</v>
      </c>
      <c r="E14" s="2">
        <v>14</v>
      </c>
      <c r="F14" s="2">
        <v>14</v>
      </c>
      <c r="G14" s="124">
        <f t="shared" si="0"/>
        <v>2.2000000000000002</v>
      </c>
      <c r="H14" s="124">
        <f t="shared" si="1"/>
        <v>0.63636363636363635</v>
      </c>
      <c r="I14" s="124">
        <f t="shared" si="1"/>
        <v>1</v>
      </c>
      <c r="J14" s="124">
        <f t="shared" si="2"/>
        <v>1.4</v>
      </c>
      <c r="K14" s="15"/>
      <c r="L14" s="7"/>
    </row>
    <row r="15" spans="1:12" x14ac:dyDescent="0.25">
      <c r="A15" s="18" t="s">
        <v>304</v>
      </c>
      <c r="B15" s="2">
        <v>10</v>
      </c>
      <c r="C15" s="2">
        <v>5</v>
      </c>
      <c r="D15" s="2">
        <v>5</v>
      </c>
      <c r="E15" s="2">
        <v>4</v>
      </c>
      <c r="F15" s="2">
        <v>3</v>
      </c>
      <c r="G15" s="124">
        <f t="shared" si="0"/>
        <v>0.5</v>
      </c>
      <c r="H15" s="124">
        <f t="shared" si="1"/>
        <v>0.8</v>
      </c>
      <c r="I15" s="124">
        <f t="shared" si="1"/>
        <v>0.75</v>
      </c>
      <c r="J15" s="124">
        <f t="shared" si="2"/>
        <v>0.3</v>
      </c>
      <c r="K15" s="15"/>
      <c r="L15" s="7"/>
    </row>
    <row r="16" spans="1:12" x14ac:dyDescent="0.25">
      <c r="A16" s="18" t="s">
        <v>305</v>
      </c>
      <c r="B16" s="2">
        <v>10</v>
      </c>
      <c r="C16" s="2">
        <v>3</v>
      </c>
      <c r="D16" s="2">
        <v>3</v>
      </c>
      <c r="E16" s="2">
        <v>2</v>
      </c>
      <c r="F16" s="2">
        <v>2</v>
      </c>
      <c r="G16" s="124">
        <f t="shared" si="0"/>
        <v>0.3</v>
      </c>
      <c r="H16" s="124">
        <f t="shared" si="1"/>
        <v>0.66666666666666663</v>
      </c>
      <c r="I16" s="124">
        <f t="shared" si="1"/>
        <v>1</v>
      </c>
      <c r="J16" s="124">
        <f t="shared" si="2"/>
        <v>0.2</v>
      </c>
      <c r="K16" s="15"/>
      <c r="L16" s="7"/>
    </row>
    <row r="17" spans="1:12" x14ac:dyDescent="0.25">
      <c r="A17" s="18" t="s">
        <v>306</v>
      </c>
      <c r="B17" s="2">
        <v>10</v>
      </c>
      <c r="C17" s="2">
        <v>4</v>
      </c>
      <c r="D17" s="2">
        <v>4</v>
      </c>
      <c r="E17" s="2">
        <v>3</v>
      </c>
      <c r="F17" s="2">
        <v>3</v>
      </c>
      <c r="G17" s="124">
        <f t="shared" si="0"/>
        <v>0.4</v>
      </c>
      <c r="H17" s="124">
        <f t="shared" si="1"/>
        <v>0.75</v>
      </c>
      <c r="I17" s="124">
        <f t="shared" si="1"/>
        <v>1</v>
      </c>
      <c r="J17" s="124">
        <f t="shared" si="2"/>
        <v>0.3</v>
      </c>
      <c r="K17" s="15"/>
      <c r="L17" s="7"/>
    </row>
    <row r="18" spans="1:12" x14ac:dyDescent="0.25">
      <c r="A18" s="18" t="s">
        <v>308</v>
      </c>
      <c r="B18" s="2">
        <v>6</v>
      </c>
      <c r="C18" s="2">
        <v>3</v>
      </c>
      <c r="D18" s="2">
        <v>2</v>
      </c>
      <c r="E18" s="2">
        <v>2</v>
      </c>
      <c r="F18" s="2">
        <v>2</v>
      </c>
      <c r="G18" s="124">
        <f t="shared" si="0"/>
        <v>0.5</v>
      </c>
      <c r="H18" s="124">
        <f t="shared" si="1"/>
        <v>1</v>
      </c>
      <c r="I18" s="124">
        <f t="shared" si="1"/>
        <v>1</v>
      </c>
      <c r="J18" s="124">
        <f t="shared" si="2"/>
        <v>0.33333333333333331</v>
      </c>
      <c r="K18" s="15"/>
      <c r="L18" s="7"/>
    </row>
    <row r="19" spans="1:12" x14ac:dyDescent="0.25">
      <c r="A19" s="18" t="s">
        <v>309</v>
      </c>
      <c r="B19" s="2">
        <v>15</v>
      </c>
      <c r="C19" s="2">
        <v>19</v>
      </c>
      <c r="D19" s="2">
        <v>19</v>
      </c>
      <c r="E19" s="2">
        <v>14</v>
      </c>
      <c r="F19" s="2">
        <v>14</v>
      </c>
      <c r="G19" s="124">
        <f t="shared" si="0"/>
        <v>1.2666666666666666</v>
      </c>
      <c r="H19" s="124">
        <f t="shared" si="1"/>
        <v>0.73684210526315785</v>
      </c>
      <c r="I19" s="124">
        <f t="shared" si="1"/>
        <v>1</v>
      </c>
      <c r="J19" s="124">
        <f t="shared" si="2"/>
        <v>0.93333333333333335</v>
      </c>
      <c r="K19" s="15"/>
      <c r="L19" s="7"/>
    </row>
    <row r="20" spans="1:12" x14ac:dyDescent="0.25">
      <c r="A20" s="18"/>
      <c r="B20" s="2"/>
      <c r="C20" s="2"/>
      <c r="D20" s="2"/>
      <c r="E20" s="2"/>
      <c r="F20" s="2"/>
      <c r="G20" s="124">
        <f t="shared" si="0"/>
        <v>0</v>
      </c>
      <c r="H20" s="124">
        <f t="shared" si="1"/>
        <v>0</v>
      </c>
      <c r="I20" s="124">
        <f t="shared" si="1"/>
        <v>0</v>
      </c>
      <c r="J20" s="124">
        <f t="shared" si="2"/>
        <v>0</v>
      </c>
      <c r="K20" s="40"/>
      <c r="L20" s="7"/>
    </row>
    <row r="21" spans="1:12" x14ac:dyDescent="0.25">
      <c r="A21" s="18"/>
      <c r="B21" s="2"/>
      <c r="C21" s="2"/>
      <c r="D21" s="2"/>
      <c r="E21" s="2"/>
      <c r="F21" s="2"/>
      <c r="G21" s="124">
        <f t="shared" si="0"/>
        <v>0</v>
      </c>
      <c r="H21" s="124">
        <f t="shared" si="1"/>
        <v>0</v>
      </c>
      <c r="I21" s="124">
        <f t="shared" si="1"/>
        <v>0</v>
      </c>
      <c r="J21" s="124">
        <f t="shared" si="2"/>
        <v>0</v>
      </c>
      <c r="K21" s="15"/>
      <c r="L21" s="7"/>
    </row>
    <row r="22" spans="1:12" x14ac:dyDescent="0.25">
      <c r="A22" s="18"/>
      <c r="B22" s="2"/>
      <c r="C22" s="2"/>
      <c r="D22" s="2"/>
      <c r="E22" s="2"/>
      <c r="F22" s="2"/>
      <c r="G22" s="124">
        <f t="shared" si="0"/>
        <v>0</v>
      </c>
      <c r="H22" s="124">
        <f t="shared" si="1"/>
        <v>0</v>
      </c>
      <c r="I22" s="124">
        <f t="shared" si="1"/>
        <v>0</v>
      </c>
      <c r="J22" s="124">
        <f t="shared" si="2"/>
        <v>0</v>
      </c>
      <c r="K22" s="15"/>
      <c r="L22" s="7"/>
    </row>
    <row r="23" spans="1:12" x14ac:dyDescent="0.25">
      <c r="A23" s="18"/>
      <c r="B23" s="2"/>
      <c r="C23" s="2"/>
      <c r="D23" s="2"/>
      <c r="E23" s="2"/>
      <c r="F23" s="2"/>
      <c r="G23" s="124">
        <f t="shared" si="0"/>
        <v>0</v>
      </c>
      <c r="H23" s="124">
        <f t="shared" ref="H23:I31" si="3">IFERROR(E23/D23,0)</f>
        <v>0</v>
      </c>
      <c r="I23" s="124">
        <f t="shared" si="3"/>
        <v>0</v>
      </c>
      <c r="J23" s="124">
        <f t="shared" si="2"/>
        <v>0</v>
      </c>
      <c r="K23" s="15"/>
      <c r="L23" s="7"/>
    </row>
    <row r="24" spans="1:12" x14ac:dyDescent="0.25">
      <c r="A24" s="18"/>
      <c r="B24" s="2"/>
      <c r="C24" s="2"/>
      <c r="D24" s="2"/>
      <c r="E24" s="2"/>
      <c r="F24" s="2"/>
      <c r="G24" s="124">
        <f t="shared" si="0"/>
        <v>0</v>
      </c>
      <c r="H24" s="124">
        <f t="shared" si="3"/>
        <v>0</v>
      </c>
      <c r="I24" s="124">
        <f t="shared" si="3"/>
        <v>0</v>
      </c>
      <c r="J24" s="124">
        <f t="shared" si="2"/>
        <v>0</v>
      </c>
      <c r="K24" s="15"/>
      <c r="L24" s="7"/>
    </row>
    <row r="25" spans="1:12" x14ac:dyDescent="0.25">
      <c r="A25" s="18"/>
      <c r="B25" s="2"/>
      <c r="C25" s="2"/>
      <c r="D25" s="2"/>
      <c r="E25" s="2"/>
      <c r="F25" s="2"/>
      <c r="G25" s="124">
        <f t="shared" si="0"/>
        <v>0</v>
      </c>
      <c r="H25" s="124">
        <f t="shared" si="3"/>
        <v>0</v>
      </c>
      <c r="I25" s="124">
        <f t="shared" si="3"/>
        <v>0</v>
      </c>
      <c r="J25" s="124">
        <f t="shared" si="2"/>
        <v>0</v>
      </c>
      <c r="K25" s="15"/>
      <c r="L25" s="7"/>
    </row>
    <row r="26" spans="1:12" x14ac:dyDescent="0.25">
      <c r="A26" s="18"/>
      <c r="B26" s="2"/>
      <c r="C26" s="2"/>
      <c r="D26" s="2"/>
      <c r="E26" s="2"/>
      <c r="F26" s="2"/>
      <c r="G26" s="124">
        <f t="shared" si="0"/>
        <v>0</v>
      </c>
      <c r="H26" s="124">
        <f t="shared" si="3"/>
        <v>0</v>
      </c>
      <c r="I26" s="124">
        <f t="shared" si="3"/>
        <v>0</v>
      </c>
      <c r="J26" s="124">
        <f t="shared" si="2"/>
        <v>0</v>
      </c>
      <c r="K26" s="15"/>
      <c r="L26" s="7"/>
    </row>
    <row r="27" spans="1:12" x14ac:dyDescent="0.25">
      <c r="A27" s="18"/>
      <c r="B27" s="2"/>
      <c r="C27" s="2"/>
      <c r="D27" s="2"/>
      <c r="E27" s="2"/>
      <c r="F27" s="2"/>
      <c r="G27" s="124">
        <f t="shared" si="0"/>
        <v>0</v>
      </c>
      <c r="H27" s="124">
        <f t="shared" si="3"/>
        <v>0</v>
      </c>
      <c r="I27" s="124">
        <f t="shared" si="3"/>
        <v>0</v>
      </c>
      <c r="J27" s="124">
        <f t="shared" si="2"/>
        <v>0</v>
      </c>
      <c r="K27" s="15"/>
      <c r="L27" s="7"/>
    </row>
    <row r="28" spans="1:12" x14ac:dyDescent="0.25">
      <c r="A28" s="18"/>
      <c r="B28" s="2"/>
      <c r="C28" s="2"/>
      <c r="D28" s="2"/>
      <c r="E28" s="2"/>
      <c r="F28" s="2"/>
      <c r="G28" s="124">
        <f t="shared" si="0"/>
        <v>0</v>
      </c>
      <c r="H28" s="124">
        <f t="shared" si="3"/>
        <v>0</v>
      </c>
      <c r="I28" s="124">
        <f t="shared" si="3"/>
        <v>0</v>
      </c>
      <c r="J28" s="124">
        <f t="shared" si="2"/>
        <v>0</v>
      </c>
      <c r="K28" s="15"/>
      <c r="L28" s="7"/>
    </row>
    <row r="29" spans="1:12" x14ac:dyDescent="0.25">
      <c r="A29" s="18"/>
      <c r="B29" s="2"/>
      <c r="C29" s="2"/>
      <c r="D29" s="2"/>
      <c r="E29" s="2"/>
      <c r="F29" s="2"/>
      <c r="G29" s="124">
        <f t="shared" si="0"/>
        <v>0</v>
      </c>
      <c r="H29" s="124">
        <f t="shared" si="3"/>
        <v>0</v>
      </c>
      <c r="I29" s="124">
        <f t="shared" si="3"/>
        <v>0</v>
      </c>
      <c r="J29" s="124">
        <f t="shared" si="2"/>
        <v>0</v>
      </c>
      <c r="K29" s="15"/>
      <c r="L29" s="7"/>
    </row>
    <row r="30" spans="1:12" x14ac:dyDescent="0.25">
      <c r="A30" s="39"/>
      <c r="B30" s="51"/>
      <c r="C30" s="51"/>
      <c r="D30" s="51"/>
      <c r="E30" s="51"/>
      <c r="F30" s="51"/>
      <c r="G30" s="124">
        <f t="shared" si="0"/>
        <v>0</v>
      </c>
      <c r="H30" s="124">
        <f t="shared" si="3"/>
        <v>0</v>
      </c>
      <c r="I30" s="124">
        <f t="shared" si="3"/>
        <v>0</v>
      </c>
      <c r="J30" s="124">
        <f t="shared" si="2"/>
        <v>0</v>
      </c>
      <c r="K30" s="15"/>
      <c r="L30" s="7"/>
    </row>
    <row r="31" spans="1:12" x14ac:dyDescent="0.25">
      <c r="A31" s="121" t="s">
        <v>53</v>
      </c>
      <c r="B31" s="49">
        <f>SUM(B4:B30)</f>
        <v>341</v>
      </c>
      <c r="C31" s="49">
        <f>SUM(C4:C30)</f>
        <v>144</v>
      </c>
      <c r="D31" s="49">
        <f>SUM(D4:D30)</f>
        <v>136</v>
      </c>
      <c r="E31" s="49">
        <f>SUM(E4:E30)</f>
        <v>98</v>
      </c>
      <c r="F31" s="49">
        <f>SUM(F4:F30)</f>
        <v>97</v>
      </c>
      <c r="G31" s="124">
        <f t="shared" si="0"/>
        <v>0.42228739002932553</v>
      </c>
      <c r="H31" s="124">
        <f t="shared" si="3"/>
        <v>0.72058823529411764</v>
      </c>
      <c r="I31" s="124">
        <f t="shared" si="3"/>
        <v>0.98979591836734693</v>
      </c>
      <c r="J31" s="124">
        <f t="shared" si="2"/>
        <v>0.28445747800586513</v>
      </c>
      <c r="K31" s="15"/>
      <c r="L31" s="7"/>
    </row>
    <row r="32" spans="1:12" x14ac:dyDescent="0.25">
      <c r="A32" s="40"/>
      <c r="B32" s="7"/>
      <c r="C32" s="7"/>
      <c r="D32" s="7"/>
      <c r="E32" s="7"/>
      <c r="F32" s="7"/>
      <c r="G32" s="7"/>
      <c r="H32" s="7"/>
      <c r="I32" s="7"/>
      <c r="J32" s="7"/>
      <c r="K32" s="15"/>
      <c r="L32" s="7"/>
    </row>
    <row r="33" spans="1:12" ht="16.5" thickBot="1" x14ac:dyDescent="0.3">
      <c r="A33" s="486" t="s">
        <v>52</v>
      </c>
      <c r="B33" s="486"/>
      <c r="C33" s="486"/>
      <c r="D33" s="486"/>
      <c r="E33" s="486"/>
      <c r="F33" s="486"/>
      <c r="G33" s="486"/>
      <c r="H33" s="486"/>
      <c r="I33" s="486"/>
      <c r="J33" s="486"/>
      <c r="K33" s="15"/>
      <c r="L33" s="7"/>
    </row>
    <row r="34" spans="1:12" ht="32.25" thickBot="1" x14ac:dyDescent="0.3">
      <c r="A34" s="73" t="s">
        <v>77</v>
      </c>
      <c r="B34" s="74" t="s">
        <v>78</v>
      </c>
      <c r="C34" s="74" t="s">
        <v>79</v>
      </c>
      <c r="D34" s="75" t="s">
        <v>80</v>
      </c>
      <c r="E34" s="75" t="s">
        <v>81</v>
      </c>
      <c r="F34" s="75" t="s">
        <v>82</v>
      </c>
      <c r="G34" s="87" t="s">
        <v>83</v>
      </c>
      <c r="H34" s="87" t="s">
        <v>84</v>
      </c>
      <c r="I34" s="87" t="s">
        <v>85</v>
      </c>
      <c r="J34" s="88" t="s">
        <v>86</v>
      </c>
      <c r="K34" s="15"/>
      <c r="L34" s="7"/>
    </row>
    <row r="35" spans="1:12" x14ac:dyDescent="0.25">
      <c r="A35" s="71" t="s">
        <v>313</v>
      </c>
      <c r="B35" s="72">
        <v>2</v>
      </c>
      <c r="C35" s="72">
        <v>1</v>
      </c>
      <c r="D35" s="72">
        <v>1</v>
      </c>
      <c r="E35" s="72">
        <v>1</v>
      </c>
      <c r="F35" s="72">
        <v>1</v>
      </c>
      <c r="G35" s="123">
        <f>IFERROR(C35/B35,0)</f>
        <v>0.5</v>
      </c>
      <c r="H35" s="123">
        <f>IFERROR(E35/D35,0)</f>
        <v>1</v>
      </c>
      <c r="I35" s="123">
        <f>IFERROR(F35/E35,0)</f>
        <v>1</v>
      </c>
      <c r="J35" s="123">
        <f>IFERROR(F35/B35,0)</f>
        <v>0.5</v>
      </c>
      <c r="K35" s="15"/>
      <c r="L35" s="7"/>
    </row>
    <row r="36" spans="1:12" ht="20.25" customHeight="1" x14ac:dyDescent="0.25">
      <c r="A36" s="18" t="s">
        <v>294</v>
      </c>
      <c r="B36" s="2">
        <v>20</v>
      </c>
      <c r="C36" s="2">
        <v>6</v>
      </c>
      <c r="D36" s="2">
        <v>6</v>
      </c>
      <c r="E36" s="2">
        <v>6</v>
      </c>
      <c r="F36" s="2">
        <v>3</v>
      </c>
      <c r="G36" s="124">
        <f t="shared" ref="G36:G62" si="4">IFERROR(C36/B36,0)</f>
        <v>0.3</v>
      </c>
      <c r="H36" s="124">
        <f t="shared" ref="H36:I51" si="5">IFERROR(E36/D36,0)</f>
        <v>1</v>
      </c>
      <c r="I36" s="124">
        <f t="shared" si="5"/>
        <v>0.5</v>
      </c>
      <c r="J36" s="124">
        <f t="shared" ref="J36:J62" si="6">IFERROR(F36/B36,0)</f>
        <v>0.15</v>
      </c>
      <c r="K36" s="15"/>
      <c r="L36" s="7"/>
    </row>
    <row r="37" spans="1:12" x14ac:dyDescent="0.25">
      <c r="A37" s="18" t="s">
        <v>295</v>
      </c>
      <c r="B37" s="2">
        <v>10</v>
      </c>
      <c r="C37" s="2">
        <v>1</v>
      </c>
      <c r="D37" s="2">
        <v>1</v>
      </c>
      <c r="E37" s="2">
        <v>1</v>
      </c>
      <c r="F37" s="2">
        <v>1</v>
      </c>
      <c r="G37" s="124">
        <f t="shared" si="4"/>
        <v>0.1</v>
      </c>
      <c r="H37" s="124">
        <f t="shared" si="5"/>
        <v>1</v>
      </c>
      <c r="I37" s="124">
        <f t="shared" si="5"/>
        <v>1</v>
      </c>
      <c r="J37" s="124">
        <f t="shared" si="6"/>
        <v>0.1</v>
      </c>
      <c r="K37" s="15"/>
      <c r="L37" s="7"/>
    </row>
    <row r="38" spans="1:12" x14ac:dyDescent="0.25">
      <c r="A38" s="18" t="s">
        <v>302</v>
      </c>
      <c r="B38" s="2">
        <v>60</v>
      </c>
      <c r="C38" s="2">
        <v>4</v>
      </c>
      <c r="D38" s="2">
        <v>3</v>
      </c>
      <c r="E38" s="2">
        <v>3</v>
      </c>
      <c r="F38" s="2">
        <v>3</v>
      </c>
      <c r="G38" s="124">
        <f t="shared" si="4"/>
        <v>6.6666666666666666E-2</v>
      </c>
      <c r="H38" s="124">
        <f t="shared" si="5"/>
        <v>1</v>
      </c>
      <c r="I38" s="124">
        <f t="shared" si="5"/>
        <v>1</v>
      </c>
      <c r="J38" s="124">
        <f t="shared" si="6"/>
        <v>0.05</v>
      </c>
      <c r="K38" s="11"/>
    </row>
    <row r="39" spans="1:12" ht="19.5" customHeight="1" x14ac:dyDescent="0.25">
      <c r="A39" s="18" t="s">
        <v>303</v>
      </c>
      <c r="B39" s="2">
        <v>12</v>
      </c>
      <c r="C39" s="2">
        <v>13</v>
      </c>
      <c r="D39" s="2">
        <v>13</v>
      </c>
      <c r="E39" s="2">
        <v>11</v>
      </c>
      <c r="F39" s="2">
        <v>11</v>
      </c>
      <c r="G39" s="124">
        <f t="shared" si="4"/>
        <v>1.0833333333333333</v>
      </c>
      <c r="H39" s="124">
        <f t="shared" si="5"/>
        <v>0.84615384615384615</v>
      </c>
      <c r="I39" s="124">
        <f t="shared" si="5"/>
        <v>1</v>
      </c>
      <c r="J39" s="124">
        <f t="shared" si="6"/>
        <v>0.91666666666666663</v>
      </c>
      <c r="K39" s="11"/>
    </row>
    <row r="40" spans="1:12" ht="20.25" customHeight="1" x14ac:dyDescent="0.25">
      <c r="A40" s="18" t="s">
        <v>304</v>
      </c>
      <c r="B40" s="13">
        <v>10</v>
      </c>
      <c r="C40" s="13">
        <v>1</v>
      </c>
      <c r="D40" s="13">
        <v>1</v>
      </c>
      <c r="E40" s="13">
        <v>1</v>
      </c>
      <c r="F40" s="13">
        <v>1</v>
      </c>
      <c r="G40" s="124">
        <f t="shared" si="4"/>
        <v>0.1</v>
      </c>
      <c r="H40" s="124">
        <f t="shared" si="5"/>
        <v>1</v>
      </c>
      <c r="I40" s="124">
        <f t="shared" si="5"/>
        <v>1</v>
      </c>
      <c r="J40" s="124">
        <f t="shared" si="6"/>
        <v>0.1</v>
      </c>
      <c r="K40" s="11"/>
    </row>
    <row r="41" spans="1:12" ht="19.5" customHeight="1" x14ac:dyDescent="0.25">
      <c r="A41" s="18" t="s">
        <v>308</v>
      </c>
      <c r="B41" s="13">
        <v>4</v>
      </c>
      <c r="C41" s="13">
        <v>5</v>
      </c>
      <c r="D41" s="13">
        <v>5</v>
      </c>
      <c r="E41" s="13">
        <v>5</v>
      </c>
      <c r="F41" s="13">
        <v>5</v>
      </c>
      <c r="G41" s="124">
        <f t="shared" si="4"/>
        <v>1.25</v>
      </c>
      <c r="H41" s="124">
        <f t="shared" si="5"/>
        <v>1</v>
      </c>
      <c r="I41" s="124">
        <f t="shared" si="5"/>
        <v>1</v>
      </c>
      <c r="J41" s="124">
        <f t="shared" si="6"/>
        <v>1.25</v>
      </c>
      <c r="K41" s="11"/>
    </row>
    <row r="42" spans="1:12" ht="18.75" customHeight="1" x14ac:dyDescent="0.25">
      <c r="A42" s="18" t="s">
        <v>309</v>
      </c>
      <c r="B42" s="13">
        <v>20</v>
      </c>
      <c r="C42" s="13">
        <v>22</v>
      </c>
      <c r="D42" s="13">
        <v>21</v>
      </c>
      <c r="E42" s="13">
        <v>21</v>
      </c>
      <c r="F42" s="13">
        <v>19</v>
      </c>
      <c r="G42" s="124">
        <f t="shared" si="4"/>
        <v>1.1000000000000001</v>
      </c>
      <c r="H42" s="124">
        <f t="shared" si="5"/>
        <v>1</v>
      </c>
      <c r="I42" s="124">
        <f t="shared" si="5"/>
        <v>0.90476190476190477</v>
      </c>
      <c r="J42" s="124">
        <f t="shared" si="6"/>
        <v>0.95</v>
      </c>
      <c r="K42" s="11"/>
    </row>
    <row r="43" spans="1:12" ht="21.75" customHeight="1" x14ac:dyDescent="0.25">
      <c r="A43" s="18" t="s">
        <v>311</v>
      </c>
      <c r="B43" s="13">
        <v>3</v>
      </c>
      <c r="C43" s="13">
        <v>3</v>
      </c>
      <c r="D43" s="13">
        <v>3</v>
      </c>
      <c r="E43" s="13">
        <v>3</v>
      </c>
      <c r="F43" s="13">
        <v>3</v>
      </c>
      <c r="G43" s="124">
        <f t="shared" si="4"/>
        <v>1</v>
      </c>
      <c r="H43" s="124">
        <f t="shared" si="5"/>
        <v>1</v>
      </c>
      <c r="I43" s="124">
        <f t="shared" si="5"/>
        <v>1</v>
      </c>
      <c r="J43" s="124">
        <f t="shared" si="6"/>
        <v>1</v>
      </c>
      <c r="K43" s="11"/>
    </row>
    <row r="44" spans="1:12" x14ac:dyDescent="0.25">
      <c r="A44" s="18"/>
      <c r="B44" s="39"/>
      <c r="C44" s="39"/>
      <c r="D44" s="51"/>
      <c r="E44" s="51"/>
      <c r="F44" s="51"/>
      <c r="G44" s="124">
        <f t="shared" si="4"/>
        <v>0</v>
      </c>
      <c r="H44" s="124">
        <f t="shared" si="5"/>
        <v>0</v>
      </c>
      <c r="I44" s="124">
        <f t="shared" si="5"/>
        <v>0</v>
      </c>
      <c r="J44" s="124">
        <f t="shared" si="6"/>
        <v>0</v>
      </c>
      <c r="K44" s="11"/>
    </row>
    <row r="45" spans="1:12" x14ac:dyDescent="0.25">
      <c r="A45" s="18"/>
      <c r="B45" s="2"/>
      <c r="C45" s="2"/>
      <c r="D45" s="2"/>
      <c r="E45" s="2"/>
      <c r="F45" s="2"/>
      <c r="G45" s="124">
        <f t="shared" si="4"/>
        <v>0</v>
      </c>
      <c r="H45" s="124">
        <f t="shared" si="5"/>
        <v>0</v>
      </c>
      <c r="I45" s="124">
        <f t="shared" si="5"/>
        <v>0</v>
      </c>
      <c r="J45" s="124">
        <f t="shared" si="6"/>
        <v>0</v>
      </c>
      <c r="K45" s="11"/>
    </row>
    <row r="46" spans="1:12" x14ac:dyDescent="0.25">
      <c r="A46" s="18"/>
      <c r="B46" s="2"/>
      <c r="C46" s="2"/>
      <c r="D46" s="2"/>
      <c r="E46" s="2"/>
      <c r="F46" s="2"/>
      <c r="G46" s="124">
        <f t="shared" si="4"/>
        <v>0</v>
      </c>
      <c r="H46" s="124">
        <f t="shared" si="5"/>
        <v>0</v>
      </c>
      <c r="I46" s="124">
        <f t="shared" si="5"/>
        <v>0</v>
      </c>
      <c r="J46" s="124">
        <f t="shared" si="6"/>
        <v>0</v>
      </c>
      <c r="K46" s="11"/>
    </row>
    <row r="47" spans="1:12" x14ac:dyDescent="0.25">
      <c r="A47" s="18"/>
      <c r="B47" s="2"/>
      <c r="C47" s="2"/>
      <c r="D47" s="2"/>
      <c r="E47" s="2"/>
      <c r="F47" s="2"/>
      <c r="G47" s="124">
        <f t="shared" si="4"/>
        <v>0</v>
      </c>
      <c r="H47" s="124">
        <f t="shared" si="5"/>
        <v>0</v>
      </c>
      <c r="I47" s="124">
        <f t="shared" si="5"/>
        <v>0</v>
      </c>
      <c r="J47" s="124">
        <f t="shared" si="6"/>
        <v>0</v>
      </c>
      <c r="K47" s="11"/>
    </row>
    <row r="48" spans="1:12" x14ac:dyDescent="0.25">
      <c r="A48" s="18"/>
      <c r="B48" s="2"/>
      <c r="C48" s="2"/>
      <c r="D48" s="2"/>
      <c r="E48" s="2"/>
      <c r="F48" s="2"/>
      <c r="G48" s="124">
        <f t="shared" si="4"/>
        <v>0</v>
      </c>
      <c r="H48" s="124">
        <f t="shared" si="5"/>
        <v>0</v>
      </c>
      <c r="I48" s="124">
        <f t="shared" si="5"/>
        <v>0</v>
      </c>
      <c r="J48" s="124">
        <f t="shared" si="6"/>
        <v>0</v>
      </c>
      <c r="K48" s="11"/>
    </row>
    <row r="49" spans="1:11" x14ac:dyDescent="0.25">
      <c r="A49" s="18"/>
      <c r="B49" s="2"/>
      <c r="C49" s="2"/>
      <c r="D49" s="2"/>
      <c r="E49" s="2"/>
      <c r="F49" s="2"/>
      <c r="G49" s="124">
        <f t="shared" si="4"/>
        <v>0</v>
      </c>
      <c r="H49" s="124">
        <f t="shared" si="5"/>
        <v>0</v>
      </c>
      <c r="I49" s="124">
        <f t="shared" si="5"/>
        <v>0</v>
      </c>
      <c r="J49" s="124">
        <f t="shared" si="6"/>
        <v>0</v>
      </c>
      <c r="K49" s="11"/>
    </row>
    <row r="50" spans="1:11" x14ac:dyDescent="0.25">
      <c r="A50" s="18"/>
      <c r="B50" s="2"/>
      <c r="C50" s="2"/>
      <c r="D50" s="2"/>
      <c r="E50" s="2"/>
      <c r="F50" s="2"/>
      <c r="G50" s="124">
        <f t="shared" si="4"/>
        <v>0</v>
      </c>
      <c r="H50" s="124">
        <f t="shared" si="5"/>
        <v>0</v>
      </c>
      <c r="I50" s="124">
        <f t="shared" si="5"/>
        <v>0</v>
      </c>
      <c r="J50" s="124">
        <f t="shared" si="6"/>
        <v>0</v>
      </c>
      <c r="K50" s="11"/>
    </row>
    <row r="51" spans="1:11" x14ac:dyDescent="0.25">
      <c r="A51" s="18"/>
      <c r="B51" s="2"/>
      <c r="C51" s="2"/>
      <c r="D51" s="2"/>
      <c r="E51" s="2"/>
      <c r="F51" s="2"/>
      <c r="G51" s="124">
        <f t="shared" si="4"/>
        <v>0</v>
      </c>
      <c r="H51" s="124">
        <f t="shared" si="5"/>
        <v>0</v>
      </c>
      <c r="I51" s="124">
        <f t="shared" si="5"/>
        <v>0</v>
      </c>
      <c r="J51" s="124">
        <f t="shared" si="6"/>
        <v>0</v>
      </c>
      <c r="K51" s="11"/>
    </row>
    <row r="52" spans="1:11" x14ac:dyDescent="0.25">
      <c r="A52" s="18"/>
      <c r="B52" s="2"/>
      <c r="C52" s="2"/>
      <c r="D52" s="2"/>
      <c r="E52" s="2"/>
      <c r="F52" s="2"/>
      <c r="G52" s="124">
        <f t="shared" si="4"/>
        <v>0</v>
      </c>
      <c r="H52" s="124">
        <f t="shared" ref="H52:I62" si="7">IFERROR(E52/D52,0)</f>
        <v>0</v>
      </c>
      <c r="I52" s="124">
        <f t="shared" si="7"/>
        <v>0</v>
      </c>
      <c r="J52" s="124">
        <f t="shared" si="6"/>
        <v>0</v>
      </c>
      <c r="K52" s="11"/>
    </row>
    <row r="53" spans="1:11" x14ac:dyDescent="0.25">
      <c r="A53" s="18"/>
      <c r="B53" s="2"/>
      <c r="C53" s="2"/>
      <c r="D53" s="2"/>
      <c r="E53" s="2"/>
      <c r="F53" s="2"/>
      <c r="G53" s="124">
        <f t="shared" si="4"/>
        <v>0</v>
      </c>
      <c r="H53" s="124">
        <f t="shared" si="7"/>
        <v>0</v>
      </c>
      <c r="I53" s="124">
        <f t="shared" si="7"/>
        <v>0</v>
      </c>
      <c r="J53" s="124">
        <f t="shared" si="6"/>
        <v>0</v>
      </c>
      <c r="K53" s="11"/>
    </row>
    <row r="54" spans="1:11" ht="20.25" customHeight="1" x14ac:dyDescent="0.25">
      <c r="A54" s="18"/>
      <c r="B54" s="2"/>
      <c r="C54" s="2"/>
      <c r="D54" s="2"/>
      <c r="E54" s="2"/>
      <c r="F54" s="2"/>
      <c r="G54" s="124">
        <f t="shared" si="4"/>
        <v>0</v>
      </c>
      <c r="H54" s="124">
        <f t="shared" si="7"/>
        <v>0</v>
      </c>
      <c r="I54" s="124">
        <f t="shared" si="7"/>
        <v>0</v>
      </c>
      <c r="J54" s="124">
        <f t="shared" si="6"/>
        <v>0</v>
      </c>
      <c r="K54" s="11"/>
    </row>
    <row r="55" spans="1:11" x14ac:dyDescent="0.25">
      <c r="A55" s="18"/>
      <c r="B55" s="2"/>
      <c r="C55" s="2"/>
      <c r="D55" s="2"/>
      <c r="E55" s="2"/>
      <c r="F55" s="2"/>
      <c r="G55" s="124">
        <f t="shared" si="4"/>
        <v>0</v>
      </c>
      <c r="H55" s="124">
        <f t="shared" si="7"/>
        <v>0</v>
      </c>
      <c r="I55" s="124">
        <f t="shared" si="7"/>
        <v>0</v>
      </c>
      <c r="J55" s="124">
        <f t="shared" si="6"/>
        <v>0</v>
      </c>
      <c r="K55" s="11"/>
    </row>
    <row r="56" spans="1:11" ht="20.25" customHeight="1" x14ac:dyDescent="0.25">
      <c r="A56" s="18"/>
      <c r="B56" s="2"/>
      <c r="C56" s="2"/>
      <c r="D56" s="2"/>
      <c r="E56" s="2"/>
      <c r="F56" s="2"/>
      <c r="G56" s="124">
        <f t="shared" si="4"/>
        <v>0</v>
      </c>
      <c r="H56" s="124">
        <f t="shared" si="7"/>
        <v>0</v>
      </c>
      <c r="I56" s="124">
        <f t="shared" si="7"/>
        <v>0</v>
      </c>
      <c r="J56" s="124">
        <f t="shared" si="6"/>
        <v>0</v>
      </c>
      <c r="K56" s="11"/>
    </row>
    <row r="57" spans="1:11" ht="18" customHeight="1" x14ac:dyDescent="0.25">
      <c r="A57" s="18"/>
      <c r="B57" s="2"/>
      <c r="C57" s="2"/>
      <c r="D57" s="2"/>
      <c r="E57" s="2"/>
      <c r="F57" s="2"/>
      <c r="G57" s="124">
        <f t="shared" si="4"/>
        <v>0</v>
      </c>
      <c r="H57" s="124">
        <f t="shared" si="7"/>
        <v>0</v>
      </c>
      <c r="I57" s="124">
        <f t="shared" si="7"/>
        <v>0</v>
      </c>
      <c r="J57" s="124">
        <f t="shared" si="6"/>
        <v>0</v>
      </c>
      <c r="K57" s="11"/>
    </row>
    <row r="58" spans="1:11" ht="17.25" customHeight="1" x14ac:dyDescent="0.25">
      <c r="A58" s="18"/>
      <c r="B58" s="2"/>
      <c r="C58" s="2"/>
      <c r="D58" s="2"/>
      <c r="E58" s="2"/>
      <c r="F58" s="2"/>
      <c r="G58" s="124">
        <f t="shared" si="4"/>
        <v>0</v>
      </c>
      <c r="H58" s="124">
        <f t="shared" si="7"/>
        <v>0</v>
      </c>
      <c r="I58" s="124">
        <f t="shared" si="7"/>
        <v>0</v>
      </c>
      <c r="J58" s="124">
        <f t="shared" si="6"/>
        <v>0</v>
      </c>
      <c r="K58" s="11"/>
    </row>
    <row r="59" spans="1:11" ht="18" customHeight="1" x14ac:dyDescent="0.25">
      <c r="A59" s="18"/>
      <c r="B59" s="2"/>
      <c r="C59" s="2"/>
      <c r="D59" s="2"/>
      <c r="E59" s="2"/>
      <c r="F59" s="2"/>
      <c r="G59" s="124">
        <f t="shared" si="4"/>
        <v>0</v>
      </c>
      <c r="H59" s="124">
        <f t="shared" si="7"/>
        <v>0</v>
      </c>
      <c r="I59" s="124">
        <f t="shared" si="7"/>
        <v>0</v>
      </c>
      <c r="J59" s="124">
        <f t="shared" si="6"/>
        <v>0</v>
      </c>
      <c r="K59" s="11"/>
    </row>
    <row r="60" spans="1:11" ht="18" customHeight="1" x14ac:dyDescent="0.25">
      <c r="A60" s="18"/>
      <c r="B60" s="2"/>
      <c r="C60" s="2"/>
      <c r="D60" s="2"/>
      <c r="E60" s="2"/>
      <c r="F60" s="2"/>
      <c r="G60" s="124">
        <f t="shared" si="4"/>
        <v>0</v>
      </c>
      <c r="H60" s="124">
        <f t="shared" si="7"/>
        <v>0</v>
      </c>
      <c r="I60" s="124">
        <f t="shared" si="7"/>
        <v>0</v>
      </c>
      <c r="J60" s="124">
        <f t="shared" si="6"/>
        <v>0</v>
      </c>
      <c r="K60" s="11"/>
    </row>
    <row r="61" spans="1:11" x14ac:dyDescent="0.25">
      <c r="A61" s="39"/>
      <c r="B61" s="51"/>
      <c r="C61" s="51"/>
      <c r="D61" s="51"/>
      <c r="E61" s="51"/>
      <c r="F61" s="51"/>
      <c r="G61" s="124">
        <f t="shared" si="4"/>
        <v>0</v>
      </c>
      <c r="H61" s="124">
        <f t="shared" si="7"/>
        <v>0</v>
      </c>
      <c r="I61" s="124">
        <f t="shared" si="7"/>
        <v>0</v>
      </c>
      <c r="J61" s="124">
        <f t="shared" si="6"/>
        <v>0</v>
      </c>
      <c r="K61" s="11"/>
    </row>
    <row r="62" spans="1:11" x14ac:dyDescent="0.25">
      <c r="A62" s="121" t="s">
        <v>53</v>
      </c>
      <c r="B62" s="49">
        <f>SUM(B35:B61)</f>
        <v>141</v>
      </c>
      <c r="C62" s="49">
        <f>SUM(C35:C61)</f>
        <v>56</v>
      </c>
      <c r="D62" s="49">
        <f>SUM(D35:D61)</f>
        <v>54</v>
      </c>
      <c r="E62" s="49">
        <f>SUM(E35:E61)</f>
        <v>52</v>
      </c>
      <c r="F62" s="49">
        <f>SUM(F35:F61)</f>
        <v>47</v>
      </c>
      <c r="G62" s="124">
        <f t="shared" si="4"/>
        <v>0.3971631205673759</v>
      </c>
      <c r="H62" s="124">
        <f t="shared" si="7"/>
        <v>0.96296296296296291</v>
      </c>
      <c r="I62" s="124">
        <f t="shared" si="7"/>
        <v>0.90384615384615385</v>
      </c>
      <c r="J62" s="124">
        <f t="shared" si="6"/>
        <v>0.33333333333333331</v>
      </c>
      <c r="K62" s="11"/>
    </row>
    <row r="63" spans="1:11" x14ac:dyDescent="0.25">
      <c r="K63" s="11"/>
    </row>
    <row r="64" spans="1:11" ht="16.5" thickBot="1" x14ac:dyDescent="0.3">
      <c r="A64" s="489" t="s">
        <v>93</v>
      </c>
      <c r="B64" s="490"/>
      <c r="C64" s="490"/>
      <c r="D64" s="490"/>
      <c r="E64" s="491"/>
      <c r="K64" s="11"/>
    </row>
    <row r="65" spans="1:11" ht="63.75" thickBot="1" x14ac:dyDescent="0.3">
      <c r="A65" s="82" t="s">
        <v>77</v>
      </c>
      <c r="B65" s="83" t="s">
        <v>79</v>
      </c>
      <c r="C65" s="84" t="s">
        <v>80</v>
      </c>
      <c r="D65" s="84" t="s">
        <v>81</v>
      </c>
      <c r="E65" s="84" t="s">
        <v>82</v>
      </c>
      <c r="F65" s="85" t="s">
        <v>88</v>
      </c>
      <c r="G65" s="85" t="s">
        <v>89</v>
      </c>
      <c r="H65" s="85" t="s">
        <v>90</v>
      </c>
      <c r="I65" s="86" t="s">
        <v>91</v>
      </c>
      <c r="K65" s="11"/>
    </row>
    <row r="66" spans="1:11" x14ac:dyDescent="0.25">
      <c r="A66" s="71" t="s">
        <v>291</v>
      </c>
      <c r="B66" s="72">
        <v>4</v>
      </c>
      <c r="C66" s="72">
        <v>4</v>
      </c>
      <c r="D66" s="72">
        <v>4</v>
      </c>
      <c r="E66" s="72">
        <v>4</v>
      </c>
      <c r="F66" s="125">
        <f>+IFERROR(B66/(C4+C35),0)*100</f>
        <v>33.333333333333329</v>
      </c>
      <c r="G66" s="125">
        <f>+IFERROR(C66/(D4+D35),0)*100</f>
        <v>36.363636363636367</v>
      </c>
      <c r="H66" s="125">
        <f>+IFERROR(D66/(E4+E35),0)*100</f>
        <v>44.444444444444443</v>
      </c>
      <c r="I66" s="125">
        <f>+IFERROR(E66/(F4+F35),0)*100</f>
        <v>50</v>
      </c>
      <c r="K66" s="11"/>
    </row>
    <row r="67" spans="1:11" x14ac:dyDescent="0.25">
      <c r="A67" s="18" t="s">
        <v>292</v>
      </c>
      <c r="B67" s="2">
        <v>10</v>
      </c>
      <c r="C67" s="2">
        <v>8</v>
      </c>
      <c r="D67" s="2">
        <v>8</v>
      </c>
      <c r="E67" s="2">
        <v>8</v>
      </c>
      <c r="F67" s="126">
        <f t="shared" ref="F67:I82" si="8">+IFERROR(B67/(C5+C36),0)*100</f>
        <v>55.555555555555557</v>
      </c>
      <c r="G67" s="126">
        <f t="shared" si="8"/>
        <v>50</v>
      </c>
      <c r="H67" s="126">
        <f t="shared" si="8"/>
        <v>50</v>
      </c>
      <c r="I67" s="126">
        <f t="shared" si="8"/>
        <v>61.53846153846154</v>
      </c>
      <c r="K67" s="11"/>
    </row>
    <row r="68" spans="1:11" x14ac:dyDescent="0.25">
      <c r="A68" s="18" t="s">
        <v>294</v>
      </c>
      <c r="B68" s="2">
        <v>8</v>
      </c>
      <c r="C68" s="2">
        <v>8</v>
      </c>
      <c r="D68" s="2">
        <v>5</v>
      </c>
      <c r="E68" s="2">
        <v>4</v>
      </c>
      <c r="F68" s="126">
        <f t="shared" si="8"/>
        <v>266.66666666666663</v>
      </c>
      <c r="G68" s="126">
        <f t="shared" si="8"/>
        <v>266.66666666666663</v>
      </c>
      <c r="H68" s="126">
        <f t="shared" si="8"/>
        <v>250</v>
      </c>
      <c r="I68" s="126">
        <f t="shared" si="8"/>
        <v>200</v>
      </c>
      <c r="K68" s="11"/>
    </row>
    <row r="69" spans="1:11" x14ac:dyDescent="0.25">
      <c r="A69" s="18" t="s">
        <v>295</v>
      </c>
      <c r="B69" s="2">
        <v>1</v>
      </c>
      <c r="C69" s="2">
        <v>1</v>
      </c>
      <c r="D69" s="2">
        <v>1</v>
      </c>
      <c r="E69" s="2">
        <v>1</v>
      </c>
      <c r="F69" s="126">
        <f t="shared" si="8"/>
        <v>6.666666666666667</v>
      </c>
      <c r="G69" s="126">
        <f t="shared" si="8"/>
        <v>7.1428571428571423</v>
      </c>
      <c r="H69" s="126">
        <f t="shared" si="8"/>
        <v>14.285714285714285</v>
      </c>
      <c r="I69" s="126">
        <f t="shared" si="8"/>
        <v>12.5</v>
      </c>
      <c r="K69" s="11"/>
    </row>
    <row r="70" spans="1:11" x14ac:dyDescent="0.25">
      <c r="A70" s="18" t="s">
        <v>296</v>
      </c>
      <c r="B70" s="2">
        <v>5</v>
      </c>
      <c r="C70" s="2">
        <v>5</v>
      </c>
      <c r="D70" s="2">
        <v>2</v>
      </c>
      <c r="E70" s="2">
        <v>2</v>
      </c>
      <c r="F70" s="126">
        <f t="shared" si="8"/>
        <v>29.411764705882355</v>
      </c>
      <c r="G70" s="126">
        <f t="shared" si="8"/>
        <v>29.411764705882355</v>
      </c>
      <c r="H70" s="126">
        <f t="shared" si="8"/>
        <v>15.384615384615385</v>
      </c>
      <c r="I70" s="126">
        <f t="shared" si="8"/>
        <v>15.384615384615385</v>
      </c>
      <c r="K70" s="11"/>
    </row>
    <row r="71" spans="1:11" x14ac:dyDescent="0.25">
      <c r="A71" s="18" t="s">
        <v>297</v>
      </c>
      <c r="B71" s="2">
        <v>1</v>
      </c>
      <c r="C71" s="2">
        <v>1</v>
      </c>
      <c r="D71" s="2">
        <v>1</v>
      </c>
      <c r="E71" s="2">
        <v>1</v>
      </c>
      <c r="F71" s="126">
        <f t="shared" si="8"/>
        <v>4.5454545454545459</v>
      </c>
      <c r="G71" s="126">
        <f t="shared" si="8"/>
        <v>4.7619047619047619</v>
      </c>
      <c r="H71" s="126">
        <f t="shared" si="8"/>
        <v>5.5555555555555554</v>
      </c>
      <c r="I71" s="126">
        <f t="shared" si="8"/>
        <v>6.25</v>
      </c>
      <c r="K71" s="11"/>
    </row>
    <row r="72" spans="1:11" x14ac:dyDescent="0.25">
      <c r="A72" s="18" t="s">
        <v>298</v>
      </c>
      <c r="B72" s="2">
        <v>4</v>
      </c>
      <c r="C72" s="2">
        <v>4</v>
      </c>
      <c r="D72" s="2">
        <v>2</v>
      </c>
      <c r="E72" s="2">
        <v>4</v>
      </c>
      <c r="F72" s="126">
        <f t="shared" si="8"/>
        <v>66.666666666666657</v>
      </c>
      <c r="G72" s="126">
        <f t="shared" si="8"/>
        <v>66.666666666666657</v>
      </c>
      <c r="H72" s="126">
        <f t="shared" si="8"/>
        <v>33.333333333333329</v>
      </c>
      <c r="I72" s="126">
        <f t="shared" si="8"/>
        <v>66.666666666666657</v>
      </c>
      <c r="K72" s="11"/>
    </row>
    <row r="73" spans="1:11" x14ac:dyDescent="0.25">
      <c r="A73" s="18" t="s">
        <v>299</v>
      </c>
      <c r="B73" s="13">
        <v>7</v>
      </c>
      <c r="C73" s="13">
        <v>7</v>
      </c>
      <c r="D73" s="13">
        <v>7</v>
      </c>
      <c r="E73" s="13">
        <v>7</v>
      </c>
      <c r="F73" s="126">
        <f t="shared" si="8"/>
        <v>25.925925925925924</v>
      </c>
      <c r="G73" s="126">
        <f t="shared" si="8"/>
        <v>26.923076923076923</v>
      </c>
      <c r="H73" s="126">
        <f t="shared" si="8"/>
        <v>30.434782608695656</v>
      </c>
      <c r="I73" s="126">
        <f t="shared" si="8"/>
        <v>30.434782608695656</v>
      </c>
      <c r="K73" s="11"/>
    </row>
    <row r="74" spans="1:11" x14ac:dyDescent="0.25">
      <c r="A74" s="18" t="s">
        <v>302</v>
      </c>
      <c r="B74" s="172">
        <v>5</v>
      </c>
      <c r="C74" s="13">
        <v>4</v>
      </c>
      <c r="D74" s="13">
        <v>3</v>
      </c>
      <c r="E74" s="13">
        <v>3</v>
      </c>
      <c r="F74" s="126">
        <f t="shared" si="8"/>
        <v>50</v>
      </c>
      <c r="G74" s="126">
        <f t="shared" si="8"/>
        <v>40</v>
      </c>
      <c r="H74" s="126">
        <f t="shared" si="8"/>
        <v>30</v>
      </c>
      <c r="I74" s="126">
        <f t="shared" si="8"/>
        <v>30</v>
      </c>
      <c r="K74" s="11"/>
    </row>
    <row r="75" spans="1:11" x14ac:dyDescent="0.25">
      <c r="A75" s="18" t="s">
        <v>303</v>
      </c>
      <c r="B75" s="2">
        <v>21</v>
      </c>
      <c r="C75" s="2">
        <v>21</v>
      </c>
      <c r="D75" s="2">
        <v>16</v>
      </c>
      <c r="E75" s="2">
        <v>16</v>
      </c>
      <c r="F75" s="126">
        <f t="shared" si="8"/>
        <v>150</v>
      </c>
      <c r="G75" s="126">
        <f t="shared" si="8"/>
        <v>190.90909090909091</v>
      </c>
      <c r="H75" s="126">
        <f t="shared" si="8"/>
        <v>228.57142857142856</v>
      </c>
      <c r="I75" s="126">
        <f t="shared" si="8"/>
        <v>228.57142857142856</v>
      </c>
      <c r="K75" s="11"/>
    </row>
    <row r="76" spans="1:11" x14ac:dyDescent="0.25">
      <c r="A76" s="18" t="s">
        <v>304</v>
      </c>
      <c r="B76" s="2">
        <v>1</v>
      </c>
      <c r="C76" s="2">
        <v>1</v>
      </c>
      <c r="D76" s="2">
        <v>0</v>
      </c>
      <c r="E76" s="2">
        <v>0</v>
      </c>
      <c r="F76" s="126">
        <f t="shared" si="8"/>
        <v>4.5454545454545459</v>
      </c>
      <c r="G76" s="126">
        <f t="shared" si="8"/>
        <v>4.5454545454545459</v>
      </c>
      <c r="H76" s="126">
        <f t="shared" si="8"/>
        <v>0</v>
      </c>
      <c r="I76" s="126">
        <f t="shared" si="8"/>
        <v>0</v>
      </c>
      <c r="K76" s="11"/>
    </row>
    <row r="77" spans="1:11" x14ac:dyDescent="0.25">
      <c r="A77" s="18" t="s">
        <v>305</v>
      </c>
      <c r="B77" s="2">
        <v>2</v>
      </c>
      <c r="C77" s="2">
        <v>2</v>
      </c>
      <c r="D77" s="2">
        <v>2</v>
      </c>
      <c r="E77" s="2">
        <v>2</v>
      </c>
      <c r="F77" s="126">
        <f t="shared" si="8"/>
        <v>40</v>
      </c>
      <c r="G77" s="126">
        <f t="shared" si="8"/>
        <v>40</v>
      </c>
      <c r="H77" s="126">
        <f t="shared" si="8"/>
        <v>50</v>
      </c>
      <c r="I77" s="126">
        <f t="shared" si="8"/>
        <v>66.666666666666657</v>
      </c>
      <c r="K77" s="11"/>
    </row>
    <row r="78" spans="1:11" x14ac:dyDescent="0.25">
      <c r="A78" s="18" t="s">
        <v>306</v>
      </c>
      <c r="B78" s="2">
        <v>3</v>
      </c>
      <c r="C78" s="2">
        <v>3</v>
      </c>
      <c r="D78" s="2">
        <v>2</v>
      </c>
      <c r="E78" s="2">
        <v>2</v>
      </c>
      <c r="F78" s="126">
        <f t="shared" si="8"/>
        <v>100</v>
      </c>
      <c r="G78" s="126">
        <f t="shared" si="8"/>
        <v>100</v>
      </c>
      <c r="H78" s="126">
        <f t="shared" si="8"/>
        <v>100</v>
      </c>
      <c r="I78" s="126">
        <f t="shared" si="8"/>
        <v>100</v>
      </c>
      <c r="K78" s="11"/>
    </row>
    <row r="79" spans="1:11" x14ac:dyDescent="0.25">
      <c r="A79" s="18" t="s">
        <v>308</v>
      </c>
      <c r="B79" s="2">
        <v>3</v>
      </c>
      <c r="C79" s="2">
        <v>2</v>
      </c>
      <c r="D79" s="2">
        <v>2</v>
      </c>
      <c r="E79" s="2">
        <v>2</v>
      </c>
      <c r="F79" s="126">
        <f t="shared" si="8"/>
        <v>75</v>
      </c>
      <c r="G79" s="126">
        <f t="shared" si="8"/>
        <v>50</v>
      </c>
      <c r="H79" s="126">
        <f t="shared" si="8"/>
        <v>66.666666666666657</v>
      </c>
      <c r="I79" s="126">
        <f t="shared" si="8"/>
        <v>66.666666666666657</v>
      </c>
      <c r="K79" s="11"/>
    </row>
    <row r="80" spans="1:11" x14ac:dyDescent="0.25">
      <c r="A80" s="18" t="s">
        <v>309</v>
      </c>
      <c r="B80" s="2">
        <v>14</v>
      </c>
      <c r="C80" s="2">
        <v>13</v>
      </c>
      <c r="D80" s="2">
        <v>12</v>
      </c>
      <c r="E80" s="2">
        <v>11</v>
      </c>
      <c r="F80" s="126">
        <f t="shared" si="8"/>
        <v>466.66666666666669</v>
      </c>
      <c r="G80" s="126">
        <f t="shared" si="8"/>
        <v>650</v>
      </c>
      <c r="H80" s="126">
        <f t="shared" si="8"/>
        <v>600</v>
      </c>
      <c r="I80" s="126">
        <f t="shared" si="8"/>
        <v>550</v>
      </c>
      <c r="K80" s="11"/>
    </row>
    <row r="81" spans="1:11" x14ac:dyDescent="0.25">
      <c r="A81" s="18"/>
      <c r="B81" s="2"/>
      <c r="C81" s="2"/>
      <c r="D81" s="2"/>
      <c r="E81" s="2"/>
      <c r="F81" s="126">
        <f t="shared" si="8"/>
        <v>0</v>
      </c>
      <c r="G81" s="126">
        <f t="shared" si="8"/>
        <v>0</v>
      </c>
      <c r="H81" s="126">
        <f t="shared" si="8"/>
        <v>0</v>
      </c>
      <c r="I81" s="126">
        <f t="shared" si="8"/>
        <v>0</v>
      </c>
      <c r="K81" s="11"/>
    </row>
    <row r="82" spans="1:11" x14ac:dyDescent="0.25">
      <c r="A82" s="18"/>
      <c r="B82" s="2"/>
      <c r="C82" s="2"/>
      <c r="D82" s="2"/>
      <c r="E82" s="2"/>
      <c r="F82" s="126">
        <f t="shared" si="8"/>
        <v>0</v>
      </c>
      <c r="G82" s="126">
        <f t="shared" si="8"/>
        <v>0</v>
      </c>
      <c r="H82" s="126">
        <f t="shared" si="8"/>
        <v>0</v>
      </c>
      <c r="I82" s="126">
        <f t="shared" si="8"/>
        <v>0</v>
      </c>
      <c r="K82" s="11"/>
    </row>
    <row r="83" spans="1:11" x14ac:dyDescent="0.25">
      <c r="A83" s="18"/>
      <c r="B83" s="2"/>
      <c r="C83" s="2"/>
      <c r="D83" s="2"/>
      <c r="E83" s="2"/>
      <c r="F83" s="126">
        <f t="shared" ref="F83:I93" si="9">+IFERROR(B83/(C21+C52),0)*100</f>
        <v>0</v>
      </c>
      <c r="G83" s="126">
        <f t="shared" si="9"/>
        <v>0</v>
      </c>
      <c r="H83" s="126">
        <f t="shared" si="9"/>
        <v>0</v>
      </c>
      <c r="I83" s="126">
        <f t="shared" si="9"/>
        <v>0</v>
      </c>
      <c r="K83" s="11"/>
    </row>
    <row r="84" spans="1:11" x14ac:dyDescent="0.25">
      <c r="A84" s="18"/>
      <c r="B84" s="2"/>
      <c r="C84" s="2"/>
      <c r="D84" s="2"/>
      <c r="E84" s="2"/>
      <c r="F84" s="126">
        <f t="shared" si="9"/>
        <v>0</v>
      </c>
      <c r="G84" s="126">
        <f t="shared" si="9"/>
        <v>0</v>
      </c>
      <c r="H84" s="126">
        <f t="shared" si="9"/>
        <v>0</v>
      </c>
      <c r="I84" s="126">
        <f t="shared" si="9"/>
        <v>0</v>
      </c>
      <c r="K84" s="11"/>
    </row>
    <row r="85" spans="1:11" x14ac:dyDescent="0.25">
      <c r="A85" s="18"/>
      <c r="B85" s="2"/>
      <c r="C85" s="2"/>
      <c r="D85" s="2"/>
      <c r="E85" s="2"/>
      <c r="F85" s="126">
        <f t="shared" si="9"/>
        <v>0</v>
      </c>
      <c r="G85" s="126">
        <f t="shared" si="9"/>
        <v>0</v>
      </c>
      <c r="H85" s="126">
        <f t="shared" si="9"/>
        <v>0</v>
      </c>
      <c r="I85" s="126">
        <f t="shared" si="9"/>
        <v>0</v>
      </c>
      <c r="K85" s="11"/>
    </row>
    <row r="86" spans="1:11" x14ac:dyDescent="0.25">
      <c r="A86" s="18"/>
      <c r="B86" s="2"/>
      <c r="C86" s="2"/>
      <c r="D86" s="2"/>
      <c r="E86" s="2"/>
      <c r="F86" s="126">
        <f t="shared" si="9"/>
        <v>0</v>
      </c>
      <c r="G86" s="126">
        <f t="shared" si="9"/>
        <v>0</v>
      </c>
      <c r="H86" s="126">
        <f t="shared" si="9"/>
        <v>0</v>
      </c>
      <c r="I86" s="126">
        <f t="shared" si="9"/>
        <v>0</v>
      </c>
      <c r="K86" s="11"/>
    </row>
    <row r="87" spans="1:11" x14ac:dyDescent="0.25">
      <c r="A87" s="18"/>
      <c r="B87" s="2"/>
      <c r="C87" s="2"/>
      <c r="D87" s="2"/>
      <c r="E87" s="2"/>
      <c r="F87" s="126">
        <f t="shared" si="9"/>
        <v>0</v>
      </c>
      <c r="G87" s="126">
        <f t="shared" si="9"/>
        <v>0</v>
      </c>
      <c r="H87" s="126">
        <f t="shared" si="9"/>
        <v>0</v>
      </c>
      <c r="I87" s="126">
        <f t="shared" si="9"/>
        <v>0</v>
      </c>
      <c r="K87" s="11"/>
    </row>
    <row r="88" spans="1:11" x14ac:dyDescent="0.25">
      <c r="A88" s="18"/>
      <c r="B88" s="2"/>
      <c r="C88" s="2"/>
      <c r="D88" s="2"/>
      <c r="E88" s="2"/>
      <c r="F88" s="126">
        <f t="shared" si="9"/>
        <v>0</v>
      </c>
      <c r="G88" s="126">
        <f t="shared" si="9"/>
        <v>0</v>
      </c>
      <c r="H88" s="126">
        <f t="shared" si="9"/>
        <v>0</v>
      </c>
      <c r="I88" s="126">
        <f t="shared" si="9"/>
        <v>0</v>
      </c>
      <c r="K88" s="11"/>
    </row>
    <row r="89" spans="1:11" x14ac:dyDescent="0.25">
      <c r="A89" s="18"/>
      <c r="B89" s="2"/>
      <c r="C89" s="2"/>
      <c r="D89" s="2"/>
      <c r="E89" s="2"/>
      <c r="F89" s="126">
        <f t="shared" si="9"/>
        <v>0</v>
      </c>
      <c r="G89" s="126">
        <f t="shared" si="9"/>
        <v>0</v>
      </c>
      <c r="H89" s="126">
        <f t="shared" si="9"/>
        <v>0</v>
      </c>
      <c r="I89" s="126">
        <f t="shared" si="9"/>
        <v>0</v>
      </c>
      <c r="K89" s="11"/>
    </row>
    <row r="90" spans="1:11" x14ac:dyDescent="0.25">
      <c r="A90" s="18"/>
      <c r="B90" s="2"/>
      <c r="C90" s="2"/>
      <c r="D90" s="2"/>
      <c r="E90" s="2"/>
      <c r="F90" s="126">
        <f t="shared" si="9"/>
        <v>0</v>
      </c>
      <c r="G90" s="126">
        <f t="shared" si="9"/>
        <v>0</v>
      </c>
      <c r="H90" s="126">
        <f t="shared" si="9"/>
        <v>0</v>
      </c>
      <c r="I90" s="126">
        <f t="shared" si="9"/>
        <v>0</v>
      </c>
      <c r="K90" s="11"/>
    </row>
    <row r="91" spans="1:11" x14ac:dyDescent="0.25">
      <c r="A91" s="18"/>
      <c r="B91" s="2"/>
      <c r="C91" s="2"/>
      <c r="D91" s="2"/>
      <c r="E91" s="2"/>
      <c r="F91" s="126">
        <f t="shared" si="9"/>
        <v>0</v>
      </c>
      <c r="G91" s="126">
        <f t="shared" si="9"/>
        <v>0</v>
      </c>
      <c r="H91" s="126">
        <f t="shared" si="9"/>
        <v>0</v>
      </c>
      <c r="I91" s="126">
        <f t="shared" si="9"/>
        <v>0</v>
      </c>
      <c r="K91" s="11"/>
    </row>
    <row r="92" spans="1:11" x14ac:dyDescent="0.25">
      <c r="A92" s="39"/>
      <c r="B92" s="2"/>
      <c r="C92" s="2"/>
      <c r="D92" s="2"/>
      <c r="E92" s="2"/>
      <c r="F92" s="126">
        <f>+IFERROR(B92/(C30+C61),0)*100</f>
        <v>0</v>
      </c>
      <c r="G92" s="126">
        <f t="shared" si="9"/>
        <v>0</v>
      </c>
      <c r="H92" s="126">
        <f t="shared" si="9"/>
        <v>0</v>
      </c>
      <c r="I92" s="126">
        <f t="shared" si="9"/>
        <v>0</v>
      </c>
      <c r="K92" s="11"/>
    </row>
    <row r="93" spans="1:11" x14ac:dyDescent="0.25">
      <c r="A93" s="121" t="s">
        <v>53</v>
      </c>
      <c r="B93" s="49">
        <f>SUM(B66:B92)</f>
        <v>89</v>
      </c>
      <c r="C93" s="49">
        <f>SUM(C66:C92)</f>
        <v>84</v>
      </c>
      <c r="D93" s="49">
        <f>SUM(D66:D92)</f>
        <v>67</v>
      </c>
      <c r="E93" s="49">
        <f>SUM(E66:E92)</f>
        <v>67</v>
      </c>
      <c r="F93" s="126">
        <f t="shared" si="9"/>
        <v>44.5</v>
      </c>
      <c r="G93" s="126">
        <f t="shared" si="9"/>
        <v>44.210526315789473</v>
      </c>
      <c r="H93" s="126">
        <f t="shared" si="9"/>
        <v>44.666666666666664</v>
      </c>
      <c r="I93" s="126">
        <f t="shared" si="9"/>
        <v>46.527777777777779</v>
      </c>
      <c r="K93" s="11"/>
    </row>
    <row r="94" spans="1:11" x14ac:dyDescent="0.25">
      <c r="A94" s="7"/>
      <c r="B94" s="7"/>
      <c r="C94" s="7"/>
      <c r="E94" s="7"/>
      <c r="I94" s="35"/>
      <c r="K94" s="11"/>
    </row>
    <row r="95" spans="1:11" x14ac:dyDescent="0.25">
      <c r="A95" s="15"/>
      <c r="B95" s="15"/>
      <c r="C95" s="15"/>
      <c r="D95" s="15"/>
      <c r="E95" s="15"/>
      <c r="K95" s="11"/>
    </row>
    <row r="96" spans="1:11" ht="17.25" customHeight="1" thickBot="1" x14ac:dyDescent="0.3">
      <c r="A96" s="492" t="s">
        <v>94</v>
      </c>
      <c r="B96" s="492"/>
      <c r="C96" s="492"/>
      <c r="D96" s="492"/>
      <c r="E96" s="492"/>
      <c r="F96" s="7"/>
      <c r="G96" s="7"/>
      <c r="H96" s="7"/>
      <c r="I96" s="7"/>
      <c r="K96" s="11"/>
    </row>
    <row r="97" spans="1:11" ht="63.75" thickBot="1" x14ac:dyDescent="0.3">
      <c r="A97" s="82" t="s">
        <v>77</v>
      </c>
      <c r="B97" s="83" t="s">
        <v>79</v>
      </c>
      <c r="C97" s="84" t="s">
        <v>80</v>
      </c>
      <c r="D97" s="84" t="s">
        <v>81</v>
      </c>
      <c r="E97" s="84" t="s">
        <v>82</v>
      </c>
      <c r="F97" s="85" t="s">
        <v>88</v>
      </c>
      <c r="G97" s="85" t="s">
        <v>89</v>
      </c>
      <c r="H97" s="85" t="s">
        <v>90</v>
      </c>
      <c r="I97" s="86" t="s">
        <v>91</v>
      </c>
      <c r="K97" s="11"/>
    </row>
    <row r="98" spans="1:11" x14ac:dyDescent="0.25">
      <c r="A98" s="71" t="s">
        <v>291</v>
      </c>
      <c r="B98" s="72">
        <v>2</v>
      </c>
      <c r="C98" s="72">
        <v>2</v>
      </c>
      <c r="D98" s="72">
        <v>2</v>
      </c>
      <c r="E98" s="72">
        <v>1</v>
      </c>
      <c r="F98" s="125">
        <f t="shared" ref="F98:I113" si="10">+IFERROR(B98/(C4+C35),0)*100</f>
        <v>16.666666666666664</v>
      </c>
      <c r="G98" s="125">
        <f t="shared" si="10"/>
        <v>18.181818181818183</v>
      </c>
      <c r="H98" s="125">
        <f t="shared" si="10"/>
        <v>22.222222222222221</v>
      </c>
      <c r="I98" s="125">
        <f t="shared" si="10"/>
        <v>12.5</v>
      </c>
      <c r="K98" s="11"/>
    </row>
    <row r="99" spans="1:11" x14ac:dyDescent="0.25">
      <c r="A99" s="18" t="s">
        <v>294</v>
      </c>
      <c r="B99" s="2">
        <v>2</v>
      </c>
      <c r="C99" s="2">
        <v>2</v>
      </c>
      <c r="D99" s="2">
        <v>1</v>
      </c>
      <c r="E99" s="2">
        <v>0</v>
      </c>
      <c r="F99" s="126">
        <f t="shared" si="10"/>
        <v>11.111111111111111</v>
      </c>
      <c r="G99" s="126">
        <f t="shared" si="10"/>
        <v>12.5</v>
      </c>
      <c r="H99" s="126">
        <f t="shared" si="10"/>
        <v>6.25</v>
      </c>
      <c r="I99" s="126">
        <f t="shared" si="10"/>
        <v>0</v>
      </c>
      <c r="K99" s="11"/>
    </row>
    <row r="100" spans="1:11" x14ac:dyDescent="0.25">
      <c r="A100" s="18" t="s">
        <v>296</v>
      </c>
      <c r="B100" s="2">
        <v>10</v>
      </c>
      <c r="C100" s="2">
        <v>9</v>
      </c>
      <c r="D100" s="2">
        <v>9</v>
      </c>
      <c r="E100" s="2">
        <v>7</v>
      </c>
      <c r="F100" s="126">
        <f t="shared" si="10"/>
        <v>333.33333333333337</v>
      </c>
      <c r="G100" s="126">
        <f t="shared" si="10"/>
        <v>300</v>
      </c>
      <c r="H100" s="126">
        <f t="shared" si="10"/>
        <v>450</v>
      </c>
      <c r="I100" s="126">
        <f t="shared" si="10"/>
        <v>350</v>
      </c>
      <c r="K100" s="11"/>
    </row>
    <row r="101" spans="1:11" x14ac:dyDescent="0.25">
      <c r="A101" s="18" t="s">
        <v>304</v>
      </c>
      <c r="B101" s="2">
        <v>1</v>
      </c>
      <c r="C101" s="2">
        <v>1</v>
      </c>
      <c r="D101" s="2">
        <v>1</v>
      </c>
      <c r="E101" s="2">
        <v>1</v>
      </c>
      <c r="F101" s="126">
        <f t="shared" si="10"/>
        <v>6.666666666666667</v>
      </c>
      <c r="G101" s="126">
        <f t="shared" si="10"/>
        <v>7.1428571428571423</v>
      </c>
      <c r="H101" s="126">
        <f t="shared" si="10"/>
        <v>14.285714285714285</v>
      </c>
      <c r="I101" s="126">
        <f t="shared" si="10"/>
        <v>12.5</v>
      </c>
      <c r="K101" s="11"/>
    </row>
    <row r="102" spans="1:11" x14ac:dyDescent="0.25">
      <c r="A102" s="18" t="s">
        <v>308</v>
      </c>
      <c r="B102" s="2">
        <v>1</v>
      </c>
      <c r="C102" s="2">
        <v>1</v>
      </c>
      <c r="D102" s="2">
        <v>1</v>
      </c>
      <c r="E102" s="2">
        <v>1</v>
      </c>
      <c r="F102" s="126">
        <f t="shared" si="10"/>
        <v>5.8823529411764701</v>
      </c>
      <c r="G102" s="126">
        <f t="shared" si="10"/>
        <v>5.8823529411764701</v>
      </c>
      <c r="H102" s="126">
        <f t="shared" si="10"/>
        <v>7.6923076923076925</v>
      </c>
      <c r="I102" s="126">
        <f t="shared" si="10"/>
        <v>7.6923076923076925</v>
      </c>
      <c r="K102" s="11"/>
    </row>
    <row r="103" spans="1:11" x14ac:dyDescent="0.25">
      <c r="A103" s="18" t="s">
        <v>309</v>
      </c>
      <c r="B103" s="2">
        <v>3</v>
      </c>
      <c r="C103" s="2">
        <v>3</v>
      </c>
      <c r="D103" s="2">
        <v>3</v>
      </c>
      <c r="E103" s="2">
        <v>3</v>
      </c>
      <c r="F103" s="126">
        <f t="shared" si="10"/>
        <v>13.636363636363635</v>
      </c>
      <c r="G103" s="126">
        <f t="shared" si="10"/>
        <v>14.285714285714285</v>
      </c>
      <c r="H103" s="126">
        <f t="shared" si="10"/>
        <v>16.666666666666664</v>
      </c>
      <c r="I103" s="126">
        <f t="shared" si="10"/>
        <v>18.75</v>
      </c>
      <c r="K103" s="11"/>
    </row>
    <row r="104" spans="1:11" x14ac:dyDescent="0.25">
      <c r="A104" s="18"/>
      <c r="B104" s="2"/>
      <c r="C104" s="2"/>
      <c r="D104" s="2"/>
      <c r="E104" s="2"/>
      <c r="F104" s="126">
        <f t="shared" si="10"/>
        <v>0</v>
      </c>
      <c r="G104" s="126">
        <f t="shared" si="10"/>
        <v>0</v>
      </c>
      <c r="H104" s="126">
        <f t="shared" si="10"/>
        <v>0</v>
      </c>
      <c r="I104" s="126">
        <f t="shared" si="10"/>
        <v>0</v>
      </c>
      <c r="K104" s="11"/>
    </row>
    <row r="105" spans="1:11" x14ac:dyDescent="0.25">
      <c r="A105" s="18"/>
      <c r="B105" s="2"/>
      <c r="C105" s="2"/>
      <c r="D105" s="2"/>
      <c r="E105" s="2"/>
      <c r="F105" s="126">
        <f t="shared" si="10"/>
        <v>0</v>
      </c>
      <c r="G105" s="126">
        <f t="shared" si="10"/>
        <v>0</v>
      </c>
      <c r="H105" s="126">
        <f t="shared" si="10"/>
        <v>0</v>
      </c>
      <c r="I105" s="126">
        <f t="shared" si="10"/>
        <v>0</v>
      </c>
      <c r="K105" s="11"/>
    </row>
    <row r="106" spans="1:11" x14ac:dyDescent="0.25">
      <c r="A106" s="18"/>
      <c r="B106" s="2"/>
      <c r="C106" s="2"/>
      <c r="D106" s="2"/>
      <c r="E106" s="2"/>
      <c r="F106" s="126">
        <f t="shared" si="10"/>
        <v>0</v>
      </c>
      <c r="G106" s="126">
        <f t="shared" si="10"/>
        <v>0</v>
      </c>
      <c r="H106" s="126">
        <f t="shared" si="10"/>
        <v>0</v>
      </c>
      <c r="I106" s="126">
        <f t="shared" si="10"/>
        <v>0</v>
      </c>
      <c r="K106" s="11"/>
    </row>
    <row r="107" spans="1:11" x14ac:dyDescent="0.25">
      <c r="A107" s="18"/>
      <c r="B107" s="2"/>
      <c r="C107" s="2"/>
      <c r="D107" s="2"/>
      <c r="E107" s="2"/>
      <c r="F107" s="126">
        <f t="shared" si="10"/>
        <v>0</v>
      </c>
      <c r="G107" s="126">
        <f t="shared" si="10"/>
        <v>0</v>
      </c>
      <c r="H107" s="126">
        <f t="shared" si="10"/>
        <v>0</v>
      </c>
      <c r="I107" s="126">
        <f t="shared" si="10"/>
        <v>0</v>
      </c>
      <c r="K107" s="11"/>
    </row>
    <row r="108" spans="1:11" x14ac:dyDescent="0.25">
      <c r="A108" s="18"/>
      <c r="B108" s="2"/>
      <c r="C108" s="2"/>
      <c r="D108" s="2"/>
      <c r="E108" s="2"/>
      <c r="F108" s="126">
        <f t="shared" si="10"/>
        <v>0</v>
      </c>
      <c r="G108" s="126">
        <f t="shared" si="10"/>
        <v>0</v>
      </c>
      <c r="H108" s="126">
        <f t="shared" si="10"/>
        <v>0</v>
      </c>
      <c r="I108" s="126">
        <f t="shared" si="10"/>
        <v>0</v>
      </c>
      <c r="K108" s="11"/>
    </row>
    <row r="109" spans="1:11" x14ac:dyDescent="0.25">
      <c r="A109" s="18"/>
      <c r="B109" s="2"/>
      <c r="C109" s="2"/>
      <c r="D109" s="2"/>
      <c r="E109" s="2"/>
      <c r="F109" s="126">
        <f t="shared" si="10"/>
        <v>0</v>
      </c>
      <c r="G109" s="126">
        <f t="shared" si="10"/>
        <v>0</v>
      </c>
      <c r="H109" s="126">
        <f t="shared" si="10"/>
        <v>0</v>
      </c>
      <c r="I109" s="126">
        <f t="shared" si="10"/>
        <v>0</v>
      </c>
      <c r="K109" s="11"/>
    </row>
    <row r="110" spans="1:11" x14ac:dyDescent="0.25">
      <c r="A110" s="18"/>
      <c r="B110" s="2"/>
      <c r="C110" s="2"/>
      <c r="D110" s="2"/>
      <c r="E110" s="2"/>
      <c r="F110" s="126">
        <f t="shared" si="10"/>
        <v>0</v>
      </c>
      <c r="G110" s="126">
        <f t="shared" si="10"/>
        <v>0</v>
      </c>
      <c r="H110" s="126">
        <f t="shared" si="10"/>
        <v>0</v>
      </c>
      <c r="I110" s="126">
        <f t="shared" si="10"/>
        <v>0</v>
      </c>
      <c r="K110" s="11"/>
    </row>
    <row r="111" spans="1:11" x14ac:dyDescent="0.25">
      <c r="A111" s="18"/>
      <c r="B111" s="2"/>
      <c r="C111" s="2"/>
      <c r="D111" s="2"/>
      <c r="E111" s="2"/>
      <c r="F111" s="126">
        <f t="shared" si="10"/>
        <v>0</v>
      </c>
      <c r="G111" s="126">
        <f t="shared" si="10"/>
        <v>0</v>
      </c>
      <c r="H111" s="126">
        <f t="shared" si="10"/>
        <v>0</v>
      </c>
      <c r="I111" s="126">
        <f t="shared" si="10"/>
        <v>0</v>
      </c>
      <c r="K111" s="11"/>
    </row>
    <row r="112" spans="1:11" x14ac:dyDescent="0.25">
      <c r="A112" s="18"/>
      <c r="B112" s="2"/>
      <c r="C112" s="2"/>
      <c r="D112" s="2"/>
      <c r="E112" s="2"/>
      <c r="F112" s="126">
        <f t="shared" si="10"/>
        <v>0</v>
      </c>
      <c r="G112" s="126">
        <f t="shared" si="10"/>
        <v>0</v>
      </c>
      <c r="H112" s="126">
        <f t="shared" si="10"/>
        <v>0</v>
      </c>
      <c r="I112" s="126">
        <f t="shared" si="10"/>
        <v>0</v>
      </c>
      <c r="K112" s="11"/>
    </row>
    <row r="113" spans="1:11" x14ac:dyDescent="0.25">
      <c r="A113" s="18"/>
      <c r="B113" s="2"/>
      <c r="C113" s="2"/>
      <c r="D113" s="2"/>
      <c r="E113" s="2"/>
      <c r="F113" s="126">
        <f t="shared" si="10"/>
        <v>0</v>
      </c>
      <c r="G113" s="126">
        <f t="shared" si="10"/>
        <v>0</v>
      </c>
      <c r="H113" s="126">
        <f t="shared" si="10"/>
        <v>0</v>
      </c>
      <c r="I113" s="126">
        <f t="shared" si="10"/>
        <v>0</v>
      </c>
      <c r="K113" s="11"/>
    </row>
    <row r="114" spans="1:11" x14ac:dyDescent="0.25">
      <c r="A114" s="18"/>
      <c r="B114" s="2"/>
      <c r="C114" s="2"/>
      <c r="D114" s="2"/>
      <c r="E114" s="2"/>
      <c r="F114" s="126">
        <f t="shared" ref="F114:I125" si="11">+IFERROR(B114/(C20+C51),0)*100</f>
        <v>0</v>
      </c>
      <c r="G114" s="126">
        <f t="shared" si="11"/>
        <v>0</v>
      </c>
      <c r="H114" s="126">
        <f t="shared" si="11"/>
        <v>0</v>
      </c>
      <c r="I114" s="126">
        <f t="shared" si="11"/>
        <v>0</v>
      </c>
      <c r="K114" s="11"/>
    </row>
    <row r="115" spans="1:11" x14ac:dyDescent="0.25">
      <c r="A115" s="18"/>
      <c r="B115" s="2"/>
      <c r="C115" s="2"/>
      <c r="D115" s="2"/>
      <c r="E115" s="2"/>
      <c r="F115" s="126">
        <f t="shared" si="11"/>
        <v>0</v>
      </c>
      <c r="G115" s="126">
        <f t="shared" si="11"/>
        <v>0</v>
      </c>
      <c r="H115" s="126">
        <f t="shared" si="11"/>
        <v>0</v>
      </c>
      <c r="I115" s="126">
        <f t="shared" si="11"/>
        <v>0</v>
      </c>
      <c r="K115" s="11"/>
    </row>
    <row r="116" spans="1:11" x14ac:dyDescent="0.25">
      <c r="A116" s="18"/>
      <c r="B116" s="2"/>
      <c r="C116" s="2"/>
      <c r="D116" s="2"/>
      <c r="E116" s="2"/>
      <c r="F116" s="126">
        <f t="shared" si="11"/>
        <v>0</v>
      </c>
      <c r="G116" s="126">
        <f t="shared" si="11"/>
        <v>0</v>
      </c>
      <c r="H116" s="126">
        <f t="shared" si="11"/>
        <v>0</v>
      </c>
      <c r="I116" s="126">
        <f t="shared" si="11"/>
        <v>0</v>
      </c>
      <c r="K116" s="11"/>
    </row>
    <row r="117" spans="1:11" x14ac:dyDescent="0.25">
      <c r="A117" s="18"/>
      <c r="B117" s="2"/>
      <c r="C117" s="2"/>
      <c r="D117" s="2"/>
      <c r="E117" s="2"/>
      <c r="F117" s="126">
        <f t="shared" si="11"/>
        <v>0</v>
      </c>
      <c r="G117" s="126">
        <f t="shared" si="11"/>
        <v>0</v>
      </c>
      <c r="H117" s="126">
        <f t="shared" si="11"/>
        <v>0</v>
      </c>
      <c r="I117" s="126">
        <f t="shared" si="11"/>
        <v>0</v>
      </c>
      <c r="K117" s="11"/>
    </row>
    <row r="118" spans="1:11" x14ac:dyDescent="0.25">
      <c r="A118" s="18"/>
      <c r="B118" s="2"/>
      <c r="C118" s="2"/>
      <c r="D118" s="2"/>
      <c r="E118" s="2"/>
      <c r="F118" s="126">
        <f t="shared" si="11"/>
        <v>0</v>
      </c>
      <c r="G118" s="126">
        <f t="shared" si="11"/>
        <v>0</v>
      </c>
      <c r="H118" s="126">
        <f t="shared" si="11"/>
        <v>0</v>
      </c>
      <c r="I118" s="126">
        <f t="shared" si="11"/>
        <v>0</v>
      </c>
      <c r="K118" s="11"/>
    </row>
    <row r="119" spans="1:11" x14ac:dyDescent="0.25">
      <c r="A119" s="18"/>
      <c r="B119" s="2"/>
      <c r="C119" s="2"/>
      <c r="D119" s="2"/>
      <c r="E119" s="2"/>
      <c r="F119" s="126">
        <f t="shared" si="11"/>
        <v>0</v>
      </c>
      <c r="G119" s="126">
        <f t="shared" si="11"/>
        <v>0</v>
      </c>
      <c r="H119" s="126">
        <f t="shared" si="11"/>
        <v>0</v>
      </c>
      <c r="I119" s="126">
        <f t="shared" si="11"/>
        <v>0</v>
      </c>
      <c r="K119" s="11"/>
    </row>
    <row r="120" spans="1:11" x14ac:dyDescent="0.25">
      <c r="A120" s="18"/>
      <c r="B120" s="2"/>
      <c r="C120" s="2"/>
      <c r="D120" s="2"/>
      <c r="E120" s="2"/>
      <c r="F120" s="126">
        <f t="shared" si="11"/>
        <v>0</v>
      </c>
      <c r="G120" s="126">
        <f t="shared" si="11"/>
        <v>0</v>
      </c>
      <c r="H120" s="126">
        <f t="shared" si="11"/>
        <v>0</v>
      </c>
      <c r="I120" s="126">
        <f t="shared" si="11"/>
        <v>0</v>
      </c>
      <c r="K120" s="11"/>
    </row>
    <row r="121" spans="1:11" x14ac:dyDescent="0.25">
      <c r="A121" s="18"/>
      <c r="B121" s="2"/>
      <c r="C121" s="2"/>
      <c r="D121" s="2"/>
      <c r="E121" s="2"/>
      <c r="F121" s="126">
        <f t="shared" si="11"/>
        <v>0</v>
      </c>
      <c r="G121" s="126">
        <f t="shared" si="11"/>
        <v>0</v>
      </c>
      <c r="H121" s="126">
        <f t="shared" si="11"/>
        <v>0</v>
      </c>
      <c r="I121" s="126">
        <f t="shared" si="11"/>
        <v>0</v>
      </c>
      <c r="K121" s="11"/>
    </row>
    <row r="122" spans="1:11" x14ac:dyDescent="0.25">
      <c r="A122" s="18"/>
      <c r="B122" s="2"/>
      <c r="C122" s="2"/>
      <c r="D122" s="2"/>
      <c r="E122" s="2"/>
      <c r="F122" s="126">
        <f t="shared" si="11"/>
        <v>0</v>
      </c>
      <c r="G122" s="126">
        <f t="shared" si="11"/>
        <v>0</v>
      </c>
      <c r="H122" s="126">
        <f t="shared" si="11"/>
        <v>0</v>
      </c>
      <c r="I122" s="126">
        <f t="shared" si="11"/>
        <v>0</v>
      </c>
      <c r="K122" s="11"/>
    </row>
    <row r="123" spans="1:11" x14ac:dyDescent="0.25">
      <c r="A123" s="18"/>
      <c r="B123" s="2"/>
      <c r="C123" s="2"/>
      <c r="D123" s="2"/>
      <c r="E123" s="2"/>
      <c r="F123" s="126">
        <f t="shared" si="11"/>
        <v>0</v>
      </c>
      <c r="G123" s="126">
        <f t="shared" si="11"/>
        <v>0</v>
      </c>
      <c r="H123" s="126">
        <f t="shared" si="11"/>
        <v>0</v>
      </c>
      <c r="I123" s="126">
        <f t="shared" si="11"/>
        <v>0</v>
      </c>
      <c r="K123" s="11"/>
    </row>
    <row r="124" spans="1:11" x14ac:dyDescent="0.25">
      <c r="A124" s="39"/>
      <c r="B124" s="2"/>
      <c r="C124" s="2"/>
      <c r="D124" s="2"/>
      <c r="E124" s="2"/>
      <c r="F124" s="126">
        <f t="shared" si="11"/>
        <v>0</v>
      </c>
      <c r="G124" s="126">
        <f t="shared" si="11"/>
        <v>0</v>
      </c>
      <c r="H124" s="126">
        <f t="shared" si="11"/>
        <v>0</v>
      </c>
      <c r="I124" s="126">
        <f t="shared" si="11"/>
        <v>0</v>
      </c>
      <c r="K124" s="11"/>
    </row>
    <row r="125" spans="1:11" x14ac:dyDescent="0.25">
      <c r="A125" s="121" t="s">
        <v>53</v>
      </c>
      <c r="B125" s="49">
        <f>SUM(B98:B124)</f>
        <v>19</v>
      </c>
      <c r="C125" s="49">
        <f>SUM(C98:C124)</f>
        <v>18</v>
      </c>
      <c r="D125" s="49">
        <f>SUM(D98:D124)</f>
        <v>17</v>
      </c>
      <c r="E125" s="49">
        <f>SUM(E98:E124)</f>
        <v>13</v>
      </c>
      <c r="F125" s="126">
        <f t="shared" si="11"/>
        <v>9.5</v>
      </c>
      <c r="G125" s="126">
        <f t="shared" si="11"/>
        <v>9.4736842105263168</v>
      </c>
      <c r="H125" s="126">
        <f t="shared" si="11"/>
        <v>11.333333333333332</v>
      </c>
      <c r="I125" s="126">
        <f t="shared" si="11"/>
        <v>9.0277777777777768</v>
      </c>
      <c r="K125" s="11"/>
    </row>
    <row r="126" spans="1:11" x14ac:dyDescent="0.25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5" zoomScaleNormal="100" zoomScaleSheetLayoutView="100" workbookViewId="0">
      <selection activeCell="H22" sqref="H22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15" customWidth="1"/>
    <col min="7" max="7" width="9.5" customWidth="1"/>
    <col min="8" max="8" width="12.625" customWidth="1"/>
    <col min="9" max="9" width="10.875" customWidth="1"/>
  </cols>
  <sheetData>
    <row r="1" spans="1:11" ht="20.25" customHeight="1" thickBot="1" x14ac:dyDescent="0.35">
      <c r="A1" s="488" t="s">
        <v>96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15.75" customHeight="1" x14ac:dyDescent="0.25">
      <c r="A2" s="496" t="s">
        <v>97</v>
      </c>
      <c r="B2" s="494" t="s">
        <v>98</v>
      </c>
      <c r="C2" s="495"/>
      <c r="D2" s="45"/>
      <c r="E2" s="89"/>
      <c r="F2" s="89"/>
      <c r="G2" s="501" t="s">
        <v>261</v>
      </c>
      <c r="H2" s="494" t="s">
        <v>99</v>
      </c>
      <c r="I2" s="500"/>
      <c r="J2" s="501" t="s">
        <v>100</v>
      </c>
      <c r="K2" s="504" t="s">
        <v>101</v>
      </c>
    </row>
    <row r="3" spans="1:11" ht="15.75" customHeight="1" x14ac:dyDescent="0.25">
      <c r="A3" s="497"/>
      <c r="B3" s="52"/>
      <c r="C3" s="53"/>
      <c r="D3" s="36" t="s">
        <v>102</v>
      </c>
      <c r="E3" s="36"/>
      <c r="F3" s="36"/>
      <c r="G3" s="503"/>
      <c r="H3" s="52"/>
      <c r="I3" s="55"/>
      <c r="J3" s="502"/>
      <c r="K3" s="505"/>
    </row>
    <row r="4" spans="1:11" s="4" customFormat="1" ht="166.5" customHeight="1" x14ac:dyDescent="0.25">
      <c r="A4" s="498"/>
      <c r="B4" s="135" t="s">
        <v>103</v>
      </c>
      <c r="C4" s="238" t="s">
        <v>104</v>
      </c>
      <c r="D4" s="135" t="s">
        <v>105</v>
      </c>
      <c r="E4" s="135" t="s">
        <v>106</v>
      </c>
      <c r="F4" s="240" t="s">
        <v>107</v>
      </c>
      <c r="G4" s="507"/>
      <c r="H4" s="135" t="s">
        <v>108</v>
      </c>
      <c r="I4" s="135" t="s">
        <v>109</v>
      </c>
      <c r="J4" s="503"/>
      <c r="K4" s="506"/>
    </row>
    <row r="5" spans="1:11" x14ac:dyDescent="0.25">
      <c r="A5" s="241" t="s">
        <v>51</v>
      </c>
      <c r="B5" s="51">
        <v>1</v>
      </c>
      <c r="C5" s="2">
        <v>240</v>
      </c>
      <c r="D5" s="2">
        <v>0</v>
      </c>
      <c r="E5" s="2">
        <v>239</v>
      </c>
      <c r="F5" s="2">
        <v>0</v>
      </c>
      <c r="G5" s="2">
        <v>11</v>
      </c>
      <c r="H5" s="2">
        <v>77</v>
      </c>
      <c r="I5" s="2">
        <v>5</v>
      </c>
      <c r="J5" s="2">
        <v>102</v>
      </c>
      <c r="K5" s="169">
        <v>5</v>
      </c>
    </row>
    <row r="6" spans="1:11" x14ac:dyDescent="0.25">
      <c r="A6" s="242"/>
      <c r="B6" s="51">
        <v>2</v>
      </c>
      <c r="C6" s="2">
        <v>80</v>
      </c>
      <c r="D6" s="2">
        <v>0</v>
      </c>
      <c r="E6" s="2">
        <v>63</v>
      </c>
      <c r="F6" s="2">
        <v>17</v>
      </c>
      <c r="G6" s="2">
        <v>18</v>
      </c>
      <c r="H6" s="2">
        <v>44</v>
      </c>
      <c r="I6" s="2">
        <v>3</v>
      </c>
      <c r="J6" s="2">
        <v>46</v>
      </c>
      <c r="K6" s="169">
        <v>3</v>
      </c>
    </row>
    <row r="7" spans="1:11" x14ac:dyDescent="0.25">
      <c r="A7" s="242"/>
      <c r="B7" s="51" t="s">
        <v>58</v>
      </c>
      <c r="C7" s="2">
        <v>1359</v>
      </c>
      <c r="D7" s="2">
        <v>0</v>
      </c>
      <c r="E7" s="2">
        <v>80</v>
      </c>
      <c r="F7" s="2">
        <v>1279</v>
      </c>
      <c r="G7" s="2">
        <v>1274</v>
      </c>
      <c r="H7" s="2">
        <v>85</v>
      </c>
      <c r="I7" s="2">
        <v>9</v>
      </c>
      <c r="J7" s="2">
        <v>86</v>
      </c>
      <c r="K7" s="169">
        <v>9</v>
      </c>
    </row>
    <row r="8" spans="1:11" x14ac:dyDescent="0.25">
      <c r="A8" s="242"/>
      <c r="B8" s="51">
        <v>3</v>
      </c>
      <c r="C8" s="2">
        <v>11</v>
      </c>
      <c r="D8" s="2">
        <v>0</v>
      </c>
      <c r="E8" s="2">
        <v>10</v>
      </c>
      <c r="F8" s="2">
        <v>0</v>
      </c>
      <c r="G8" s="2">
        <v>1</v>
      </c>
      <c r="H8" s="2">
        <v>10</v>
      </c>
      <c r="I8" s="2">
        <v>0</v>
      </c>
      <c r="J8" s="2">
        <v>10</v>
      </c>
      <c r="K8" s="169">
        <v>0</v>
      </c>
    </row>
    <row r="9" spans="1:11" x14ac:dyDescent="0.25">
      <c r="A9" s="243" t="s">
        <v>110</v>
      </c>
      <c r="B9" s="121"/>
      <c r="C9" s="49">
        <f>+SUM(C5:C8)</f>
        <v>1690</v>
      </c>
      <c r="D9" s="49">
        <f t="shared" ref="D9:K9" si="0">+SUM(D5:D8)</f>
        <v>0</v>
      </c>
      <c r="E9" s="49">
        <f t="shared" si="0"/>
        <v>392</v>
      </c>
      <c r="F9" s="49">
        <f>+SUM(F5:F8)</f>
        <v>1296</v>
      </c>
      <c r="G9" s="49">
        <f t="shared" si="0"/>
        <v>1304</v>
      </c>
      <c r="H9" s="49">
        <f t="shared" si="0"/>
        <v>216</v>
      </c>
      <c r="I9" s="49">
        <f t="shared" si="0"/>
        <v>17</v>
      </c>
      <c r="J9" s="49">
        <f t="shared" si="0"/>
        <v>244</v>
      </c>
      <c r="K9" s="187">
        <f t="shared" si="0"/>
        <v>17</v>
      </c>
    </row>
    <row r="10" spans="1:11" x14ac:dyDescent="0.25">
      <c r="A10" s="242" t="s">
        <v>52</v>
      </c>
      <c r="B10" s="51">
        <v>1</v>
      </c>
      <c r="C10" s="2">
        <v>303</v>
      </c>
      <c r="D10" s="2">
        <v>302</v>
      </c>
      <c r="E10" s="2">
        <v>1</v>
      </c>
      <c r="F10" s="2">
        <v>0</v>
      </c>
      <c r="G10" s="2">
        <v>3</v>
      </c>
      <c r="H10" s="2">
        <v>5</v>
      </c>
      <c r="I10" s="2">
        <v>1</v>
      </c>
      <c r="J10" s="2">
        <v>6</v>
      </c>
      <c r="K10" s="169">
        <v>1</v>
      </c>
    </row>
    <row r="11" spans="1:11" x14ac:dyDescent="0.25">
      <c r="A11" s="242"/>
      <c r="B11" s="51">
        <v>2</v>
      </c>
      <c r="C11" s="2">
        <v>111</v>
      </c>
      <c r="D11" s="2">
        <v>109</v>
      </c>
      <c r="E11" s="2">
        <v>2</v>
      </c>
      <c r="F11" s="2">
        <v>0</v>
      </c>
      <c r="G11" s="2">
        <v>1</v>
      </c>
      <c r="H11" s="2">
        <v>2</v>
      </c>
      <c r="I11" s="2">
        <v>1</v>
      </c>
      <c r="J11" s="2">
        <v>3</v>
      </c>
      <c r="K11" s="169">
        <v>1</v>
      </c>
    </row>
    <row r="12" spans="1:11" x14ac:dyDescent="0.25">
      <c r="A12" s="242"/>
      <c r="B12" s="51" t="s">
        <v>58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169">
        <v>0</v>
      </c>
    </row>
    <row r="13" spans="1:11" x14ac:dyDescent="0.25">
      <c r="A13" s="242"/>
      <c r="B13" s="51">
        <v>3</v>
      </c>
      <c r="C13" s="2">
        <v>64</v>
      </c>
      <c r="D13" s="2">
        <v>60</v>
      </c>
      <c r="E13" s="2">
        <v>4</v>
      </c>
      <c r="F13" s="2">
        <v>0</v>
      </c>
      <c r="G13" s="2">
        <v>5</v>
      </c>
      <c r="H13" s="2">
        <v>3</v>
      </c>
      <c r="I13" s="2">
        <v>5</v>
      </c>
      <c r="J13" s="2">
        <v>3</v>
      </c>
      <c r="K13" s="169">
        <v>5</v>
      </c>
    </row>
    <row r="14" spans="1:11" x14ac:dyDescent="0.25">
      <c r="A14" s="244" t="s">
        <v>111</v>
      </c>
      <c r="B14" s="128"/>
      <c r="C14" s="129">
        <f t="shared" ref="C14:K14" si="1">+SUM(C10:C13)</f>
        <v>478</v>
      </c>
      <c r="D14" s="129">
        <f t="shared" si="1"/>
        <v>471</v>
      </c>
      <c r="E14" s="129">
        <f t="shared" si="1"/>
        <v>7</v>
      </c>
      <c r="F14" s="129">
        <f t="shared" si="1"/>
        <v>0</v>
      </c>
      <c r="G14" s="129">
        <f t="shared" si="1"/>
        <v>9</v>
      </c>
      <c r="H14" s="129">
        <f t="shared" si="1"/>
        <v>10</v>
      </c>
      <c r="I14" s="129">
        <f t="shared" si="1"/>
        <v>7</v>
      </c>
      <c r="J14" s="129">
        <f t="shared" si="1"/>
        <v>12</v>
      </c>
      <c r="K14" s="194">
        <f t="shared" si="1"/>
        <v>7</v>
      </c>
    </row>
    <row r="15" spans="1:11" x14ac:dyDescent="0.25">
      <c r="A15" s="197" t="s">
        <v>112</v>
      </c>
      <c r="B15" s="121">
        <v>1</v>
      </c>
      <c r="C15" s="49">
        <f>+C5+C10</f>
        <v>543</v>
      </c>
      <c r="D15" s="49">
        <f t="shared" ref="D15:K18" si="2">+D5+D10</f>
        <v>302</v>
      </c>
      <c r="E15" s="49">
        <f t="shared" si="2"/>
        <v>240</v>
      </c>
      <c r="F15" s="49">
        <f t="shared" si="2"/>
        <v>0</v>
      </c>
      <c r="G15" s="49">
        <f t="shared" si="2"/>
        <v>14</v>
      </c>
      <c r="H15" s="49">
        <f t="shared" si="2"/>
        <v>82</v>
      </c>
      <c r="I15" s="49">
        <f t="shared" si="2"/>
        <v>6</v>
      </c>
      <c r="J15" s="49">
        <f t="shared" si="2"/>
        <v>108</v>
      </c>
      <c r="K15" s="187">
        <f t="shared" si="2"/>
        <v>6</v>
      </c>
    </row>
    <row r="16" spans="1:11" x14ac:dyDescent="0.25">
      <c r="A16" s="245"/>
      <c r="B16" s="121">
        <v>2</v>
      </c>
      <c r="C16" s="49">
        <f t="shared" ref="C16:K18" si="3">+C6+C11</f>
        <v>191</v>
      </c>
      <c r="D16" s="49">
        <f t="shared" si="3"/>
        <v>109</v>
      </c>
      <c r="E16" s="49">
        <f t="shared" si="3"/>
        <v>65</v>
      </c>
      <c r="F16" s="49">
        <f t="shared" si="2"/>
        <v>17</v>
      </c>
      <c r="G16" s="49">
        <f t="shared" si="3"/>
        <v>19</v>
      </c>
      <c r="H16" s="49">
        <f t="shared" si="3"/>
        <v>46</v>
      </c>
      <c r="I16" s="49">
        <f t="shared" si="3"/>
        <v>4</v>
      </c>
      <c r="J16" s="49">
        <f t="shared" si="3"/>
        <v>49</v>
      </c>
      <c r="K16" s="187">
        <f t="shared" si="3"/>
        <v>4</v>
      </c>
    </row>
    <row r="17" spans="1:11" x14ac:dyDescent="0.25">
      <c r="A17" s="245"/>
      <c r="B17" s="121" t="s">
        <v>58</v>
      </c>
      <c r="C17" s="49">
        <f t="shared" si="3"/>
        <v>1359</v>
      </c>
      <c r="D17" s="49">
        <f t="shared" si="3"/>
        <v>0</v>
      </c>
      <c r="E17" s="49">
        <f t="shared" si="3"/>
        <v>80</v>
      </c>
      <c r="F17" s="49">
        <f t="shared" si="2"/>
        <v>1279</v>
      </c>
      <c r="G17" s="49">
        <f t="shared" si="3"/>
        <v>1274</v>
      </c>
      <c r="H17" s="49">
        <f t="shared" si="3"/>
        <v>85</v>
      </c>
      <c r="I17" s="49">
        <f t="shared" si="3"/>
        <v>9</v>
      </c>
      <c r="J17" s="49">
        <f t="shared" si="3"/>
        <v>86</v>
      </c>
      <c r="K17" s="187">
        <f t="shared" si="3"/>
        <v>9</v>
      </c>
    </row>
    <row r="18" spans="1:11" x14ac:dyDescent="0.25">
      <c r="A18" s="246"/>
      <c r="B18" s="121">
        <v>3</v>
      </c>
      <c r="C18" s="49">
        <f t="shared" si="3"/>
        <v>75</v>
      </c>
      <c r="D18" s="49">
        <f t="shared" si="3"/>
        <v>60</v>
      </c>
      <c r="E18" s="49">
        <f t="shared" si="3"/>
        <v>14</v>
      </c>
      <c r="F18" s="49">
        <f t="shared" si="2"/>
        <v>0</v>
      </c>
      <c r="G18" s="49">
        <f t="shared" si="3"/>
        <v>6</v>
      </c>
      <c r="H18" s="49">
        <f t="shared" si="3"/>
        <v>13</v>
      </c>
      <c r="I18" s="49">
        <f t="shared" si="3"/>
        <v>5</v>
      </c>
      <c r="J18" s="49">
        <f t="shared" si="3"/>
        <v>13</v>
      </c>
      <c r="K18" s="187">
        <f t="shared" si="3"/>
        <v>5</v>
      </c>
    </row>
    <row r="19" spans="1:11" ht="16.5" thickBot="1" x14ac:dyDescent="0.3">
      <c r="A19" s="247" t="s">
        <v>53</v>
      </c>
      <c r="B19" s="201"/>
      <c r="C19" s="170">
        <f>+SUM(C15:C18)</f>
        <v>2168</v>
      </c>
      <c r="D19" s="170">
        <f t="shared" ref="D19:K19" si="4">+SUM(D15:D18)</f>
        <v>471</v>
      </c>
      <c r="E19" s="170">
        <f t="shared" si="4"/>
        <v>399</v>
      </c>
      <c r="F19" s="170">
        <f t="shared" si="4"/>
        <v>1296</v>
      </c>
      <c r="G19" s="170">
        <f t="shared" si="4"/>
        <v>1313</v>
      </c>
      <c r="H19" s="170">
        <f t="shared" si="4"/>
        <v>226</v>
      </c>
      <c r="I19" s="170">
        <f t="shared" si="4"/>
        <v>24</v>
      </c>
      <c r="J19" s="170">
        <f t="shared" si="4"/>
        <v>256</v>
      </c>
      <c r="K19" s="171">
        <f t="shared" si="4"/>
        <v>24</v>
      </c>
    </row>
    <row r="20" spans="1:11" x14ac:dyDescent="0.25">
      <c r="A20" s="7"/>
      <c r="B20" s="40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7"/>
      <c r="B21" s="40"/>
      <c r="C21" s="7"/>
      <c r="D21" s="7"/>
      <c r="E21" s="7"/>
      <c r="F21" s="7"/>
      <c r="G21" s="7"/>
      <c r="H21" s="7"/>
      <c r="I21" s="7"/>
    </row>
    <row r="22" spans="1:11" x14ac:dyDescent="0.25">
      <c r="A22" s="7"/>
      <c r="B22" s="40"/>
      <c r="C22" s="7"/>
      <c r="D22" s="7"/>
      <c r="E22" s="7"/>
      <c r="F22" s="7"/>
      <c r="G22" s="7"/>
      <c r="H22" s="7"/>
      <c r="I22" s="7"/>
    </row>
  </sheetData>
  <mergeCells count="7">
    <mergeCell ref="B2:C2"/>
    <mergeCell ref="A2:A4"/>
    <mergeCell ref="A1:K1"/>
    <mergeCell ref="H2:I2"/>
    <mergeCell ref="J2:J4"/>
    <mergeCell ref="K2:K4"/>
    <mergeCell ref="G2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purl.org/dc/terms/"/>
    <ds:schemaRef ds:uri="62dc8d3a-4265-423e-88e4-c330826fd5a8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46f6adf5-eaad-4dbb-91ac-274e33425322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8</vt:i4>
      </vt:variant>
    </vt:vector>
  </HeadingPairs>
  <TitlesOfParts>
    <vt:vector size="36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umel.cinnosť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T22 odoberanie titulov</vt:lpstr>
      <vt:lpstr>skratky</vt:lpstr>
      <vt:lpstr>'17 HI konania'!Oblasť_tlače</vt:lpstr>
      <vt:lpstr>'18 HI odňatie '!Oblasť_tlače</vt:lpstr>
      <vt:lpstr>'T12 záverečné práce'!Oblasť_tlače</vt:lpstr>
      <vt:lpstr>'T20 Ostatné (nevýsk.) projekty'!Oblasť_tlače</vt:lpstr>
      <vt:lpstr>'T22 odoberanie titulov'!Oblasť_tlače</vt:lpstr>
      <vt:lpstr>'T3a - I.stupeň prijatia'!Oblasť_tlače</vt:lpstr>
      <vt:lpstr>'T3C - III stupeň prijatia'!Oblasť_tlače</vt:lpstr>
      <vt:lpstr>'T9 výberové konania'!Oblasť_tlače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adriana.sabolova</cp:lastModifiedBy>
  <cp:revision/>
  <cp:lastPrinted>2022-01-13T08:54:24Z</cp:lastPrinted>
  <dcterms:created xsi:type="dcterms:W3CDTF">2010-01-11T10:19:31Z</dcterms:created>
  <dcterms:modified xsi:type="dcterms:W3CDTF">2022-05-09T09:08:49Z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