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035" windowHeight="8955" activeTab="0"/>
  </bookViews>
  <sheets>
    <sheet name="SO-03 - Krycí list rozpočtu" sheetId="1" r:id="rId1"/>
    <sheet name="SO-03 - Rekapitulácia objektov " sheetId="2" r:id="rId2"/>
    <sheet name="E.1.1 - Búracie prác." sheetId="3" r:id="rId3"/>
    <sheet name="E.1.2 - Stavba" sheetId="4" r:id="rId4"/>
    <sheet name="E.2 - ZTI" sheetId="5" r:id="rId5"/>
    <sheet name="E.3.1 - ELI" sheetId="6" r:id="rId6"/>
    <sheet name="E.3.2 - Svietidla" sheetId="7" r:id="rId7"/>
    <sheet name="E.4 - UK" sheetId="8" r:id="rId8"/>
  </sheets>
  <definedNames>
    <definedName name="_xlnm.Print_Titles" localSheetId="2">'E.1.1 - Búracie prác.'!$10:$12</definedName>
    <definedName name="_xlnm.Print_Titles" localSheetId="3">'E.1.2 - Stavba'!$10:$12</definedName>
    <definedName name="_xlnm.Print_Titles" localSheetId="4">'E.2 - ZTI'!$10:$12</definedName>
    <definedName name="_xlnm.Print_Titles" localSheetId="5">'E.3.1 - ELI'!$10:$12</definedName>
    <definedName name="_xlnm.Print_Titles" localSheetId="6">'E.3.2 - Svietidla'!$10:$12</definedName>
    <definedName name="_xlnm.Print_Titles" localSheetId="7">'E.4 - UK'!$10:$12</definedName>
    <definedName name="_xlnm.Print_Titles" localSheetId="0">'SO-03 - Krycí list rozpočtu'!$1:$3</definedName>
    <definedName name="_xlnm.Print_Titles" localSheetId="1">'SO-03 - Rekapitulácia objektov '!$1:$9</definedName>
  </definedNames>
  <calcPr fullCalcOnLoad="1"/>
</workbook>
</file>

<file path=xl/sharedStrings.xml><?xml version="1.0" encoding="utf-8"?>
<sst xmlns="http://schemas.openxmlformats.org/spreadsheetml/2006/main" count="884" uniqueCount="543">
  <si>
    <t>KRYCÍ LIST ROZPOČTU</t>
  </si>
  <si>
    <t>Názov stavby</t>
  </si>
  <si>
    <t xml:space="preserve">Zriadenie kancelárie (3.NP)   </t>
  </si>
  <si>
    <t>JKSO</t>
  </si>
  <si>
    <t>EČO</t>
  </si>
  <si>
    <t>Miesto</t>
  </si>
  <si>
    <t>Polyf. obj. F - SOKRATES</t>
  </si>
  <si>
    <t>IČO</t>
  </si>
  <si>
    <t>IČ DPH</t>
  </si>
  <si>
    <t>Objednávateľ</t>
  </si>
  <si>
    <t xml:space="preserve">UNIVERZITA PAVLA JOZEFA ŠAFÁRIKA V KOŠICIACH   </t>
  </si>
  <si>
    <t>Projektant</t>
  </si>
  <si>
    <t xml:space="preserve">d.g.a. design graphic architecture s.r.o.   </t>
  </si>
  <si>
    <t>Zhotoviteľ</t>
  </si>
  <si>
    <t xml:space="preserve">   </t>
  </si>
  <si>
    <t>Spracoval</t>
  </si>
  <si>
    <t>Rozpočet číslo</t>
  </si>
  <si>
    <t>Dňa</t>
  </si>
  <si>
    <t>Položiek</t>
  </si>
  <si>
    <t>CPV</t>
  </si>
  <si>
    <t>CPA</t>
  </si>
  <si>
    <t>Merné a účelové jednotky</t>
  </si>
  <si>
    <t xml:space="preserve">        Počet</t>
  </si>
  <si>
    <t xml:space="preserve"> Náklady / 1 m.j.</t>
  </si>
  <si>
    <t xml:space="preserve">       Počet</t>
  </si>
  <si>
    <t xml:space="preserve">           Počet</t>
  </si>
  <si>
    <t xml:space="preserve">    Náklady / 1 m.j.</t>
  </si>
  <si>
    <t xml:space="preserve">Rozpočtové náklady v 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</si>
  <si>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</si>
  <si>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</si>
  <si>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</si>
  <si>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</si>
  <si>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</si>
  <si>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</si>
  <si>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</si>
  <si>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1</t>
  </si>
  <si>
    <t>HSV</t>
  </si>
  <si>
    <t>Dodávky</t>
  </si>
  <si>
    <t>8</t>
  </si>
  <si>
    <t>Práce nadčas</t>
  </si>
  <si>
    <t>13</t>
  </si>
  <si>
    <t xml:space="preserve">GZS   </t>
  </si>
  <si>
    <t>2</t>
  </si>
  <si>
    <t>Montáž</t>
  </si>
  <si>
    <t>9</t>
  </si>
  <si>
    <t>Bez pevnej podl.</t>
  </si>
  <si>
    <t>14</t>
  </si>
  <si>
    <t xml:space="preserve">Projektové práce   </t>
  </si>
  <si>
    <t>3</t>
  </si>
  <si>
    <t>PSV</t>
  </si>
  <si>
    <t>10</t>
  </si>
  <si>
    <t>Kultúrna pamiatka</t>
  </si>
  <si>
    <t>15</t>
  </si>
  <si>
    <t xml:space="preserve">Sťažené podmienky   </t>
  </si>
  <si>
    <t>4</t>
  </si>
  <si>
    <t>11</t>
  </si>
  <si>
    <t>16</t>
  </si>
  <si>
    <t xml:space="preserve">Vplyv prostredia   </t>
  </si>
  <si>
    <t>5</t>
  </si>
  <si>
    <t>"M"</t>
  </si>
  <si>
    <t>17</t>
  </si>
  <si>
    <t xml:space="preserve">Iné VRN   </t>
  </si>
  <si>
    <t>6</t>
  </si>
  <si>
    <t>18</t>
  </si>
  <si>
    <t>VRN z rozpočtu</t>
  </si>
  <si>
    <t>7</t>
  </si>
  <si>
    <t>ZRN (r. 1-6)</t>
  </si>
  <si>
    <t>12</t>
  </si>
  <si>
    <t>DN (r. 8-11)</t>
  </si>
  <si>
    <t>19</t>
  </si>
  <si>
    <t>VRN (r. 13-18)</t>
  </si>
  <si>
    <t>20</t>
  </si>
  <si>
    <t>HZS</t>
  </si>
  <si>
    <t>21</t>
  </si>
  <si>
    <t>Kompl. činnosť</t>
  </si>
  <si>
    <t>22</t>
  </si>
  <si>
    <t>Ostatné náklady</t>
  </si>
  <si>
    <t>D</t>
  </si>
  <si>
    <t>Celkové náklady</t>
  </si>
  <si>
    <t>23</t>
  </si>
  <si>
    <t>Súčet 7, 12, 19-22</t>
  </si>
  <si>
    <t>Dátum a podpis</t>
  </si>
  <si>
    <t>Pečiatka</t>
  </si>
  <si>
    <t>24</t>
  </si>
  <si>
    <t>DPH</t>
  </si>
  <si>
    <t>25</t>
  </si>
  <si>
    <t>Cena s DPH (r. 23-24)</t>
  </si>
  <si>
    <t>E</t>
  </si>
  <si>
    <t>Prípočty a odpočty</t>
  </si>
  <si>
    <t>26</t>
  </si>
  <si>
    <t>Dodávky objednávateľa</t>
  </si>
  <si>
    <t>27</t>
  </si>
  <si>
    <t>Kĺzavá doložka</t>
  </si>
  <si>
    <t>28</t>
  </si>
  <si>
    <t>Zvýhodnenie</t>
  </si>
  <si>
    <t>Rekapitulácia objektov stavby</t>
  </si>
  <si>
    <t>Stavba:</t>
  </si>
  <si>
    <t>Objednávateľ:</t>
  </si>
  <si>
    <t>UNIVERZITA PAVLA JOZEFA ŠAFÁRIKA V KOŠICIACH</t>
  </si>
  <si>
    <t>Zhotoviteľ:</t>
  </si>
  <si>
    <t xml:space="preserve">Spracoval: </t>
  </si>
  <si>
    <t xml:space="preserve">Miesto: </t>
  </si>
  <si>
    <t xml:space="preserve">Dátum: </t>
  </si>
  <si>
    <t>Kód</t>
  </si>
  <si>
    <t>Zákazka</t>
  </si>
  <si>
    <t>Cena bez DPH</t>
  </si>
  <si>
    <t>Cena s DPH</t>
  </si>
  <si>
    <t>Ostatné</t>
  </si>
  <si>
    <t>ZRN</t>
  </si>
  <si>
    <t>VRN</t>
  </si>
  <si>
    <t>KČ</t>
  </si>
  <si>
    <t>SO-03</t>
  </si>
  <si>
    <t>E.1.</t>
  </si>
  <si>
    <t xml:space="preserve">    Architektúra   </t>
  </si>
  <si>
    <t>E.1.1</t>
  </si>
  <si>
    <t xml:space="preserve">        Búracie práce   </t>
  </si>
  <si>
    <t>E.1.2</t>
  </si>
  <si>
    <t xml:space="preserve">        Stavebná časť   </t>
  </si>
  <si>
    <t>E.2</t>
  </si>
  <si>
    <t xml:space="preserve">    Zdravotechnika   </t>
  </si>
  <si>
    <t>E.3</t>
  </si>
  <si>
    <t xml:space="preserve">    Elektroinštalácia   </t>
  </si>
  <si>
    <t>E.3.1</t>
  </si>
  <si>
    <t xml:space="preserve">        Elektroinštalácia   </t>
  </si>
  <si>
    <t>E.3.2</t>
  </si>
  <si>
    <t xml:space="preserve">        Svietidlá   </t>
  </si>
  <si>
    <t>E.4</t>
  </si>
  <si>
    <t xml:space="preserve">    UK   </t>
  </si>
  <si>
    <t>Celkom</t>
  </si>
  <si>
    <t xml:space="preserve">ROZPOČET  </t>
  </si>
  <si>
    <t>Objekt:   Architektúra</t>
  </si>
  <si>
    <t>Časť:</t>
  </si>
  <si>
    <t>Búracie práce</t>
  </si>
  <si>
    <t>Objednávateľ:   UNIVERZITA PAVLA JOZEFA ŠAFÁRIKA V KOŠICIACH</t>
  </si>
  <si>
    <t xml:space="preserve">Zhotoviteľ:   </t>
  </si>
  <si>
    <t xml:space="preserve">Spracoval:   </t>
  </si>
  <si>
    <t>Miesto:  Polyf. obj. F - SOKRATES</t>
  </si>
  <si>
    <t>Č.</t>
  </si>
  <si>
    <t>Kód položky</t>
  </si>
  <si>
    <t>Popis</t>
  </si>
  <si>
    <t>MJ</t>
  </si>
  <si>
    <t>Množstvo celkom</t>
  </si>
  <si>
    <t>Cena jednotková</t>
  </si>
  <si>
    <t>Cena celkom</t>
  </si>
  <si>
    <t>Hmotnosť celkom</t>
  </si>
  <si>
    <t xml:space="preserve">Práce a dodávky HSV   </t>
  </si>
  <si>
    <t xml:space="preserve">Ostatné konštrukcie a práce-búranie   </t>
  </si>
  <si>
    <t>962031132</t>
  </si>
  <si>
    <t xml:space="preserve">Búranie priečok alebo vybúranie otvorov plochy nad 4 m2 z tehál pálených, plných alebo dutých hr. do 150 mm,  -0,19600t, B8, B10   </t>
  </si>
  <si>
    <t>m2</t>
  </si>
  <si>
    <t>962032231</t>
  </si>
  <si>
    <t xml:space="preserve">Búranie muriva alebo vybúranie otvorov plochy nad 4 m2 nadzákladového z tehál pálených, vápenopieskových, cementových na maltu,  -1,90500t, B1, B2, B7   </t>
  </si>
  <si>
    <t>m3</t>
  </si>
  <si>
    <t>972056007</t>
  </si>
  <si>
    <t xml:space="preserve">Jadrové vrty diamantovými korunkami do D 80 mm do stropov - železobetónových -0,00012t, B9   </t>
  </si>
  <si>
    <t>cm</t>
  </si>
  <si>
    <t>978065071R</t>
  </si>
  <si>
    <t xml:space="preserve">Odstránenie kontaktného zateplenia vrátane povrchovej úpravy hrúbky nad 120-150 mm,  -0,04382t, B1   </t>
  </si>
  <si>
    <t>979011111</t>
  </si>
  <si>
    <t xml:space="preserve">Zvislá doprava sutiny a vybúraných hmôt za prvé podlažie nad alebo pod základným podlažím   </t>
  </si>
  <si>
    <t>t</t>
  </si>
  <si>
    <t>979011121</t>
  </si>
  <si>
    <t xml:space="preserve">Zvislá doprava sutiny a vybúraných hmôt za každé ďalšie podlažie   </t>
  </si>
  <si>
    <t>979011131</t>
  </si>
  <si>
    <t xml:space="preserve">Zvislá doprava sutiny po schodoch ručne do 3,5 m   </t>
  </si>
  <si>
    <t>979011141</t>
  </si>
  <si>
    <t xml:space="preserve">Príplatok za každých ďalších 3,5 m   </t>
  </si>
  <si>
    <t>979081111</t>
  </si>
  <si>
    <t xml:space="preserve">Odvoz sutiny a vybúraných hmôt na skládku do 1 km   </t>
  </si>
  <si>
    <t>979081121</t>
  </si>
  <si>
    <t xml:space="preserve">Odvoz sutiny a vybúraných hmôt na skládku za každý ďalší 1 km   </t>
  </si>
  <si>
    <t>979082111</t>
  </si>
  <si>
    <t xml:space="preserve">Vnútrostavenisková doprava sutiny a vybúraných hmôt do 10 m   </t>
  </si>
  <si>
    <t>979082121</t>
  </si>
  <si>
    <t xml:space="preserve">Vnútrostavenisková doprava sutiny a vybúraných hmôt za každých ďalších 5 m   </t>
  </si>
  <si>
    <t>979089012</t>
  </si>
  <si>
    <t xml:space="preserve">Poplatok za skladovanie - betón, tehly, dlaždice (17 01 ), ostatné   </t>
  </si>
  <si>
    <t>979089512</t>
  </si>
  <si>
    <t xml:space="preserve">Poplatok za skladovanie - stavebné materiály na báze sadry (17 08 ), ostatné   </t>
  </si>
  <si>
    <t>979089612</t>
  </si>
  <si>
    <t xml:space="preserve">Poplatok za skladovanie - iné odpady zo stavieb a demolácií (17 09), ostatné   </t>
  </si>
  <si>
    <t>979089713</t>
  </si>
  <si>
    <t xml:space="preserve">Prenájom kontajneru 7 m3   </t>
  </si>
  <si>
    <t>ks</t>
  </si>
  <si>
    <t xml:space="preserve">Práce a dodávky PSV   </t>
  </si>
  <si>
    <t>735</t>
  </si>
  <si>
    <t xml:space="preserve">Ústredné kúrenie - vykurovacie telesá   </t>
  </si>
  <si>
    <t>735151811</t>
  </si>
  <si>
    <t xml:space="preserve">Demontáž radiátora panelového jednoradového stavebnej dľžky do 1500 mm,  -0,01235t B6   </t>
  </si>
  <si>
    <t>763</t>
  </si>
  <si>
    <t xml:space="preserve">Konštrukcie - drevostavby   </t>
  </si>
  <si>
    <t>763139621</t>
  </si>
  <si>
    <t xml:space="preserve">Demontáž dosiek sadrokartónového podhľadu, jednoduché opláštenie, -0,01131t, B4   </t>
  </si>
  <si>
    <t>776</t>
  </si>
  <si>
    <t xml:space="preserve">Podlahy povlakové   </t>
  </si>
  <si>
    <t>776511820</t>
  </si>
  <si>
    <t xml:space="preserve">Odstránenie povlakových podláh z nášľapnej plochy lepených s podložkou,  -0,00100t A3   </t>
  </si>
  <si>
    <t>776992210</t>
  </si>
  <si>
    <t xml:space="preserve">Príprava podkladu prebrúsením betónu ručným elektrickým náradím, A3   </t>
  </si>
  <si>
    <t>M</t>
  </si>
  <si>
    <t xml:space="preserve">Práce a dodávky M   </t>
  </si>
  <si>
    <t>21-M</t>
  </si>
  <si>
    <t xml:space="preserve">Elektromontáže   </t>
  </si>
  <si>
    <t>210962014R</t>
  </si>
  <si>
    <t xml:space="preserve">Demontáž svietidla B5   </t>
  </si>
  <si>
    <t xml:space="preserve">Celkom   </t>
  </si>
  <si>
    <t>Stavebná časť</t>
  </si>
  <si>
    <t xml:space="preserve">Zvislé a kompletné konštrukcie   </t>
  </si>
  <si>
    <t>311231517R</t>
  </si>
  <si>
    <t xml:space="preserve">Murivo akustické (m3) z tehál pálených POROTHERM 25 AKU Z P 15, na maltu tenkovrstvu (10MPa), S1   </t>
  </si>
  <si>
    <t>340238226</t>
  </si>
  <si>
    <t xml:space="preserve">Zamurovanie otvorov plochy od 0,25 do 1 m2 tehlami POROTHERM (140x500x238), B8, B10   </t>
  </si>
  <si>
    <t xml:space="preserve">Úpravy povrchov, podlahy, osadenie   </t>
  </si>
  <si>
    <t>612401391</t>
  </si>
  <si>
    <t xml:space="preserve">Omietka jednotlivých malých plôch vnútorných stien akoukoľvek maltou nad 0, 25 do 1 m2, B8, B10   </t>
  </si>
  <si>
    <t>612460273</t>
  </si>
  <si>
    <t xml:space="preserve">Vnútorná omietka stien sadrová   </t>
  </si>
  <si>
    <t>612481022R</t>
  </si>
  <si>
    <t xml:space="preserve">Dilatačný profil pre hrúbku omietky 9 mm   </t>
  </si>
  <si>
    <t>m</t>
  </si>
  <si>
    <t>612481031</t>
  </si>
  <si>
    <t xml:space="preserve">Rohový profil z pozinkovaného plechu pre hrúbku omietky 8 až 12 mm, V   </t>
  </si>
  <si>
    <t>622468122</t>
  </si>
  <si>
    <t xml:space="preserve">Vonkajšia omietka stien tenkovrstvová STO - silikát   </t>
  </si>
  <si>
    <t>622481119</t>
  </si>
  <si>
    <t xml:space="preserve">Potiahnutie vonkajších stien sklotextílnou mriežkou s celoplošným prilepením VE   </t>
  </si>
  <si>
    <t>622491402</t>
  </si>
  <si>
    <t xml:space="preserve">Fasádny náter dvojnásobný, silikónová farba (farebný odtieň prispôsobiť jestvujúcej fasáde :)   </t>
  </si>
  <si>
    <t>624601111R</t>
  </si>
  <si>
    <t xml:space="preserve">Tmelenie škár (s dodaním hmôt) s pretieratelným tmelom   </t>
  </si>
  <si>
    <t>631311131</t>
  </si>
  <si>
    <t xml:space="preserve">Doplnenie existujúcich mazanín prostým betónom bez poteru o ploche do 1 m2 a hr.do 240 mm, B9   </t>
  </si>
  <si>
    <t>632450285</t>
  </si>
  <si>
    <t xml:space="preserve">Cementová samonivelizačná stierka BAUMIT Nivello 10, triedy CT-C30-F7, hr. 5 mm, P1   </t>
  </si>
  <si>
    <t>648991113</t>
  </si>
  <si>
    <t xml:space="preserve">Osadenie parapetných dosiek z plastických a poloplast., hmôt, š. nad 200 mm   </t>
  </si>
  <si>
    <t>611560000600</t>
  </si>
  <si>
    <t xml:space="preserve">Parapetná doska plastová, šírka do 400 mm, komôrková vnútorná   </t>
  </si>
  <si>
    <t xml:space="preserve">S povrchovou fóliou odolnou voči nárazom, poškriabaniu a oderu, rezané na mieru, celková dĺžka 6m.   </t>
  </si>
  <si>
    <t>941941031</t>
  </si>
  <si>
    <t xml:space="preserve">Montáž lešenia ľahkého pracovného radového s podlahami šírky od 0,80 do 1,00 m, výšky do 10 m   </t>
  </si>
  <si>
    <t>941941191</t>
  </si>
  <si>
    <t xml:space="preserve">Príplatok za prvý a každý ďalší i začatý mesiac použitia lešenia ľahkého pracovného radového s podlahami šírky od 0,80 do 1,00 m, výšky do 10 m   </t>
  </si>
  <si>
    <t>941941831</t>
  </si>
  <si>
    <t xml:space="preserve">Demontáž lešenia ľahkého pracovného radového s podlahami šírky nad 0,80 do 1,00 m, výšky do 10 m   </t>
  </si>
  <si>
    <t>941955002</t>
  </si>
  <si>
    <t xml:space="preserve">Lešenie ľahké pracovné pomocné s výškou lešeňovej podlahy nad 1,20 do 1,90 m   </t>
  </si>
  <si>
    <t>952901111</t>
  </si>
  <si>
    <t xml:space="preserve">Vyčistenie budov pri výške podlaží do 4m   </t>
  </si>
  <si>
    <t>953995182</t>
  </si>
  <si>
    <t xml:space="preserve">Okenný a dverový dilatačný profil   </t>
  </si>
  <si>
    <t>953996606</t>
  </si>
  <si>
    <t xml:space="preserve">Rohový ochranný profil s integrovanou sieťovinou, VE, S1   </t>
  </si>
  <si>
    <t>953996620</t>
  </si>
  <si>
    <t xml:space="preserve">Nadokenný profil so skrytou okapničkou   </t>
  </si>
  <si>
    <t>99</t>
  </si>
  <si>
    <t xml:space="preserve">Presun hmôt HSV   </t>
  </si>
  <si>
    <t>999281111</t>
  </si>
  <si>
    <t xml:space="preserve">Presun hmôt pre opravy a údržbu objektov vrátane vonkajších plášťov výšky do 25 m   </t>
  </si>
  <si>
    <t>763138210</t>
  </si>
  <si>
    <t xml:space="preserve">Podhľad SDK Rigips RB 12.5 mm závesný, jednoúrovňová oceľová podkonštrukcia CD, SPD   </t>
  </si>
  <si>
    <t>998763301</t>
  </si>
  <si>
    <t xml:space="preserve">Presun hmôt pre sádrokartónové konštrukcie v objektoch výšky do 7 m   </t>
  </si>
  <si>
    <t>764</t>
  </si>
  <si>
    <t xml:space="preserve">Konštrukcie klampiarske   </t>
  </si>
  <si>
    <t>764410750</t>
  </si>
  <si>
    <t xml:space="preserve">Oplechovanie parapetov z hliníkového farebného Al plechu, vrátane rohov r.š. do 330 mm   </t>
  </si>
  <si>
    <t>998764102</t>
  </si>
  <si>
    <t xml:space="preserve">Presun hmôt pre konštrukcie klampiarske v objektoch výšky nad 6 do 12 m   </t>
  </si>
  <si>
    <t>767</t>
  </si>
  <si>
    <t xml:space="preserve">Konštrukcie doplnkové kovové   </t>
  </si>
  <si>
    <t>767640010R</t>
  </si>
  <si>
    <t xml:space="preserve">Montáž hliníkových okien s hydroizolačnými ISO páskami (exteriérová a interiérová)   </t>
  </si>
  <si>
    <t>553410041000R6</t>
  </si>
  <si>
    <t xml:space="preserve">Exteriérové hliníkové presklené okno 730/2135, (viď. PD), O1   </t>
  </si>
  <si>
    <t>553410041000R7</t>
  </si>
  <si>
    <t xml:space="preserve">Exteriérové hliníkové presklené okno 1250/2135, (viď. PD), O2   </t>
  </si>
  <si>
    <t>998767202</t>
  </si>
  <si>
    <t xml:space="preserve">Presun hmôt pre kovové stavebné doplnkové konštrukcie v objektoch výšky nad 6 do 12 m   </t>
  </si>
  <si>
    <t>%</t>
  </si>
  <si>
    <t>776420010R-3</t>
  </si>
  <si>
    <t xml:space="preserve">Sokel z povlakovej krytiny FORBO MARMOLEUM COCOA hr. 2,5mm v.sokla 100mm, 3584 WHITE CHOCOLATE , P1   </t>
  </si>
  <si>
    <t>776560030R-13</t>
  </si>
  <si>
    <t xml:space="preserve">Podlaha z prírodného linoea FORBO MARMOLEUM COCOA, hr. 2,5mm ,farebný odtieň 3584 WHITE CHOCOLATE, lepen. disperzn. lep. na prír. linoleum, P1   </t>
  </si>
  <si>
    <t>998776202</t>
  </si>
  <si>
    <t xml:space="preserve">Presun hmôt pre podlahy povlakové v objektoch výšky nad 6 do 12 m   </t>
  </si>
  <si>
    <t>783</t>
  </si>
  <si>
    <t xml:space="preserve">Dokončovacie práce   </t>
  </si>
  <si>
    <t>783841130R-1</t>
  </si>
  <si>
    <t xml:space="preserve">Nátery DULUX farby bielej  stropov - SDK   </t>
  </si>
  <si>
    <t>783842110</t>
  </si>
  <si>
    <t xml:space="preserve">Nátery DULUX stien, farba biela   </t>
  </si>
  <si>
    <t>784</t>
  </si>
  <si>
    <t xml:space="preserve">Maľby   </t>
  </si>
  <si>
    <t>784418011</t>
  </si>
  <si>
    <t xml:space="preserve">Zakrývanie otvorov, podláh a zariadení fóliou v miestnostiach alebo na schodisku   </t>
  </si>
  <si>
    <t>Objekt:   Zdravotechnika</t>
  </si>
  <si>
    <t>713</t>
  </si>
  <si>
    <t xml:space="preserve">Izolácie tepelné   </t>
  </si>
  <si>
    <t>713482302</t>
  </si>
  <si>
    <t xml:space="preserve">Montaž trubíc MIRELON hr. do 6 mm, vnút.priemer 19 - 22 mm   </t>
  </si>
  <si>
    <t>283310008000</t>
  </si>
  <si>
    <t xml:space="preserve">Izolačná PE trubica MIRELON PRO 22x6 mm (d x hr. izolácie), dĺ. 2 m, AZ FLEX   </t>
  </si>
  <si>
    <t>998713202</t>
  </si>
  <si>
    <t xml:space="preserve">Presun hmôt pre izolácie tepelné v objektoch výšky nad 6 m do 12 m   </t>
  </si>
  <si>
    <t>721</t>
  </si>
  <si>
    <t xml:space="preserve">Zdravotechnika - vnútorná kanalizácia   </t>
  </si>
  <si>
    <t>721173205</t>
  </si>
  <si>
    <t xml:space="preserve">Potrubie z PVC - U odpadné pripájacie D 50x1, 8   </t>
  </si>
  <si>
    <t>721290123</t>
  </si>
  <si>
    <t xml:space="preserve">Ostatné - skúška tesnosti kanalizácie v objektoch dymom do DN 300   </t>
  </si>
  <si>
    <t>998721202</t>
  </si>
  <si>
    <t xml:space="preserve">Presun hmôt pre vnútornú kanalizáciu v objektoch výšky nad 6 do 12 m   </t>
  </si>
  <si>
    <t>722</t>
  </si>
  <si>
    <t xml:space="preserve">Zdravotechnika - vnútorný vodovod   </t>
  </si>
  <si>
    <t>722172111</t>
  </si>
  <si>
    <t xml:space="preserve">Potrubie z plastických rúr PP-R D20/2.8 - PN16, polyfúznym zváraním   </t>
  </si>
  <si>
    <t>722221010</t>
  </si>
  <si>
    <t xml:space="preserve">Montáž guľového kohúta závitového priameho pre vodu G 1/2   </t>
  </si>
  <si>
    <t>551110013700</t>
  </si>
  <si>
    <t xml:space="preserve">Guľový uzáver pre vodu, 1/2" FF, páčka,   </t>
  </si>
  <si>
    <t>722290226</t>
  </si>
  <si>
    <t xml:space="preserve">Tlaková skúška vodovodného potrubia závitového do DN 50   </t>
  </si>
  <si>
    <t>722290234</t>
  </si>
  <si>
    <t xml:space="preserve">Prepláchnutie a dezinfekcia vodovodného potrubia do DN 80   </t>
  </si>
  <si>
    <t>998722202</t>
  </si>
  <si>
    <t xml:space="preserve">Presun hmôt pre vnútorný vodovod v objektoch výšky nad 6 do 12 m   </t>
  </si>
  <si>
    <t>725</t>
  </si>
  <si>
    <t xml:space="preserve">Zdravotechnika - zariaďovacie predmety   </t>
  </si>
  <si>
    <t>725329102</t>
  </si>
  <si>
    <t xml:space="preserve">Montáž kuchynských drezov dvojitých, s dvoma drezmi, alebo okapovým drezom s rozmerom 780 x 435, bez výtok. armatúr   </t>
  </si>
  <si>
    <t>súb.</t>
  </si>
  <si>
    <t>552310002300</t>
  </si>
  <si>
    <t xml:space="preserve">Kuchynský dvojdrez nerezový+sifón,   </t>
  </si>
  <si>
    <t>725829601</t>
  </si>
  <si>
    <t xml:space="preserve">Montáž batérií umývadlových stojankových pákových alebo klasických   </t>
  </si>
  <si>
    <t>551450000700</t>
  </si>
  <si>
    <t xml:space="preserve">Batéria drezová stojanková   </t>
  </si>
  <si>
    <t>998725202</t>
  </si>
  <si>
    <t xml:space="preserve">Presun hmôt pre zariaďovacie predmety v objektoch výšky nad 6 do 12 m   </t>
  </si>
  <si>
    <t>Objekt:   Elektroinštalácia</t>
  </si>
  <si>
    <t>Elektroinštalácia</t>
  </si>
  <si>
    <t>210010002</t>
  </si>
  <si>
    <t xml:space="preserve">Rúrka ohybná elektroinštalačná, uložená pod omietkou, typ 23 - 16 mm   </t>
  </si>
  <si>
    <t>3450706900</t>
  </si>
  <si>
    <t xml:space="preserve">I-Rúrka HFX 25   </t>
  </si>
  <si>
    <t>2100101011</t>
  </si>
  <si>
    <t xml:space="preserve">Lišta elektroinšt. z PH vč. spojok, ohybov, rohov, bez krabíc, uložená pevne typHL 40X40   </t>
  </si>
  <si>
    <t>3451300900</t>
  </si>
  <si>
    <t xml:space="preserve">L3 -LISTA HLV 40X 40  PRE STRUKTUR KABELAž  VKANCELARIIalternativa ekvivalent   </t>
  </si>
  <si>
    <t>210010301</t>
  </si>
  <si>
    <t xml:space="preserve">Škatuľa prístrojová bez zapojenia (1901, KP 68, KZ 3) PRE ZAS A VYPINACE   </t>
  </si>
  <si>
    <t>3450906510</t>
  </si>
  <si>
    <t xml:space="preserve">Krabica  KU 68-1901 , KP HLBOKA RESP DO SADROKARTONU SADekvivalent alternativa   </t>
  </si>
  <si>
    <t>210010322</t>
  </si>
  <si>
    <t xml:space="preserve">Škatuľa odbočná s viečkom, vago svorkamiKR1-3..   </t>
  </si>
  <si>
    <t>3450911000</t>
  </si>
  <si>
    <t xml:space="preserve">Krabica  KR1 -S VAGO SVORKAMI  ZAPUSTENA 100X100 ekvivalent alternativa   </t>
  </si>
  <si>
    <t>210020012</t>
  </si>
  <si>
    <t xml:space="preserve">Prichytka pre kabel   </t>
  </si>
  <si>
    <t>4241000200</t>
  </si>
  <si>
    <t xml:space="preserve">Prichytka pre kabel Obo beterman preind kable nad podhladom   </t>
  </si>
  <si>
    <t>210020951</t>
  </si>
  <si>
    <t xml:space="preserve">Výstražná a označovacia tabuľka včítane montáže, smaltovaná, formát A3 - A4   </t>
  </si>
  <si>
    <t>5482302100</t>
  </si>
  <si>
    <t xml:space="preserve">Tabuľka výstražná smaltovaná 297x210 mm A4   </t>
  </si>
  <si>
    <t>210040701</t>
  </si>
  <si>
    <t xml:space="preserve">Drážka pre rúrku alebo kábel do D 29 mm s vysekaním,zamurovaním a začistením   </t>
  </si>
  <si>
    <t>210100001</t>
  </si>
  <si>
    <t xml:space="preserve">Ukončenie vodičov v rozvádzač. vč. zapojenia a vodičovej koncovky do 2.5 mm2   </t>
  </si>
  <si>
    <t>3452104200</t>
  </si>
  <si>
    <t xml:space="preserve">G-Káblové oko CU   0,75x3 KU-L   </t>
  </si>
  <si>
    <t>210110041</t>
  </si>
  <si>
    <t xml:space="preserve">Spínač polozapustený a zapustený vč.zapojenia jednopólový - radenie 1   </t>
  </si>
  <si>
    <t>3450201270</t>
  </si>
  <si>
    <t xml:space="preserve">Spínač 1    3553-01289 B1    lesklý biely   </t>
  </si>
  <si>
    <t>210110043</t>
  </si>
  <si>
    <t xml:space="preserve">Spínač polozapustený a zapustený vč.zapojenia sériový prep.stried. - radenie 5 A   </t>
  </si>
  <si>
    <t>3450201430</t>
  </si>
  <si>
    <t xml:space="preserve">Prepínač 5    3553-05289 B1    lesklý biely   </t>
  </si>
  <si>
    <t>210111012</t>
  </si>
  <si>
    <t xml:space="preserve">Domová zásuvka polozapustená alebo zapustená, 10/16 A 250 V 2P + Z 2 x zapojenie   </t>
  </si>
  <si>
    <t>3450323100</t>
  </si>
  <si>
    <t xml:space="preserve">Z-Zásuvka 5513A- CO2357 B1 dvojnasobná   </t>
  </si>
  <si>
    <t>3450323200</t>
  </si>
  <si>
    <t xml:space="preserve">B-Zásuvka 5513A-CO2357 D dvojnasobná   </t>
  </si>
  <si>
    <t>3450330200</t>
  </si>
  <si>
    <t xml:space="preserve">A-Zásuvka 5593B-CO2357Ds prep ochranou   </t>
  </si>
  <si>
    <t>2101204011</t>
  </si>
  <si>
    <t xml:space="preserve">Montaž ističa s prud chraničom , včetne zapojenia   </t>
  </si>
  <si>
    <t>3580587500</t>
  </si>
  <si>
    <t xml:space="preserve">Istič RI 63 C320A alternativa ekvivalent   </t>
  </si>
  <si>
    <t>210201042P</t>
  </si>
  <si>
    <t xml:space="preserve">DEMONTAZ Svietidlo žiarivkové - typ ,strop né,,zavesne   </t>
  </si>
  <si>
    <t>210201063P11</t>
  </si>
  <si>
    <t xml:space="preserve">Montáž Svietidlo  stropne ,zavesne  SV1, SV2 Dodavka vid ponuka   </t>
  </si>
  <si>
    <t>210810041</t>
  </si>
  <si>
    <t xml:space="preserve">Silový kábel 750 - 1000 V /mm2/ pevne uložený CYKY-CYKYm 750 V 2x1.5   </t>
  </si>
  <si>
    <t>34170000006</t>
  </si>
  <si>
    <t xml:space="preserve">Kabel CXKE-R 2Ax1,5 alternativa ekvivalent   </t>
  </si>
  <si>
    <t>210810045</t>
  </si>
  <si>
    <t xml:space="preserve">Silový kábel 750 - 1000 V /mm2/ pevne uložený CYKY-CYKYm 750 V 3x1.5   </t>
  </si>
  <si>
    <t>34170000002</t>
  </si>
  <si>
    <t xml:space="preserve">Kabel CXKE-R 3Ax1,5 alternatova ekvivalent   </t>
  </si>
  <si>
    <t>34170000003</t>
  </si>
  <si>
    <t xml:space="preserve">Kabel CXKE-R 3Cx1,5 alternativa ekvivalent   </t>
  </si>
  <si>
    <t>210810046</t>
  </si>
  <si>
    <t xml:space="preserve">Silový kábel 750 - 1000 V /mm2/ pevne uložený CYKY-CYKYm 750 V 3x2.5   </t>
  </si>
  <si>
    <t>34170000004</t>
  </si>
  <si>
    <t xml:space="preserve">Kabel CXKE-R 3Cx2,5 alternativa ekvivalent   </t>
  </si>
  <si>
    <t>211010009</t>
  </si>
  <si>
    <t xml:space="preserve">Osadenie polyamidovej príchytky do muriva z tvrdého kameňa, jednoduchého betónu a železobetónu HM 6   </t>
  </si>
  <si>
    <t>2830403000</t>
  </si>
  <si>
    <t xml:space="preserve">Hmoždinka klasická 6 mm T6  typ:  T6-PA   </t>
  </si>
  <si>
    <t>211010012</t>
  </si>
  <si>
    <t xml:space="preserve">Osadenie polyamidovej príchytky do muriva z tvrdého kameňa, jednoduchého betónu a železobetónu HM 12   </t>
  </si>
  <si>
    <t>2830404500</t>
  </si>
  <si>
    <t xml:space="preserve">Hmoždinka klasická 12 mm T12  typ:  T12-PA   </t>
  </si>
  <si>
    <t>HZS-004</t>
  </si>
  <si>
    <t xml:space="preserve">Nepredvidane práce   </t>
  </si>
  <si>
    <t>hod</t>
  </si>
  <si>
    <t>HZS-004p</t>
  </si>
  <si>
    <t xml:space="preserve">Uprava rozvadzačov  ,R1, R.....   </t>
  </si>
  <si>
    <t>HZS-004p2</t>
  </si>
  <si>
    <t xml:space="preserve">Demontaž   vedenia svorkovnic vypinacov ,zasuvie  , skratovanie nefunkčných káblov demontaž pevne upevnených káblov   </t>
  </si>
  <si>
    <t>PM</t>
  </si>
  <si>
    <t xml:space="preserve">Podružný materiál   </t>
  </si>
  <si>
    <t>PPV</t>
  </si>
  <si>
    <t xml:space="preserve">Podiel pridružených výkonov   </t>
  </si>
  <si>
    <t>22-M</t>
  </si>
  <si>
    <t xml:space="preserve">Montáže oznam. a zabezp. zariadení   </t>
  </si>
  <si>
    <t>220260052</t>
  </si>
  <si>
    <t xml:space="preserve">Škatuľa K0 110 na povrchu,vr.zhotovenia uchytenia(príchytiek),zhot.otvorov,bez svoriek a zapojenia   </t>
  </si>
  <si>
    <t>220280411</t>
  </si>
  <si>
    <t xml:space="preserve">Montaž kábla  FTP 4x2x0,5  LSHO CAT 6A   </t>
  </si>
  <si>
    <t>34121408301</t>
  </si>
  <si>
    <t xml:space="preserve">KABEL STP 4X2X0,5 LSHO CAT 6A aekvivalentalternativa   </t>
  </si>
  <si>
    <t>3412150020</t>
  </si>
  <si>
    <t xml:space="preserve">Signálne káble JEFY 3x1 resp podla systemu -EPS   </t>
  </si>
  <si>
    <t>220281602</t>
  </si>
  <si>
    <t xml:space="preserve">Kábel návest.NCEY 1,0,NCYY 1,5,CYAY do 2,5,počet žíl 3 uložený na rošt vr.predbežného upevnenia-eps   </t>
  </si>
  <si>
    <t>220300001</t>
  </si>
  <si>
    <t xml:space="preserve">Zhotovenie koncovej káblovej formy  do 2 x 2x0,5   </t>
  </si>
  <si>
    <t>kus</t>
  </si>
  <si>
    <t>220301201</t>
  </si>
  <si>
    <t xml:space="preserve">Zásuvka počitačova montáž   </t>
  </si>
  <si>
    <t>3450301600</t>
  </si>
  <si>
    <t xml:space="preserve">PK -Zásuvka 2X RJ 45   ZAPUSTENA   </t>
  </si>
  <si>
    <t>220330341</t>
  </si>
  <si>
    <t xml:space="preserve">Preskúšanie slučiky s premiestnenym snimačom pred uvedením do prevádzky   </t>
  </si>
  <si>
    <t>220330351</t>
  </si>
  <si>
    <t xml:space="preserve">Montáž  snimača 0104320   </t>
  </si>
  <si>
    <t>2203303511</t>
  </si>
  <si>
    <t xml:space="preserve">Demontaz snimaca 010432 -eps   </t>
  </si>
  <si>
    <t>46-M</t>
  </si>
  <si>
    <t xml:space="preserve">Zemné práce pri extr.mont.prácach   </t>
  </si>
  <si>
    <t>460680023</t>
  </si>
  <si>
    <t xml:space="preserve">Vrtanie  otvoru 0,001-, úprava omietky, v tehlovom múre s hrúbkou 20-45 cm pre kabely   </t>
  </si>
  <si>
    <t>5891255000</t>
  </si>
  <si>
    <t xml:space="preserve">Malta cementová 15 pre murov poj TPC   </t>
  </si>
  <si>
    <t>95-M</t>
  </si>
  <si>
    <t xml:space="preserve">Revízie   </t>
  </si>
  <si>
    <t>HZS-001</t>
  </si>
  <si>
    <t>HZS-002</t>
  </si>
  <si>
    <t xml:space="preserve">Práca montéra pri odpojení zariadenia od siete   </t>
  </si>
  <si>
    <t>HZS-003</t>
  </si>
  <si>
    <t xml:space="preserve">Práca montéra pri zapojení do siete   </t>
  </si>
  <si>
    <t>OST</t>
  </si>
  <si>
    <t xml:space="preserve">Ostatné   </t>
  </si>
  <si>
    <t xml:space="preserve">Nešpecifikované práce   </t>
  </si>
  <si>
    <t>HZS-006</t>
  </si>
  <si>
    <t xml:space="preserve">Kompletné vyskúšanie   </t>
  </si>
  <si>
    <t>HZS-007</t>
  </si>
  <si>
    <t xml:space="preserve">Skúšobná prevádzka  -   </t>
  </si>
  <si>
    <t xml:space="preserve">Zakreslenie skutkoveho stavu   </t>
  </si>
  <si>
    <t>Svietidlá</t>
  </si>
  <si>
    <t xml:space="preserve">KANCELÁRIA 3.23   </t>
  </si>
  <si>
    <t>Q816.01</t>
  </si>
  <si>
    <t xml:space="preserve">do podhľadu zapustené svietidlo iGuzzini LASER FIXED supercomfort - 10W LED 1200/ 972lm, 3000K, CRI90, optika wide flood 56°, 83x83xh89mm, BIELE farebné prevedenie, IP44/ IP20, UGR&lt;16   </t>
  </si>
  <si>
    <t>MY37.00</t>
  </si>
  <si>
    <t xml:space="preserve">napájací zdroj ON/OFF pre Q816   </t>
  </si>
  <si>
    <t xml:space="preserve">recyklačný poplatok LED svietidlo   </t>
  </si>
  <si>
    <t xml:space="preserve">recyklačný poplatok napájací zdroj   </t>
  </si>
  <si>
    <t>FX45RR 1006</t>
  </si>
  <si>
    <t xml:space="preserve">závesné svietidlo ESS SYSTEM FX45 RR -                                                  F0431/02130RANODL 1006 - 23W LED 3200lm, 3000K, CRI80, direct/ indirect, parabolická Al mriežka, opálový difúzor pre indirektnú zložku, farebné prevedenie - extrudovan   </t>
  </si>
  <si>
    <t>9173015</t>
  </si>
  <si>
    <t xml:space="preserve">lankový záves L=1,5m   </t>
  </si>
  <si>
    <t>9587706</t>
  </si>
  <si>
    <t xml:space="preserve">stropná základňa obdĺžniková, sivá RAL9006, bez napájacieho kábla   </t>
  </si>
  <si>
    <t>Objekt:   UK</t>
  </si>
  <si>
    <t>733</t>
  </si>
  <si>
    <t xml:space="preserve">Ústredné kúrenie - rozvodné potrubie   </t>
  </si>
  <si>
    <t>733167100</t>
  </si>
  <si>
    <t xml:space="preserve">Montáž plasthliníkového potrubia RAUTITAN stabil lisovaním D 16,2x2,6   </t>
  </si>
  <si>
    <t>286210005600</t>
  </si>
  <si>
    <t xml:space="preserve">Rúra univerzálna RAUTITAN stabil D 16,2x2,6, mm, 100 m kotúč, materiál: plasthliník, REHAU   </t>
  </si>
  <si>
    <t>286220042400</t>
  </si>
  <si>
    <t xml:space="preserve">Spojka RAUTITAN PX obojstranne rovnaká D 16 mm , materiál: PPSU, REHAU   </t>
  </si>
  <si>
    <t>286220043600</t>
  </si>
  <si>
    <t xml:space="preserve">Záslepka RADOPRESS D 16 mm, PeX-Al-PeX systém, PIPELIFE   </t>
  </si>
  <si>
    <t>733191301</t>
  </si>
  <si>
    <t xml:space="preserve">Tlaková skúška plastového potrubia do 32 mm   </t>
  </si>
  <si>
    <t>998733201</t>
  </si>
  <si>
    <t xml:space="preserve">Presun hmôt pre rozvody potrubia v objektoch výšky do 6 m   </t>
  </si>
  <si>
    <t>734</t>
  </si>
  <si>
    <t xml:space="preserve">Ústredné kúrenie - armatúry   </t>
  </si>
  <si>
    <t>734200811</t>
  </si>
  <si>
    <t xml:space="preserve">Demontáž armatúry závitovej s jedným závitom do G 1/2 -0,00045t   </t>
  </si>
  <si>
    <t>734200821</t>
  </si>
  <si>
    <t xml:space="preserve">Demontáž armatúry závitovej s dvomi závitmi do G 1/2 -0,00045t   </t>
  </si>
  <si>
    <t>734223208</t>
  </si>
  <si>
    <t xml:space="preserve">Montáž termostatickej hlavice kvapalinovej jednoduchej   </t>
  </si>
  <si>
    <t>734209112</t>
  </si>
  <si>
    <t xml:space="preserve">Montáž závitovej armatúry s 2 závitmi do G 1/2   </t>
  </si>
  <si>
    <t>998734201</t>
  </si>
  <si>
    <t xml:space="preserve">Presun hmôt pre armatúry v objektoch výšky do 6 m   </t>
  </si>
  <si>
    <t>735151821</t>
  </si>
  <si>
    <t xml:space="preserve">Demontáž radiátora panelového dvojradového stavebnej dľžky do 1500 mm,  -0,02493t   </t>
  </si>
  <si>
    <t>735154250</t>
  </si>
  <si>
    <t xml:space="preserve">Montáž vykurovacieho telesa panelového trojradového výšky 900 mm/ dĺžky 400-600 mm   </t>
  </si>
  <si>
    <t>484530039700</t>
  </si>
  <si>
    <t xml:space="preserve">Teleso vykurovacie doskové trojradové oceľové RADIK VK 33, vxlxhĺ 900x600x155 mm, pripojenie pravé spodné, závit G 1/2" vnútorný, KORADO   </t>
  </si>
  <si>
    <t>735191910</t>
  </si>
  <si>
    <t xml:space="preserve">Napustenie vody do vykurovacieho systému vrátane potrubia o v. pl. vykurovacích telies   </t>
  </si>
  <si>
    <t>735291800</t>
  </si>
  <si>
    <t xml:space="preserve">Demontáž konzol alebo držiakov vykurovacieho telesa, registra, konvektora do odpadu   </t>
  </si>
  <si>
    <t>735494811</t>
  </si>
  <si>
    <t xml:space="preserve">Vypúšťanie vody z vykurovacích sústav o v. pl. vykurovacích telies   </t>
  </si>
  <si>
    <t>735890801</t>
  </si>
  <si>
    <t xml:space="preserve">Vnútrostaveniskové premiestnenie vybúraných hmôt vykurovacích telies do 6m   </t>
  </si>
  <si>
    <t>998735201</t>
  </si>
  <si>
    <t xml:space="preserve">Presun hmôt pre vykurovacie telesá v objektoch výšky do 6 m   </t>
  </si>
  <si>
    <t xml:space="preserve">Hodinové zúčtovacie sadzby   </t>
  </si>
  <si>
    <t>HZS000113</t>
  </si>
  <si>
    <t xml:space="preserve">Stavebno montážne práce náročné ucelené - odborné, tvorivé remeselné (Tr. 3) v rozsahu viac ako 8 hodín   </t>
  </si>
  <si>
    <t xml:space="preserve">% </t>
  </si>
  <si>
    <t xml:space="preserve">Dátum:  </t>
  </si>
  <si>
    <t xml:space="preserve">Dátum:   </t>
  </si>
  <si>
    <t>SO 03 - Zriadenie kancelárie (3.NP)</t>
  </si>
  <si>
    <t xml:space="preserve">SO 03 - Zriadenie kancelárie (3.NP)   </t>
  </si>
  <si>
    <t>Stavba:   SO 03 - Zriadenie kancelárie (3.NP)</t>
  </si>
  <si>
    <t>Stavba: SO 03 - Zriadenie kancelárie (3.NP)</t>
  </si>
  <si>
    <t>Stavba:  SO 03 - Zriadenie kancelárie (3.NP)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</si>
</sst>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_*&quot;€&quot;;\-#,##0_*&quot;€&quot;"/>
    <numFmt numFmtId="167" formatCode="#,##0.000;\-#,##0.000"/>
    <numFmt numFmtId="168" formatCode="#,##0.000_ ;\-#,##0.000\ "/>
    <numFmt numFmtId="169" formatCode="#,##0.00_ ;\-#,##0.00\ "/>
  </numFmts>
  <fonts count="64">
    <font>
      <sz val="8"/>
      <name val="MS Sans Serif"/>
      <family val="0"/>
    </font>
    <font>
      <sz val="10"/>
      <name val="Arial"/>
      <family val="0"/>
    </font>
    <font>
      <b/>
      <sz val="14"/>
      <color indexed="10"/>
      <name val="Arial CE"/>
      <family val="0"/>
    </font>
    <font>
      <b/>
      <i/>
      <sz val="7"/>
      <color indexed="10"/>
      <name val="Arial CE"/>
      <family val="0"/>
    </font>
    <font>
      <sz val="8"/>
      <name val="Arial"/>
      <family val="0"/>
    </font>
    <font>
      <b/>
      <sz val="8"/>
      <name val="Arial CE"/>
      <family val="0"/>
    </font>
    <font>
      <b/>
      <sz val="8"/>
      <name val="Arial"/>
      <family val="0"/>
    </font>
    <font>
      <sz val="8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b/>
      <sz val="12"/>
      <name val="Arial"/>
      <family val="0"/>
    </font>
    <font>
      <b/>
      <sz val="7"/>
      <name val="Arial"/>
      <family val="0"/>
    </font>
    <font>
      <sz val="7"/>
      <name val="Arial CE"/>
      <family val="0"/>
    </font>
    <font>
      <sz val="7"/>
      <name val="Arial"/>
      <family val="0"/>
    </font>
    <font>
      <b/>
      <sz val="14"/>
      <name val="Arial"/>
      <family val="0"/>
    </font>
    <font>
      <b/>
      <sz val="9"/>
      <name val="Arial"/>
      <family val="0"/>
    </font>
    <font>
      <b/>
      <sz val="9"/>
      <name val="Arial CE"/>
      <family val="0"/>
    </font>
    <font>
      <sz val="9"/>
      <name val="Arial"/>
      <family val="0"/>
    </font>
    <font>
      <sz val="9"/>
      <name val="Arial CE"/>
      <family val="0"/>
    </font>
    <font>
      <sz val="9"/>
      <name val="MS Sans Serif"/>
      <family val="0"/>
    </font>
    <font>
      <b/>
      <sz val="8"/>
      <color indexed="12"/>
      <name val="Arial CE"/>
      <family val="0"/>
    </font>
    <font>
      <sz val="8"/>
      <color indexed="16"/>
      <name val="Arial CE"/>
      <family val="0"/>
    </font>
    <font>
      <b/>
      <sz val="14"/>
      <name val="Arial CE"/>
      <family val="0"/>
    </font>
    <font>
      <sz val="8"/>
      <name val="Arial CYR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b/>
      <sz val="11"/>
      <name val="Arial CE"/>
      <family val="0"/>
    </font>
    <font>
      <i/>
      <sz val="8"/>
      <color indexed="12"/>
      <name val="Arial CE"/>
      <family val="0"/>
    </font>
    <font>
      <i/>
      <sz val="7"/>
      <name val="Arial CE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/>
      <right style="hair">
        <color indexed="8"/>
      </right>
      <top/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4" borderId="8" applyNumberFormat="0" applyAlignment="0" applyProtection="0"/>
    <xf numFmtId="0" fontId="59" fillId="25" borderId="8" applyNumberFormat="0" applyAlignment="0" applyProtection="0"/>
    <xf numFmtId="0" fontId="60" fillId="25" borderId="9" applyNumberFormat="0" applyAlignment="0" applyProtection="0"/>
    <xf numFmtId="0" fontId="61" fillId="0" borderId="0" applyNumberFormat="0" applyFill="0" applyBorder="0" applyAlignment="0" applyProtection="0"/>
    <xf numFmtId="0" fontId="62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23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10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18" xfId="0" applyFont="1" applyBorder="1" applyAlignment="1" applyProtection="1">
      <alignment horizontal="left" vertical="center"/>
      <protection/>
    </xf>
    <xf numFmtId="0" fontId="4" fillId="0" borderId="19" xfId="0" applyFont="1" applyBorder="1" applyAlignment="1" applyProtection="1">
      <alignment horizontal="left" vertical="center"/>
      <protection/>
    </xf>
    <xf numFmtId="0" fontId="4" fillId="0" borderId="14" xfId="0" applyFont="1" applyBorder="1" applyAlignment="1" applyProtection="1">
      <alignment horizontal="left" vertical="center"/>
      <protection/>
    </xf>
    <xf numFmtId="0" fontId="4" fillId="0" borderId="20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7" fillId="0" borderId="22" xfId="0" applyFont="1" applyBorder="1" applyAlignment="1" applyProtection="1">
      <alignment horizontal="left" vertical="center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7" fillId="0" borderId="24" xfId="0" applyFont="1" applyBorder="1" applyAlignment="1" applyProtection="1">
      <alignment horizontal="left" vertical="center"/>
      <protection/>
    </xf>
    <xf numFmtId="0" fontId="6" fillId="0" borderId="13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4" fillId="0" borderId="13" xfId="0" applyFont="1" applyBorder="1" applyAlignment="1" applyProtection="1">
      <alignment horizontal="left" vertical="top"/>
      <protection/>
    </xf>
    <xf numFmtId="0" fontId="7" fillId="0" borderId="2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top"/>
      <protection/>
    </xf>
    <xf numFmtId="0" fontId="4" fillId="0" borderId="25" xfId="0" applyFont="1" applyBorder="1" applyAlignment="1" applyProtection="1">
      <alignment horizontal="left" vertical="center"/>
      <protection/>
    </xf>
    <xf numFmtId="0" fontId="4" fillId="0" borderId="24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left" vertical="center"/>
      <protection/>
    </xf>
    <xf numFmtId="0" fontId="4" fillId="0" borderId="17" xfId="0" applyFont="1" applyBorder="1" applyAlignment="1" applyProtection="1">
      <alignment horizontal="left" vertical="center"/>
      <protection/>
    </xf>
    <xf numFmtId="0" fontId="1" fillId="0" borderId="27" xfId="0" applyFont="1" applyBorder="1" applyAlignment="1" applyProtection="1">
      <alignment horizontal="left" vertical="center"/>
      <protection/>
    </xf>
    <xf numFmtId="0" fontId="1" fillId="0" borderId="28" xfId="0" applyFont="1" applyBorder="1" applyAlignment="1" applyProtection="1">
      <alignment horizontal="left" vertical="center"/>
      <protection/>
    </xf>
    <xf numFmtId="0" fontId="8" fillId="0" borderId="28" xfId="0" applyFont="1" applyBorder="1" applyAlignment="1" applyProtection="1">
      <alignment horizontal="left" vertical="center"/>
      <protection/>
    </xf>
    <xf numFmtId="0" fontId="1" fillId="0" borderId="16" xfId="0" applyFont="1" applyBorder="1" applyAlignment="1" applyProtection="1">
      <alignment horizontal="left" vertical="center"/>
      <protection/>
    </xf>
    <xf numFmtId="0" fontId="1" fillId="0" borderId="29" xfId="0" applyFont="1" applyBorder="1" applyAlignment="1" applyProtection="1">
      <alignment horizontal="left" vertical="center"/>
      <protection/>
    </xf>
    <xf numFmtId="0" fontId="1" fillId="0" borderId="30" xfId="0" applyFont="1" applyBorder="1" applyAlignment="1" applyProtection="1">
      <alignment horizontal="left" vertical="center"/>
      <protection/>
    </xf>
    <xf numFmtId="0" fontId="1" fillId="0" borderId="31" xfId="0" applyFont="1" applyBorder="1" applyAlignment="1" applyProtection="1">
      <alignment horizontal="left" vertical="center"/>
      <protection/>
    </xf>
    <xf numFmtId="0" fontId="1" fillId="0" borderId="32" xfId="0" applyFont="1" applyBorder="1" applyAlignment="1" applyProtection="1">
      <alignment horizontal="left" vertical="center"/>
      <protection/>
    </xf>
    <xf numFmtId="0" fontId="1" fillId="0" borderId="33" xfId="0" applyFont="1" applyBorder="1" applyAlignment="1" applyProtection="1">
      <alignment horizontal="left" vertical="center"/>
      <protection/>
    </xf>
    <xf numFmtId="0" fontId="9" fillId="0" borderId="32" xfId="0" applyFont="1" applyBorder="1" applyAlignment="1" applyProtection="1">
      <alignment horizontal="left" vertical="center"/>
      <protection/>
    </xf>
    <xf numFmtId="0" fontId="9" fillId="0" borderId="33" xfId="0" applyFont="1" applyBorder="1" applyAlignment="1" applyProtection="1">
      <alignment horizontal="left" vertical="center"/>
      <protection/>
    </xf>
    <xf numFmtId="0" fontId="1" fillId="0" borderId="34" xfId="0" applyFont="1" applyBorder="1" applyAlignment="1" applyProtection="1">
      <alignment horizontal="left" vertical="center"/>
      <protection/>
    </xf>
    <xf numFmtId="0" fontId="1" fillId="0" borderId="35" xfId="0" applyFont="1" applyBorder="1" applyAlignment="1" applyProtection="1">
      <alignment horizontal="left" vertical="center"/>
      <protection/>
    </xf>
    <xf numFmtId="0" fontId="1" fillId="0" borderId="36" xfId="0" applyFont="1" applyBorder="1" applyAlignment="1" applyProtection="1">
      <alignment horizontal="left" vertical="center"/>
      <protection/>
    </xf>
    <xf numFmtId="0" fontId="1" fillId="0" borderId="37" xfId="0" applyFont="1" applyBorder="1" applyAlignment="1" applyProtection="1">
      <alignment horizontal="left" vertical="center"/>
      <protection/>
    </xf>
    <xf numFmtId="37" fontId="1" fillId="0" borderId="38" xfId="0" applyNumberFormat="1" applyFont="1" applyBorder="1" applyAlignment="1" applyProtection="1">
      <alignment horizontal="right" vertical="center"/>
      <protection/>
    </xf>
    <xf numFmtId="37" fontId="1" fillId="0" borderId="39" xfId="0" applyNumberFormat="1" applyFont="1" applyBorder="1" applyAlignment="1" applyProtection="1">
      <alignment horizontal="right" vertical="center"/>
      <protection/>
    </xf>
    <xf numFmtId="0" fontId="1" fillId="0" borderId="38" xfId="0" applyFont="1" applyBorder="1" applyAlignment="1" applyProtection="1">
      <alignment horizontal="left" vertical="center"/>
      <protection/>
    </xf>
    <xf numFmtId="0" fontId="1" fillId="0" borderId="39" xfId="0" applyFont="1" applyBorder="1" applyAlignment="1" applyProtection="1">
      <alignment horizontal="left" vertical="center"/>
      <protection/>
    </xf>
    <xf numFmtId="166" fontId="1" fillId="0" borderId="39" xfId="0" applyNumberFormat="1" applyFont="1" applyBorder="1" applyAlignment="1" applyProtection="1">
      <alignment horizontal="right" vertical="center"/>
      <protection/>
    </xf>
    <xf numFmtId="37" fontId="1" fillId="0" borderId="37" xfId="0" applyNumberFormat="1" applyFont="1" applyBorder="1" applyAlignment="1" applyProtection="1">
      <alignment horizontal="right" vertical="center"/>
      <protection/>
    </xf>
    <xf numFmtId="0" fontId="1" fillId="0" borderId="40" xfId="0" applyFont="1" applyBorder="1" applyAlignment="1" applyProtection="1">
      <alignment horizontal="left" vertical="center"/>
      <protection/>
    </xf>
    <xf numFmtId="0" fontId="8" fillId="0" borderId="27" xfId="0" applyFont="1" applyBorder="1" applyAlignment="1" applyProtection="1">
      <alignment horizontal="left" vertical="center"/>
      <protection/>
    </xf>
    <xf numFmtId="0" fontId="10" fillId="0" borderId="28" xfId="0" applyFont="1" applyBorder="1" applyAlignment="1" applyProtection="1">
      <alignment horizontal="left" vertical="center" wrapText="1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8" fillId="0" borderId="29" xfId="0" applyFont="1" applyBorder="1" applyAlignment="1" applyProtection="1">
      <alignment horizontal="left" vertical="center"/>
      <protection/>
    </xf>
    <xf numFmtId="0" fontId="11" fillId="0" borderId="30" xfId="0" applyFont="1" applyBorder="1" applyAlignment="1" applyProtection="1">
      <alignment horizontal="left" vertical="center"/>
      <protection/>
    </xf>
    <xf numFmtId="0" fontId="8" fillId="0" borderId="32" xfId="0" applyFont="1" applyBorder="1" applyAlignment="1" applyProtection="1">
      <alignment horizontal="left" vertical="center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1" xfId="0" applyFont="1" applyBorder="1" applyAlignment="1" applyProtection="1">
      <alignment horizontal="left" vertical="center"/>
      <protection/>
    </xf>
    <xf numFmtId="0" fontId="12" fillId="0" borderId="35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8" fillId="0" borderId="34" xfId="0" applyFont="1" applyBorder="1" applyAlignment="1" applyProtection="1">
      <alignment horizontal="left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8" fillId="0" borderId="42" xfId="0" applyFont="1" applyBorder="1" applyAlignment="1" applyProtection="1">
      <alignment horizontal="left" vertical="center"/>
      <protection/>
    </xf>
    <xf numFmtId="0" fontId="1" fillId="0" borderId="43" xfId="0" applyFont="1" applyBorder="1" applyAlignment="1" applyProtection="1">
      <alignment horizontal="left" vertical="center"/>
      <protection/>
    </xf>
    <xf numFmtId="0" fontId="4" fillId="0" borderId="44" xfId="0" applyFont="1" applyBorder="1" applyAlignment="1" applyProtection="1">
      <alignment horizontal="left" vertical="center"/>
      <protection/>
    </xf>
    <xf numFmtId="39" fontId="9" fillId="0" borderId="45" xfId="0" applyNumberFormat="1" applyFont="1" applyBorder="1" applyAlignment="1" applyProtection="1">
      <alignment horizontal="right" vertical="center"/>
      <protection/>
    </xf>
    <xf numFmtId="0" fontId="1" fillId="0" borderId="46" xfId="0" applyFont="1" applyBorder="1" applyAlignment="1" applyProtection="1">
      <alignment horizontal="left" vertical="center"/>
      <protection/>
    </xf>
    <xf numFmtId="0" fontId="4" fillId="0" borderId="45" xfId="0" applyFont="1" applyBorder="1" applyAlignment="1" applyProtection="1">
      <alignment horizontal="left" vertical="center"/>
      <protection/>
    </xf>
    <xf numFmtId="0" fontId="1" fillId="0" borderId="47" xfId="0" applyFont="1" applyBorder="1" applyAlignment="1" applyProtection="1">
      <alignment horizontal="left" vertical="center"/>
      <protection/>
    </xf>
    <xf numFmtId="39" fontId="1" fillId="0" borderId="45" xfId="0" applyNumberFormat="1" applyFont="1" applyBorder="1" applyAlignment="1" applyProtection="1">
      <alignment horizontal="left" vertical="center"/>
      <protection/>
    </xf>
    <xf numFmtId="0" fontId="7" fillId="0" borderId="45" xfId="0" applyFont="1" applyBorder="1" applyAlignment="1" applyProtection="1">
      <alignment horizontal="left" vertical="center"/>
      <protection/>
    </xf>
    <xf numFmtId="0" fontId="1" fillId="0" borderId="48" xfId="0" applyFont="1" applyBorder="1" applyAlignment="1" applyProtection="1">
      <alignment horizontal="left" vertical="center"/>
      <protection/>
    </xf>
    <xf numFmtId="2" fontId="13" fillId="0" borderId="48" xfId="0" applyNumberFormat="1" applyFont="1" applyBorder="1" applyAlignment="1" applyProtection="1">
      <alignment horizontal="right" vertical="center"/>
      <protection/>
    </xf>
    <xf numFmtId="0" fontId="8" fillId="0" borderId="49" xfId="0" applyFont="1" applyBorder="1" applyAlignment="1" applyProtection="1">
      <alignment horizontal="left" vertical="center"/>
      <protection/>
    </xf>
    <xf numFmtId="0" fontId="1" fillId="0" borderId="50" xfId="0" applyFont="1" applyBorder="1" applyAlignment="1" applyProtection="1">
      <alignment horizontal="left" vertical="center"/>
      <protection/>
    </xf>
    <xf numFmtId="0" fontId="7" fillId="0" borderId="48" xfId="0" applyFont="1" applyBorder="1" applyAlignment="1" applyProtection="1">
      <alignment horizontal="left" vertical="center"/>
      <protection/>
    </xf>
    <xf numFmtId="0" fontId="4" fillId="0" borderId="51" xfId="0" applyFont="1" applyBorder="1" applyAlignment="1" applyProtection="1">
      <alignment horizontal="center" vertical="center"/>
      <protection/>
    </xf>
    <xf numFmtId="0" fontId="4" fillId="0" borderId="48" xfId="0" applyFont="1" applyBorder="1" applyAlignment="1" applyProtection="1">
      <alignment horizontal="left" vertical="center"/>
      <protection/>
    </xf>
    <xf numFmtId="2" fontId="13" fillId="0" borderId="47" xfId="0" applyNumberFormat="1" applyFont="1" applyBorder="1" applyAlignment="1" applyProtection="1">
      <alignment horizontal="right" vertical="center"/>
      <protection/>
    </xf>
    <xf numFmtId="0" fontId="6" fillId="0" borderId="45" xfId="0" applyFont="1" applyBorder="1" applyAlignment="1" applyProtection="1">
      <alignment horizontal="left" vertical="center"/>
      <protection/>
    </xf>
    <xf numFmtId="0" fontId="4" fillId="0" borderId="52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left" vertical="center"/>
      <protection/>
    </xf>
    <xf numFmtId="39" fontId="9" fillId="0" borderId="39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left" vertical="top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53" xfId="0" applyFont="1" applyBorder="1" applyAlignment="1" applyProtection="1">
      <alignment horizontal="left" vertical="center"/>
      <protection/>
    </xf>
    <xf numFmtId="0" fontId="1" fillId="0" borderId="54" xfId="0" applyFont="1" applyBorder="1" applyAlignment="1" applyProtection="1">
      <alignment horizontal="left" vertical="center"/>
      <protection/>
    </xf>
    <xf numFmtId="0" fontId="1" fillId="0" borderId="12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55" xfId="0" applyFont="1" applyBorder="1" applyAlignment="1" applyProtection="1">
      <alignment horizontal="left" vertical="center"/>
      <protection/>
    </xf>
    <xf numFmtId="0" fontId="1" fillId="0" borderId="56" xfId="0" applyFont="1" applyBorder="1" applyAlignment="1" applyProtection="1">
      <alignment horizontal="left" vertical="center"/>
      <protection/>
    </xf>
    <xf numFmtId="2" fontId="13" fillId="0" borderId="0" xfId="0" applyNumberFormat="1" applyFont="1" applyAlignment="1" applyProtection="1">
      <alignment horizontal="right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4" fillId="0" borderId="57" xfId="0" applyFont="1" applyBorder="1" applyAlignment="1" applyProtection="1">
      <alignment horizontal="left"/>
      <protection/>
    </xf>
    <xf numFmtId="0" fontId="4" fillId="0" borderId="49" xfId="0" applyFont="1" applyBorder="1" applyAlignment="1" applyProtection="1">
      <alignment horizontal="left"/>
      <protection/>
    </xf>
    <xf numFmtId="2" fontId="13" fillId="0" borderId="34" xfId="0" applyNumberFormat="1" applyFont="1" applyBorder="1" applyAlignment="1" applyProtection="1">
      <alignment horizontal="right" vertical="center"/>
      <protection/>
    </xf>
    <xf numFmtId="0" fontId="1" fillId="0" borderId="58" xfId="0" applyFont="1" applyBorder="1" applyAlignment="1" applyProtection="1">
      <alignment horizontal="left" vertical="center"/>
      <protection/>
    </xf>
    <xf numFmtId="0" fontId="7" fillId="0" borderId="45" xfId="0" applyFont="1" applyBorder="1" applyAlignment="1" applyProtection="1">
      <alignment horizontal="left" vertical="center" wrapText="1"/>
      <protection/>
    </xf>
    <xf numFmtId="2" fontId="7" fillId="0" borderId="48" xfId="0" applyNumberFormat="1" applyFont="1" applyBorder="1" applyAlignment="1" applyProtection="1">
      <alignment horizontal="right" vertical="center"/>
      <protection/>
    </xf>
    <xf numFmtId="39" fontId="7" fillId="0" borderId="48" xfId="0" applyNumberFormat="1" applyFont="1" applyBorder="1" applyAlignment="1" applyProtection="1">
      <alignment horizontal="left" vertical="center"/>
      <protection/>
    </xf>
    <xf numFmtId="0" fontId="4" fillId="0" borderId="47" xfId="0" applyFont="1" applyBorder="1" applyAlignment="1" applyProtection="1">
      <alignment horizontal="left" vertical="center"/>
      <protection/>
    </xf>
    <xf numFmtId="39" fontId="9" fillId="0" borderId="49" xfId="0" applyNumberFormat="1" applyFont="1" applyBorder="1" applyAlignment="1" applyProtection="1">
      <alignment horizontal="right" vertical="center"/>
      <protection/>
    </xf>
    <xf numFmtId="0" fontId="12" fillId="0" borderId="59" xfId="0" applyFont="1" applyBorder="1" applyAlignment="1" applyProtection="1">
      <alignment horizontal="left" vertical="top"/>
      <protection/>
    </xf>
    <xf numFmtId="0" fontId="1" fillId="0" borderId="60" xfId="0" applyFont="1" applyBorder="1" applyAlignment="1" applyProtection="1">
      <alignment horizontal="left" vertical="center"/>
      <protection/>
    </xf>
    <xf numFmtId="0" fontId="1" fillId="0" borderId="42" xfId="0" applyFont="1" applyBorder="1" applyAlignment="1" applyProtection="1">
      <alignment horizontal="left" vertical="center"/>
      <protection/>
    </xf>
    <xf numFmtId="0" fontId="1" fillId="0" borderId="61" xfId="0" applyFont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/>
      <protection/>
    </xf>
    <xf numFmtId="39" fontId="14" fillId="0" borderId="0" xfId="0" applyNumberFormat="1" applyFont="1" applyAlignment="1" applyProtection="1">
      <alignment horizontal="left"/>
      <protection/>
    </xf>
    <xf numFmtId="0" fontId="8" fillId="0" borderId="13" xfId="0" applyFont="1" applyBorder="1" applyAlignment="1" applyProtection="1">
      <alignment horizontal="left" vertical="top"/>
      <protection/>
    </xf>
    <xf numFmtId="0" fontId="8" fillId="0" borderId="0" xfId="0" applyFont="1" applyAlignment="1" applyProtection="1">
      <alignment horizontal="left" vertical="center"/>
      <protection/>
    </xf>
    <xf numFmtId="39" fontId="10" fillId="0" borderId="39" xfId="0" applyNumberFormat="1" applyFont="1" applyBorder="1" applyAlignment="1" applyProtection="1">
      <alignment horizontal="right" vertical="center"/>
      <protection/>
    </xf>
    <xf numFmtId="0" fontId="8" fillId="0" borderId="59" xfId="0" applyFont="1" applyBorder="1" applyAlignment="1" applyProtection="1">
      <alignment horizontal="left" vertical="top"/>
      <protection/>
    </xf>
    <xf numFmtId="0" fontId="4" fillId="0" borderId="15" xfId="0" applyFont="1" applyBorder="1" applyAlignment="1" applyProtection="1">
      <alignment horizontal="left"/>
      <protection/>
    </xf>
    <xf numFmtId="0" fontId="1" fillId="0" borderId="62" xfId="0" applyFont="1" applyBorder="1" applyAlignment="1" applyProtection="1">
      <alignment horizontal="left" vertical="center"/>
      <protection/>
    </xf>
    <xf numFmtId="0" fontId="4" fillId="0" borderId="63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6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/>
      <protection/>
    </xf>
    <xf numFmtId="0" fontId="18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horizontal="left" vertical="top"/>
      <protection/>
    </xf>
    <xf numFmtId="0" fontId="6" fillId="33" borderId="64" xfId="0" applyFont="1" applyFill="1" applyBorder="1" applyAlignment="1" applyProtection="1">
      <alignment horizontal="center" vertical="center" wrapText="1"/>
      <protection/>
    </xf>
    <xf numFmtId="0" fontId="17" fillId="0" borderId="64" xfId="0" applyFont="1" applyBorder="1" applyAlignment="1" applyProtection="1">
      <alignment horizontal="left" wrapText="1"/>
      <protection/>
    </xf>
    <xf numFmtId="0" fontId="17" fillId="0" borderId="65" xfId="0" applyFont="1" applyBorder="1" applyAlignment="1" applyProtection="1">
      <alignment horizontal="left" wrapText="1"/>
      <protection/>
    </xf>
    <xf numFmtId="39" fontId="17" fillId="0" borderId="64" xfId="0" applyNumberFormat="1" applyFont="1" applyBorder="1" applyAlignment="1" applyProtection="1">
      <alignment horizontal="right"/>
      <protection/>
    </xf>
    <xf numFmtId="39" fontId="17" fillId="0" borderId="29" xfId="0" applyNumberFormat="1" applyFont="1" applyBorder="1" applyAlignment="1" applyProtection="1">
      <alignment horizontal="right"/>
      <protection/>
    </xf>
    <xf numFmtId="0" fontId="21" fillId="0" borderId="64" xfId="0" applyFont="1" applyBorder="1" applyAlignment="1" applyProtection="1">
      <alignment horizontal="left" wrapText="1"/>
      <protection/>
    </xf>
    <xf numFmtId="39" fontId="21" fillId="0" borderId="64" xfId="0" applyNumberFormat="1" applyFont="1" applyBorder="1" applyAlignment="1" applyProtection="1">
      <alignment horizontal="right"/>
      <protection/>
    </xf>
    <xf numFmtId="2" fontId="21" fillId="0" borderId="29" xfId="0" applyNumberFormat="1" applyFont="1" applyBorder="1" applyAlignment="1" applyProtection="1">
      <alignment horizontal="right"/>
      <protection/>
    </xf>
    <xf numFmtId="0" fontId="22" fillId="0" borderId="64" xfId="0" applyFont="1" applyBorder="1" applyAlignment="1">
      <alignment horizontal="left" wrapText="1"/>
    </xf>
    <xf numFmtId="39" fontId="22" fillId="0" borderId="64" xfId="0" applyNumberFormat="1" applyFont="1" applyBorder="1" applyAlignment="1">
      <alignment horizontal="right"/>
    </xf>
    <xf numFmtId="39" fontId="22" fillId="0" borderId="64" xfId="0" applyNumberFormat="1" applyFont="1" applyBorder="1" applyAlignment="1">
      <alignment horizontal="right" vertical="top"/>
    </xf>
    <xf numFmtId="2" fontId="22" fillId="0" borderId="29" xfId="0" applyNumberFormat="1" applyFont="1" applyBorder="1" applyAlignment="1">
      <alignment horizontal="right"/>
    </xf>
    <xf numFmtId="39" fontId="17" fillId="0" borderId="0" xfId="0" applyNumberFormat="1" applyFont="1" applyAlignment="1" applyProtection="1">
      <alignment horizontal="right"/>
      <protection/>
    </xf>
    <xf numFmtId="0" fontId="17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167" fontId="7" fillId="0" borderId="0" xfId="0" applyNumberFormat="1" applyFont="1" applyAlignment="1" applyProtection="1">
      <alignment horizontal="right" vertical="top"/>
      <protection/>
    </xf>
    <xf numFmtId="0" fontId="19" fillId="0" borderId="0" xfId="0" applyFont="1" applyAlignment="1" applyProtection="1">
      <alignment horizontal="left" vertical="top" wrapText="1"/>
      <protection/>
    </xf>
    <xf numFmtId="167" fontId="19" fillId="0" borderId="0" xfId="0" applyNumberFormat="1" applyFont="1" applyAlignment="1" applyProtection="1">
      <alignment horizontal="right" vertical="top"/>
      <protection/>
    </xf>
    <xf numFmtId="0" fontId="24" fillId="33" borderId="64" xfId="0" applyFont="1" applyFill="1" applyBorder="1" applyAlignment="1" applyProtection="1">
      <alignment horizontal="center" vertical="center" wrapText="1"/>
      <protection/>
    </xf>
    <xf numFmtId="37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left" wrapText="1"/>
    </xf>
    <xf numFmtId="167" fontId="25" fillId="0" borderId="0" xfId="0" applyNumberFormat="1" applyFont="1" applyAlignment="1">
      <alignment horizontal="right"/>
    </xf>
    <xf numFmtId="37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left" wrapText="1"/>
    </xf>
    <xf numFmtId="167" fontId="26" fillId="0" borderId="0" xfId="0" applyNumberFormat="1" applyFont="1" applyAlignment="1">
      <alignment horizontal="right"/>
    </xf>
    <xf numFmtId="37" fontId="7" fillId="0" borderId="64" xfId="0" applyNumberFormat="1" applyFont="1" applyBorder="1" applyAlignment="1">
      <alignment horizontal="center"/>
    </xf>
    <xf numFmtId="0" fontId="7" fillId="0" borderId="64" xfId="0" applyFont="1" applyBorder="1" applyAlignment="1">
      <alignment horizontal="left" wrapText="1"/>
    </xf>
    <xf numFmtId="167" fontId="7" fillId="0" borderId="64" xfId="0" applyNumberFormat="1" applyFont="1" applyBorder="1" applyAlignment="1">
      <alignment horizontal="right"/>
    </xf>
    <xf numFmtId="37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left" wrapText="1"/>
    </xf>
    <xf numFmtId="167" fontId="27" fillId="0" borderId="0" xfId="0" applyNumberFormat="1" applyFont="1" applyAlignment="1">
      <alignment horizontal="right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7" fontId="0" fillId="0" borderId="0" xfId="0" applyNumberFormat="1" applyAlignment="1">
      <alignment horizontal="right" vertical="top"/>
    </xf>
    <xf numFmtId="37" fontId="28" fillId="0" borderId="64" xfId="0" applyNumberFormat="1" applyFont="1" applyBorder="1" applyAlignment="1">
      <alignment horizontal="center"/>
    </xf>
    <xf numFmtId="0" fontId="28" fillId="0" borderId="64" xfId="0" applyFont="1" applyBorder="1" applyAlignment="1">
      <alignment horizontal="left" wrapText="1"/>
    </xf>
    <xf numFmtId="167" fontId="28" fillId="0" borderId="64" xfId="0" applyNumberFormat="1" applyFont="1" applyBorder="1" applyAlignment="1">
      <alignment horizontal="right"/>
    </xf>
    <xf numFmtId="37" fontId="29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167" fontId="29" fillId="0" borderId="0" xfId="0" applyNumberFormat="1" applyFont="1" applyAlignment="1">
      <alignment horizontal="right" vertical="center"/>
    </xf>
    <xf numFmtId="4" fontId="17" fillId="0" borderId="0" xfId="0" applyNumberFormat="1" applyFont="1" applyAlignment="1" applyProtection="1">
      <alignment horizontal="right"/>
      <protection/>
    </xf>
    <xf numFmtId="0" fontId="4" fillId="0" borderId="34" xfId="0" applyFont="1" applyBorder="1" applyAlignment="1" applyProtection="1">
      <alignment horizontal="center" vertical="center"/>
      <protection/>
    </xf>
    <xf numFmtId="167" fontId="28" fillId="0" borderId="64" xfId="0" applyNumberFormat="1" applyFont="1" applyFill="1" applyBorder="1" applyAlignment="1">
      <alignment horizontal="right"/>
    </xf>
    <xf numFmtId="167" fontId="7" fillId="0" borderId="64" xfId="0" applyNumberFormat="1" applyFont="1" applyFill="1" applyBorder="1" applyAlignment="1">
      <alignment horizontal="right"/>
    </xf>
    <xf numFmtId="167" fontId="25" fillId="0" borderId="0" xfId="0" applyNumberFormat="1" applyFont="1" applyFill="1" applyAlignment="1">
      <alignment horizontal="right"/>
    </xf>
    <xf numFmtId="0" fontId="19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 vertical="top" wrapText="1"/>
      <protection/>
    </xf>
    <xf numFmtId="0" fontId="19" fillId="0" borderId="0" xfId="0" applyFont="1" applyAlignment="1" applyProtection="1">
      <alignment horizontal="center" vertical="top" wrapText="1"/>
      <protection/>
    </xf>
    <xf numFmtId="0" fontId="13" fillId="0" borderId="0" xfId="0" applyFont="1" applyAlignment="1" applyProtection="1">
      <alignment horizontal="center"/>
      <protection/>
    </xf>
    <xf numFmtId="0" fontId="25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7" fillId="0" borderId="64" xfId="0" applyFont="1" applyBorder="1" applyAlignment="1">
      <alignment horizontal="center" wrapText="1"/>
    </xf>
    <xf numFmtId="0" fontId="28" fillId="0" borderId="64" xfId="0" applyFont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 vertical="top" wrapText="1"/>
    </xf>
    <xf numFmtId="0" fontId="29" fillId="0" borderId="0" xfId="0" applyFont="1" applyAlignment="1">
      <alignment horizontal="center" vertical="center" wrapText="1"/>
    </xf>
    <xf numFmtId="39" fontId="9" fillId="0" borderId="45" xfId="0" applyNumberFormat="1" applyFont="1" applyFill="1" applyBorder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 horizontal="right" vertical="top"/>
      <protection/>
    </xf>
    <xf numFmtId="4" fontId="19" fillId="0" borderId="0" xfId="0" applyNumberFormat="1" applyFont="1" applyAlignment="1" applyProtection="1">
      <alignment horizontal="right" vertical="top"/>
      <protection/>
    </xf>
    <xf numFmtId="4" fontId="13" fillId="0" borderId="0" xfId="0" applyNumberFormat="1" applyFont="1" applyAlignment="1" applyProtection="1">
      <alignment horizontal="left"/>
      <protection/>
    </xf>
    <xf numFmtId="4" fontId="24" fillId="33" borderId="64" xfId="0" applyNumberFormat="1" applyFont="1" applyFill="1" applyBorder="1" applyAlignment="1" applyProtection="1">
      <alignment horizontal="center" vertical="center" wrapText="1"/>
      <protection/>
    </xf>
    <xf numFmtId="4" fontId="25" fillId="0" borderId="0" xfId="0" applyNumberFormat="1" applyFont="1" applyAlignment="1">
      <alignment horizontal="right"/>
    </xf>
    <xf numFmtId="4" fontId="26" fillId="0" borderId="0" xfId="0" applyNumberFormat="1" applyFont="1" applyAlignment="1">
      <alignment horizontal="right"/>
    </xf>
    <xf numFmtId="4" fontId="7" fillId="0" borderId="64" xfId="0" applyNumberFormat="1" applyFont="1" applyBorder="1" applyAlignment="1">
      <alignment horizontal="right"/>
    </xf>
    <xf numFmtId="4" fontId="28" fillId="0" borderId="64" xfId="0" applyNumberFormat="1" applyFont="1" applyBorder="1" applyAlignment="1">
      <alignment horizontal="right"/>
    </xf>
    <xf numFmtId="4" fontId="27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 vertical="top"/>
    </xf>
    <xf numFmtId="4" fontId="29" fillId="0" borderId="0" xfId="0" applyNumberFormat="1" applyFont="1" applyAlignment="1">
      <alignment horizontal="right" vertical="center"/>
    </xf>
    <xf numFmtId="0" fontId="17" fillId="0" borderId="0" xfId="0" applyFont="1" applyAlignment="1" applyProtection="1">
      <alignment horizontal="left"/>
      <protection/>
    </xf>
    <xf numFmtId="0" fontId="7" fillId="0" borderId="22" xfId="0" applyFont="1" applyBorder="1" applyAlignment="1" applyProtection="1">
      <alignment horizontal="left" vertical="center" wrapText="1"/>
      <protection/>
    </xf>
    <xf numFmtId="0" fontId="7" fillId="0" borderId="66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67" xfId="0" applyFont="1" applyBorder="1" applyAlignment="1" applyProtection="1">
      <alignment horizontal="left" vertical="center"/>
      <protection/>
    </xf>
    <xf numFmtId="0" fontId="4" fillId="0" borderId="68" xfId="0" applyFont="1" applyBorder="1" applyAlignment="1" applyProtection="1">
      <alignment horizontal="left" vertical="center"/>
      <protection/>
    </xf>
    <xf numFmtId="0" fontId="4" fillId="0" borderId="67" xfId="0" applyFont="1" applyBorder="1" applyAlignment="1" applyProtection="1">
      <alignment horizontal="left" vertical="center"/>
      <protection/>
    </xf>
    <xf numFmtId="0" fontId="4" fillId="0" borderId="69" xfId="0" applyFont="1" applyBorder="1" applyAlignment="1" applyProtection="1">
      <alignment horizontal="left" vertical="center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70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6" fillId="0" borderId="2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6" fillId="0" borderId="21" xfId="0" applyFont="1" applyBorder="1" applyAlignment="1" applyProtection="1">
      <alignment horizontal="left" vertical="center" wrapText="1"/>
      <protection/>
    </xf>
    <xf numFmtId="0" fontId="6" fillId="0" borderId="22" xfId="0" applyFont="1" applyBorder="1" applyAlignment="1" applyProtection="1">
      <alignment horizontal="left" vertical="center" wrapText="1"/>
      <protection/>
    </xf>
    <xf numFmtId="0" fontId="6" fillId="0" borderId="66" xfId="0" applyFont="1" applyBorder="1" applyAlignment="1" applyProtection="1">
      <alignment horizontal="left" vertical="center" wrapText="1"/>
      <protection/>
    </xf>
    <xf numFmtId="0" fontId="6" fillId="0" borderId="23" xfId="0" applyFont="1" applyBorder="1" applyAlignment="1" applyProtection="1">
      <alignment horizontal="left" vertical="center" wrapText="1"/>
      <protection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70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15" fillId="0" borderId="0" xfId="0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 wrapText="1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showGridLines="0" tabSelected="1" zoomScalePageLayoutView="0" workbookViewId="0" topLeftCell="A1">
      <pane ySplit="3" topLeftCell="A10" activePane="bottomLeft" state="frozen"/>
      <selection pane="topLeft" activeCell="A1" sqref="A1"/>
      <selection pane="bottomLeft" activeCell="J19" sqref="J19"/>
    </sheetView>
  </sheetViews>
  <sheetFormatPr defaultColWidth="10.5" defaultRowHeight="12" customHeight="1"/>
  <cols>
    <col min="1" max="1" width="3.33203125" style="2" customWidth="1"/>
    <col min="2" max="2" width="2.33203125" style="2" customWidth="1"/>
    <col min="3" max="3" width="3.83203125" style="2" customWidth="1"/>
    <col min="4" max="4" width="8.33203125" style="2" customWidth="1"/>
    <col min="5" max="5" width="15.83203125" style="2" customWidth="1"/>
    <col min="6" max="6" width="1.171875" style="2" customWidth="1"/>
    <col min="7" max="7" width="3.33203125" style="2" customWidth="1"/>
    <col min="8" max="8" width="4.16015625" style="2" customWidth="1"/>
    <col min="9" max="9" width="10.33203125" style="2" customWidth="1"/>
    <col min="10" max="10" width="15.83203125" style="2" customWidth="1"/>
    <col min="11" max="11" width="1.0078125" style="2" customWidth="1"/>
    <col min="12" max="12" width="3.33203125" style="2" customWidth="1"/>
    <col min="13" max="13" width="4.5" style="2" customWidth="1"/>
    <col min="14" max="14" width="5.66015625" style="2" customWidth="1"/>
    <col min="15" max="15" width="3.66015625" style="2" customWidth="1"/>
    <col min="16" max="16" width="13.33203125" style="2" customWidth="1"/>
    <col min="17" max="17" width="5" style="2" customWidth="1"/>
    <col min="18" max="18" width="15.83203125" style="2" customWidth="1"/>
    <col min="19" max="19" width="0.82421875" style="2" customWidth="1"/>
    <col min="20" max="16384" width="10.5" style="1" customWidth="1"/>
  </cols>
  <sheetData>
    <row r="1" spans="1:19" s="2" customFormat="1" ht="3.7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2" customFormat="1" ht="19.5" customHeight="1">
      <c r="A2" s="6"/>
      <c r="B2" s="7"/>
      <c r="C2" s="7"/>
      <c r="D2" s="7"/>
      <c r="E2" s="7"/>
      <c r="F2" s="7"/>
      <c r="G2" s="8" t="s">
        <v>0</v>
      </c>
      <c r="H2" s="9"/>
      <c r="I2" s="7"/>
      <c r="J2" s="7"/>
      <c r="K2" s="7"/>
      <c r="L2" s="7"/>
      <c r="M2" s="7"/>
      <c r="N2" s="7"/>
      <c r="O2" s="7"/>
      <c r="P2" s="7"/>
      <c r="Q2" s="7"/>
      <c r="R2" s="7"/>
      <c r="S2" s="10"/>
    </row>
    <row r="3" spans="1:19" s="2" customFormat="1" ht="9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</row>
    <row r="4" spans="1:19" s="2" customFormat="1" ht="7.5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pans="1:19" s="2" customFormat="1" ht="24.75" customHeight="1">
      <c r="A5" s="18"/>
      <c r="B5" s="16" t="s">
        <v>1</v>
      </c>
      <c r="C5" s="16"/>
      <c r="D5" s="16"/>
      <c r="E5" s="219" t="s">
        <v>539</v>
      </c>
      <c r="F5" s="220"/>
      <c r="G5" s="220"/>
      <c r="H5" s="220"/>
      <c r="I5" s="220"/>
      <c r="J5" s="220"/>
      <c r="K5" s="220"/>
      <c r="L5" s="220"/>
      <c r="M5" s="221"/>
      <c r="N5" s="16"/>
      <c r="O5" s="16"/>
      <c r="P5" s="16" t="s">
        <v>3</v>
      </c>
      <c r="Q5" s="19"/>
      <c r="R5" s="20"/>
      <c r="S5" s="21"/>
    </row>
    <row r="6" spans="1:19" s="2" customFormat="1" ht="24.75" customHeight="1">
      <c r="A6" s="18"/>
      <c r="B6" s="16"/>
      <c r="C6" s="16"/>
      <c r="D6" s="16"/>
      <c r="E6" s="222"/>
      <c r="F6" s="223"/>
      <c r="G6" s="223"/>
      <c r="H6" s="223"/>
      <c r="I6" s="223"/>
      <c r="J6" s="223"/>
      <c r="K6" s="223"/>
      <c r="L6" s="223"/>
      <c r="M6" s="224"/>
      <c r="N6" s="16"/>
      <c r="O6" s="16"/>
      <c r="P6" s="16" t="s">
        <v>4</v>
      </c>
      <c r="Q6" s="22"/>
      <c r="R6" s="23"/>
      <c r="S6" s="21"/>
    </row>
    <row r="7" spans="1:19" s="2" customFormat="1" ht="24.75" customHeight="1">
      <c r="A7" s="18"/>
      <c r="B7" s="16"/>
      <c r="C7" s="16"/>
      <c r="D7" s="16"/>
      <c r="E7" s="225"/>
      <c r="F7" s="226"/>
      <c r="G7" s="226"/>
      <c r="H7" s="226"/>
      <c r="I7" s="226"/>
      <c r="J7" s="226"/>
      <c r="K7" s="226"/>
      <c r="L7" s="226"/>
      <c r="M7" s="227"/>
      <c r="N7" s="16"/>
      <c r="O7" s="16"/>
      <c r="P7" s="16" t="s">
        <v>5</v>
      </c>
      <c r="Q7" s="24" t="s">
        <v>6</v>
      </c>
      <c r="R7" s="25"/>
      <c r="S7" s="21"/>
    </row>
    <row r="8" spans="1:19" s="2" customFormat="1" ht="24.75" customHeight="1">
      <c r="A8" s="18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7</v>
      </c>
      <c r="Q8" s="16"/>
      <c r="R8" s="16" t="s">
        <v>8</v>
      </c>
      <c r="S8" s="21"/>
    </row>
    <row r="9" spans="1:19" s="2" customFormat="1" ht="24.75" customHeight="1">
      <c r="A9" s="18"/>
      <c r="B9" s="16" t="s">
        <v>9</v>
      </c>
      <c r="C9" s="16"/>
      <c r="D9" s="16"/>
      <c r="E9" s="228" t="s">
        <v>10</v>
      </c>
      <c r="F9" s="229"/>
      <c r="G9" s="229"/>
      <c r="H9" s="229"/>
      <c r="I9" s="229"/>
      <c r="J9" s="229"/>
      <c r="K9" s="229"/>
      <c r="L9" s="229"/>
      <c r="M9" s="230"/>
      <c r="N9" s="16"/>
      <c r="O9" s="16"/>
      <c r="P9" s="26"/>
      <c r="Q9" s="16"/>
      <c r="R9" s="26"/>
      <c r="S9" s="21"/>
    </row>
    <row r="10" spans="1:19" s="2" customFormat="1" ht="24.75" customHeight="1">
      <c r="A10" s="27"/>
      <c r="B10" s="16" t="s">
        <v>11</v>
      </c>
      <c r="C10" s="16"/>
      <c r="D10" s="16"/>
      <c r="E10" s="231" t="s">
        <v>12</v>
      </c>
      <c r="F10" s="232"/>
      <c r="G10" s="232"/>
      <c r="H10" s="232"/>
      <c r="I10" s="232"/>
      <c r="J10" s="232"/>
      <c r="K10" s="232"/>
      <c r="L10" s="232"/>
      <c r="M10" s="233"/>
      <c r="N10" s="16"/>
      <c r="O10" s="16"/>
      <c r="P10" s="26"/>
      <c r="Q10" s="16"/>
      <c r="R10" s="26"/>
      <c r="S10" s="21"/>
    </row>
    <row r="11" spans="1:19" s="2" customFormat="1" ht="24.75" customHeight="1">
      <c r="A11" s="18"/>
      <c r="B11" s="16" t="s">
        <v>13</v>
      </c>
      <c r="C11" s="16"/>
      <c r="D11" s="16"/>
      <c r="E11" s="231" t="s">
        <v>14</v>
      </c>
      <c r="F11" s="232"/>
      <c r="G11" s="232"/>
      <c r="H11" s="232"/>
      <c r="I11" s="232"/>
      <c r="J11" s="232"/>
      <c r="K11" s="232"/>
      <c r="L11" s="232"/>
      <c r="M11" s="233"/>
      <c r="N11" s="16"/>
      <c r="O11" s="16"/>
      <c r="P11" s="26"/>
      <c r="Q11" s="16"/>
      <c r="R11" s="26"/>
      <c r="S11" s="21"/>
    </row>
    <row r="12" spans="1:19" s="2" customFormat="1" ht="12.75" customHeight="1" hidden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</row>
    <row r="13" spans="1:19" s="2" customFormat="1" ht="24" customHeight="1">
      <c r="A13" s="29"/>
      <c r="B13" s="217" t="s">
        <v>15</v>
      </c>
      <c r="C13" s="217"/>
      <c r="D13" s="217"/>
      <c r="E13" s="209" t="s">
        <v>14</v>
      </c>
      <c r="F13" s="210"/>
      <c r="G13" s="210"/>
      <c r="H13" s="210"/>
      <c r="I13" s="210"/>
      <c r="J13" s="210"/>
      <c r="K13" s="210"/>
      <c r="L13" s="210"/>
      <c r="M13" s="211"/>
      <c r="N13" s="28"/>
      <c r="O13" s="28"/>
      <c r="P13" s="30"/>
      <c r="Q13" s="28"/>
      <c r="R13" s="30"/>
      <c r="S13" s="31"/>
    </row>
    <row r="14" spans="1:19" s="2" customFormat="1" ht="12" customHeight="1">
      <c r="A14" s="29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31"/>
    </row>
    <row r="15" spans="1:19" s="2" customFormat="1" ht="17.25" customHeight="1">
      <c r="A15" s="18"/>
      <c r="B15" s="16"/>
      <c r="C15" s="16"/>
      <c r="D15" s="16"/>
      <c r="E15" s="16" t="s">
        <v>16</v>
      </c>
      <c r="F15" s="16"/>
      <c r="G15" s="28"/>
      <c r="H15" s="16" t="s">
        <v>17</v>
      </c>
      <c r="I15" s="16"/>
      <c r="J15" s="16"/>
      <c r="K15" s="16" t="s">
        <v>18</v>
      </c>
      <c r="L15" s="16"/>
      <c r="M15" s="16"/>
      <c r="N15" s="16"/>
      <c r="O15" s="16"/>
      <c r="P15" s="16" t="s">
        <v>19</v>
      </c>
      <c r="Q15" s="16"/>
      <c r="R15" s="32"/>
      <c r="S15" s="21"/>
    </row>
    <row r="16" spans="1:19" s="2" customFormat="1" ht="17.25" customHeight="1">
      <c r="A16" s="18"/>
      <c r="B16" s="16"/>
      <c r="C16" s="16"/>
      <c r="D16" s="16"/>
      <c r="E16" s="33"/>
      <c r="F16" s="16"/>
      <c r="G16" s="28"/>
      <c r="H16" s="212"/>
      <c r="I16" s="213"/>
      <c r="J16" s="16"/>
      <c r="K16" s="214"/>
      <c r="L16" s="215"/>
      <c r="M16" s="213"/>
      <c r="N16" s="16"/>
      <c r="O16" s="16"/>
      <c r="P16" s="16" t="s">
        <v>20</v>
      </c>
      <c r="Q16" s="16"/>
      <c r="R16" s="34"/>
      <c r="S16" s="21"/>
    </row>
    <row r="17" spans="1:19" s="2" customFormat="1" ht="6.7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7"/>
    </row>
    <row r="18" spans="1:19" s="2" customFormat="1" ht="23.25" customHeight="1">
      <c r="A18" s="38"/>
      <c r="B18" s="39"/>
      <c r="C18" s="39"/>
      <c r="D18" s="39"/>
      <c r="E18" s="40" t="s">
        <v>21</v>
      </c>
      <c r="F18" s="39"/>
      <c r="G18" s="39"/>
      <c r="H18" s="39"/>
      <c r="I18" s="39"/>
      <c r="J18" s="39"/>
      <c r="K18" s="39"/>
      <c r="L18" s="39"/>
      <c r="M18" s="39"/>
      <c r="N18" s="39"/>
      <c r="O18" s="41"/>
      <c r="P18" s="39"/>
      <c r="Q18" s="39"/>
      <c r="R18" s="39"/>
      <c r="S18" s="42"/>
    </row>
    <row r="19" spans="1:19" s="2" customFormat="1" ht="21.75" customHeight="1">
      <c r="A19" s="43" t="s">
        <v>22</v>
      </c>
      <c r="B19" s="44"/>
      <c r="C19" s="44"/>
      <c r="D19" s="45"/>
      <c r="E19" s="46" t="s">
        <v>23</v>
      </c>
      <c r="F19" s="45"/>
      <c r="G19" s="46" t="s">
        <v>24</v>
      </c>
      <c r="H19" s="44"/>
      <c r="I19" s="47"/>
      <c r="J19" s="48" t="s">
        <v>23</v>
      </c>
      <c r="K19" s="45"/>
      <c r="L19" s="46" t="s">
        <v>25</v>
      </c>
      <c r="M19" s="44"/>
      <c r="N19" s="44"/>
      <c r="O19" s="49"/>
      <c r="P19" s="45"/>
      <c r="Q19" s="46" t="s">
        <v>26</v>
      </c>
      <c r="R19" s="44"/>
      <c r="S19" s="50"/>
    </row>
    <row r="20" spans="1:19" s="2" customFormat="1" ht="23.25" customHeight="1">
      <c r="A20" s="51"/>
      <c r="B20" s="52"/>
      <c r="C20" s="52"/>
      <c r="D20" s="53"/>
      <c r="E20" s="54"/>
      <c r="F20" s="55"/>
      <c r="G20" s="56"/>
      <c r="H20" s="52"/>
      <c r="I20" s="53"/>
      <c r="J20" s="57"/>
      <c r="K20" s="55"/>
      <c r="L20" s="56"/>
      <c r="M20" s="52"/>
      <c r="N20" s="52"/>
      <c r="O20" s="41"/>
      <c r="P20" s="53"/>
      <c r="Q20" s="56"/>
      <c r="R20" s="58"/>
      <c r="S20" s="59"/>
    </row>
    <row r="21" spans="1:19" s="2" customFormat="1" ht="23.25" customHeight="1">
      <c r="A21" s="60"/>
      <c r="B21" s="40"/>
      <c r="C21" s="40"/>
      <c r="D21" s="40"/>
      <c r="E21" s="40" t="s">
        <v>27</v>
      </c>
      <c r="F21" s="40"/>
      <c r="G21" s="40"/>
      <c r="H21" s="40"/>
      <c r="I21" s="61" t="s">
        <v>28</v>
      </c>
      <c r="J21" s="40"/>
      <c r="K21" s="40"/>
      <c r="L21" s="40"/>
      <c r="M21" s="40"/>
      <c r="N21" s="40"/>
      <c r="O21" s="62"/>
      <c r="P21" s="40"/>
      <c r="Q21" s="40"/>
      <c r="R21" s="40"/>
      <c r="S21" s="63"/>
    </row>
    <row r="22" spans="1:19" s="2" customFormat="1" ht="21.75" customHeight="1">
      <c r="A22" s="64" t="s">
        <v>29</v>
      </c>
      <c r="B22" s="65"/>
      <c r="C22" s="66" t="s">
        <v>30</v>
      </c>
      <c r="D22" s="67"/>
      <c r="E22" s="67"/>
      <c r="F22" s="68"/>
      <c r="G22" s="64" t="s">
        <v>31</v>
      </c>
      <c r="H22" s="65"/>
      <c r="I22" s="66" t="s">
        <v>32</v>
      </c>
      <c r="J22" s="67"/>
      <c r="K22" s="69"/>
      <c r="L22" s="64" t="s">
        <v>33</v>
      </c>
      <c r="M22" s="65"/>
      <c r="N22" s="66" t="s">
        <v>34</v>
      </c>
      <c r="O22" s="70"/>
      <c r="P22" s="67"/>
      <c r="Q22" s="67"/>
      <c r="R22" s="67"/>
      <c r="S22" s="69"/>
    </row>
    <row r="23" spans="1:19" s="2" customFormat="1" ht="27" customHeight="1">
      <c r="A23" s="71" t="s">
        <v>35</v>
      </c>
      <c r="B23" s="72" t="s">
        <v>36</v>
      </c>
      <c r="C23" s="73"/>
      <c r="D23" s="74" t="s">
        <v>37</v>
      </c>
      <c r="E23" s="194"/>
      <c r="F23" s="76"/>
      <c r="G23" s="71" t="s">
        <v>38</v>
      </c>
      <c r="H23" s="77" t="s">
        <v>39</v>
      </c>
      <c r="I23" s="78"/>
      <c r="J23" s="79"/>
      <c r="K23" s="76"/>
      <c r="L23" s="71" t="s">
        <v>40</v>
      </c>
      <c r="M23" s="80" t="s">
        <v>41</v>
      </c>
      <c r="N23" s="81"/>
      <c r="O23" s="49"/>
      <c r="P23" s="82"/>
      <c r="Q23" s="78"/>
      <c r="R23" s="75">
        <v>0</v>
      </c>
      <c r="S23" s="76"/>
    </row>
    <row r="24" spans="1:19" s="2" customFormat="1" ht="27" customHeight="1">
      <c r="A24" s="71" t="s">
        <v>42</v>
      </c>
      <c r="B24" s="83"/>
      <c r="C24" s="84"/>
      <c r="D24" s="74" t="s">
        <v>43</v>
      </c>
      <c r="E24" s="194"/>
      <c r="F24" s="76"/>
      <c r="G24" s="71" t="s">
        <v>44</v>
      </c>
      <c r="H24" s="77" t="s">
        <v>45</v>
      </c>
      <c r="I24" s="78"/>
      <c r="J24" s="79"/>
      <c r="K24" s="76"/>
      <c r="L24" s="71" t="s">
        <v>46</v>
      </c>
      <c r="M24" s="80" t="s">
        <v>47</v>
      </c>
      <c r="N24" s="81"/>
      <c r="O24" s="49"/>
      <c r="P24" s="81"/>
      <c r="Q24" s="78"/>
      <c r="R24" s="75">
        <v>0</v>
      </c>
      <c r="S24" s="76"/>
    </row>
    <row r="25" spans="1:19" s="2" customFormat="1" ht="27" customHeight="1">
      <c r="A25" s="71" t="s">
        <v>48</v>
      </c>
      <c r="B25" s="72" t="s">
        <v>49</v>
      </c>
      <c r="C25" s="73"/>
      <c r="D25" s="74" t="s">
        <v>37</v>
      </c>
      <c r="E25" s="194"/>
      <c r="F25" s="76"/>
      <c r="G25" s="71" t="s">
        <v>50</v>
      </c>
      <c r="H25" s="77" t="s">
        <v>51</v>
      </c>
      <c r="I25" s="78"/>
      <c r="J25" s="79"/>
      <c r="K25" s="76"/>
      <c r="L25" s="71" t="s">
        <v>52</v>
      </c>
      <c r="M25" s="80" t="s">
        <v>53</v>
      </c>
      <c r="N25" s="81"/>
      <c r="O25" s="49"/>
      <c r="P25" s="81"/>
      <c r="Q25" s="78"/>
      <c r="R25" s="75">
        <v>0</v>
      </c>
      <c r="S25" s="76"/>
    </row>
    <row r="26" spans="1:19" s="2" customFormat="1" ht="27" customHeight="1">
      <c r="A26" s="71" t="s">
        <v>54</v>
      </c>
      <c r="B26" s="83"/>
      <c r="C26" s="84"/>
      <c r="D26" s="74" t="s">
        <v>43</v>
      </c>
      <c r="E26" s="194"/>
      <c r="F26" s="76"/>
      <c r="G26" s="71" t="s">
        <v>55</v>
      </c>
      <c r="H26" s="77"/>
      <c r="I26" s="78"/>
      <c r="J26" s="79"/>
      <c r="K26" s="76"/>
      <c r="L26" s="71" t="s">
        <v>56</v>
      </c>
      <c r="M26" s="85" t="s">
        <v>57</v>
      </c>
      <c r="N26" s="81"/>
      <c r="O26" s="49"/>
      <c r="P26" s="81"/>
      <c r="Q26" s="78"/>
      <c r="R26" s="75">
        <v>0</v>
      </c>
      <c r="S26" s="76"/>
    </row>
    <row r="27" spans="1:19" s="2" customFormat="1" ht="27" customHeight="1">
      <c r="A27" s="71" t="s">
        <v>58</v>
      </c>
      <c r="B27" s="72" t="s">
        <v>59</v>
      </c>
      <c r="C27" s="73"/>
      <c r="D27" s="74" t="s">
        <v>37</v>
      </c>
      <c r="E27" s="194"/>
      <c r="F27" s="76"/>
      <c r="G27" s="86"/>
      <c r="H27" s="87"/>
      <c r="I27" s="78"/>
      <c r="J27" s="79"/>
      <c r="K27" s="76"/>
      <c r="L27" s="71" t="s">
        <v>60</v>
      </c>
      <c r="M27" s="80" t="s">
        <v>61</v>
      </c>
      <c r="N27" s="81"/>
      <c r="O27" s="49"/>
      <c r="P27" s="81"/>
      <c r="Q27" s="88"/>
      <c r="R27" s="75">
        <v>0</v>
      </c>
      <c r="S27" s="76"/>
    </row>
    <row r="28" spans="1:19" s="2" customFormat="1" ht="23.25" customHeight="1">
      <c r="A28" s="71" t="s">
        <v>62</v>
      </c>
      <c r="B28" s="83"/>
      <c r="C28" s="84"/>
      <c r="D28" s="74" t="s">
        <v>43</v>
      </c>
      <c r="E28" s="194"/>
      <c r="F28" s="76"/>
      <c r="G28" s="86"/>
      <c r="H28" s="87"/>
      <c r="I28" s="78"/>
      <c r="J28" s="79"/>
      <c r="K28" s="76"/>
      <c r="L28" s="71" t="s">
        <v>63</v>
      </c>
      <c r="M28" s="80" t="s">
        <v>64</v>
      </c>
      <c r="N28" s="81"/>
      <c r="O28" s="49"/>
      <c r="P28" s="81"/>
      <c r="Q28" s="78"/>
      <c r="R28" s="75">
        <v>0</v>
      </c>
      <c r="S28" s="76"/>
    </row>
    <row r="29" spans="1:19" s="2" customFormat="1" ht="21.75" customHeight="1">
      <c r="A29" s="71" t="s">
        <v>65</v>
      </c>
      <c r="B29" s="218" t="s">
        <v>66</v>
      </c>
      <c r="C29" s="218"/>
      <c r="D29" s="218"/>
      <c r="E29" s="75">
        <f>'SO-03 - Rekapitulácia objektov '!G20</f>
        <v>0</v>
      </c>
      <c r="F29" s="76"/>
      <c r="G29" s="71" t="s">
        <v>67</v>
      </c>
      <c r="H29" s="89" t="s">
        <v>68</v>
      </c>
      <c r="I29" s="78"/>
      <c r="J29" s="79"/>
      <c r="K29" s="76"/>
      <c r="L29" s="71" t="s">
        <v>69</v>
      </c>
      <c r="M29" s="89" t="s">
        <v>70</v>
      </c>
      <c r="N29" s="81"/>
      <c r="O29" s="49"/>
      <c r="P29" s="81"/>
      <c r="Q29" s="78"/>
      <c r="R29" s="75">
        <v>0</v>
      </c>
      <c r="S29" s="76"/>
    </row>
    <row r="30" spans="1:19" s="2" customFormat="1" ht="21.75" customHeight="1">
      <c r="A30" s="90" t="s">
        <v>71</v>
      </c>
      <c r="B30" s="91" t="s">
        <v>72</v>
      </c>
      <c r="C30" s="52"/>
      <c r="D30" s="55"/>
      <c r="E30" s="92">
        <f>'SO-03 - Rekapitulácia objektov '!H20</f>
        <v>0</v>
      </c>
      <c r="F30" s="59"/>
      <c r="G30" s="90" t="s">
        <v>73</v>
      </c>
      <c r="H30" s="91" t="s">
        <v>74</v>
      </c>
      <c r="I30" s="55"/>
      <c r="J30" s="92">
        <v>0</v>
      </c>
      <c r="K30" s="59"/>
      <c r="L30" s="90" t="s">
        <v>75</v>
      </c>
      <c r="M30" s="91" t="s">
        <v>76</v>
      </c>
      <c r="N30" s="52"/>
      <c r="O30" s="41"/>
      <c r="P30" s="52"/>
      <c r="Q30" s="55"/>
      <c r="R30" s="92">
        <v>0</v>
      </c>
      <c r="S30" s="59"/>
    </row>
    <row r="31" spans="1:19" s="2" customFormat="1" ht="21.75" customHeight="1">
      <c r="A31" s="93" t="s">
        <v>11</v>
      </c>
      <c r="B31" s="94"/>
      <c r="C31" s="94"/>
      <c r="D31" s="94"/>
      <c r="E31" s="94"/>
      <c r="F31" s="95"/>
      <c r="G31" s="96"/>
      <c r="H31" s="94"/>
      <c r="I31" s="94"/>
      <c r="J31" s="94"/>
      <c r="K31" s="97"/>
      <c r="L31" s="64" t="s">
        <v>77</v>
      </c>
      <c r="M31" s="45"/>
      <c r="N31" s="66" t="s">
        <v>78</v>
      </c>
      <c r="O31" s="70"/>
      <c r="P31" s="44"/>
      <c r="Q31" s="44"/>
      <c r="R31" s="44"/>
      <c r="S31" s="50"/>
    </row>
    <row r="32" spans="1:19" s="2" customFormat="1" ht="21.75" customHeight="1">
      <c r="A32" s="98"/>
      <c r="B32" s="99"/>
      <c r="C32" s="99"/>
      <c r="D32" s="99"/>
      <c r="E32" s="99"/>
      <c r="F32" s="100"/>
      <c r="G32" s="101"/>
      <c r="H32" s="99"/>
      <c r="I32" s="102"/>
      <c r="J32" s="99"/>
      <c r="K32" s="103"/>
      <c r="L32" s="71" t="s">
        <v>79</v>
      </c>
      <c r="M32" s="77" t="s">
        <v>80</v>
      </c>
      <c r="N32" s="81"/>
      <c r="O32" s="49"/>
      <c r="P32" s="81"/>
      <c r="Q32" s="78"/>
      <c r="R32" s="75">
        <f>E29+J29+R29+E30+J30+R30</f>
        <v>0</v>
      </c>
      <c r="S32" s="76">
        <f>V33</f>
        <v>0</v>
      </c>
    </row>
    <row r="33" spans="1:19" s="2" customFormat="1" ht="21.75" customHeight="1">
      <c r="A33" s="104" t="s">
        <v>81</v>
      </c>
      <c r="B33" s="49"/>
      <c r="C33" s="49"/>
      <c r="D33" s="49"/>
      <c r="E33" s="49"/>
      <c r="F33" s="84"/>
      <c r="G33" s="105" t="s">
        <v>82</v>
      </c>
      <c r="H33" s="106"/>
      <c r="I33" s="49"/>
      <c r="J33" s="49"/>
      <c r="K33" s="107"/>
      <c r="L33" s="71" t="s">
        <v>83</v>
      </c>
      <c r="M33" s="108" t="s">
        <v>84</v>
      </c>
      <c r="N33" s="109">
        <v>20</v>
      </c>
      <c r="O33" s="178" t="s">
        <v>535</v>
      </c>
      <c r="P33" s="110"/>
      <c r="Q33" s="111"/>
      <c r="R33" s="112">
        <f>R32*0.2</f>
        <v>0</v>
      </c>
      <c r="S33" s="107"/>
    </row>
    <row r="34" spans="1:19" s="2" customFormat="1" ht="12.75" customHeight="1" hidden="1">
      <c r="A34" s="113"/>
      <c r="B34" s="114"/>
      <c r="C34" s="114"/>
      <c r="D34" s="114"/>
      <c r="E34" s="114"/>
      <c r="F34" s="73"/>
      <c r="G34" s="115"/>
      <c r="H34" s="114"/>
      <c r="I34" s="114"/>
      <c r="J34" s="114"/>
      <c r="K34" s="116"/>
      <c r="L34" s="117"/>
      <c r="M34" s="117"/>
      <c r="N34" s="117"/>
      <c r="O34" s="117"/>
      <c r="P34" s="117"/>
      <c r="Q34" s="117"/>
      <c r="R34" s="118"/>
      <c r="S34" s="117"/>
    </row>
    <row r="35" spans="1:19" s="2" customFormat="1" ht="35.25" customHeight="1">
      <c r="A35" s="119" t="s">
        <v>9</v>
      </c>
      <c r="B35" s="120"/>
      <c r="C35" s="120"/>
      <c r="D35" s="120"/>
      <c r="E35" s="99"/>
      <c r="F35" s="100"/>
      <c r="G35" s="101"/>
      <c r="H35" s="99"/>
      <c r="I35" s="99"/>
      <c r="J35" s="99"/>
      <c r="K35" s="103"/>
      <c r="L35" s="90" t="s">
        <v>85</v>
      </c>
      <c r="M35" s="216" t="s">
        <v>86</v>
      </c>
      <c r="N35" s="216"/>
      <c r="O35" s="216"/>
      <c r="P35" s="216"/>
      <c r="Q35" s="216"/>
      <c r="R35" s="121">
        <f>R32+R33</f>
        <v>0</v>
      </c>
      <c r="S35" s="59"/>
    </row>
    <row r="36" spans="1:19" s="2" customFormat="1" ht="33" customHeight="1">
      <c r="A36" s="104" t="s">
        <v>81</v>
      </c>
      <c r="B36" s="49"/>
      <c r="C36" s="49"/>
      <c r="D36" s="49"/>
      <c r="E36" s="49"/>
      <c r="F36" s="84"/>
      <c r="G36" s="105" t="s">
        <v>82</v>
      </c>
      <c r="H36" s="49"/>
      <c r="I36" s="49"/>
      <c r="J36" s="49"/>
      <c r="K36" s="107"/>
      <c r="L36" s="64" t="s">
        <v>87</v>
      </c>
      <c r="M36" s="45"/>
      <c r="N36" s="66" t="s">
        <v>88</v>
      </c>
      <c r="O36" s="70"/>
      <c r="P36" s="44"/>
      <c r="Q36" s="45"/>
      <c r="R36" s="46"/>
      <c r="S36" s="50"/>
    </row>
    <row r="37" spans="1:19" s="2" customFormat="1" ht="23.25" customHeight="1">
      <c r="A37" s="122" t="s">
        <v>13</v>
      </c>
      <c r="B37" s="114"/>
      <c r="C37" s="114"/>
      <c r="D37" s="114"/>
      <c r="E37" s="114"/>
      <c r="F37" s="73"/>
      <c r="G37" s="115"/>
      <c r="H37" s="114"/>
      <c r="I37" s="114"/>
      <c r="J37" s="114"/>
      <c r="K37" s="116"/>
      <c r="L37" s="71" t="s">
        <v>89</v>
      </c>
      <c r="M37" s="77" t="s">
        <v>90</v>
      </c>
      <c r="N37" s="81"/>
      <c r="O37" s="49"/>
      <c r="P37" s="81"/>
      <c r="Q37" s="78"/>
      <c r="R37" s="75">
        <v>0</v>
      </c>
      <c r="S37" s="76"/>
    </row>
    <row r="38" spans="1:19" s="2" customFormat="1" ht="21.75" customHeight="1">
      <c r="A38" s="98"/>
      <c r="B38" s="99"/>
      <c r="C38" s="99"/>
      <c r="D38" s="99"/>
      <c r="E38" s="99"/>
      <c r="F38" s="100"/>
      <c r="G38" s="101"/>
      <c r="H38" s="99"/>
      <c r="I38" s="99"/>
      <c r="J38" s="99"/>
      <c r="K38" s="103"/>
      <c r="L38" s="71" t="s">
        <v>91</v>
      </c>
      <c r="M38" s="77" t="s">
        <v>92</v>
      </c>
      <c r="N38" s="81"/>
      <c r="O38" s="49"/>
      <c r="P38" s="81"/>
      <c r="Q38" s="78"/>
      <c r="R38" s="75">
        <v>0</v>
      </c>
      <c r="S38" s="76"/>
    </row>
    <row r="39" spans="1:19" s="2" customFormat="1" ht="21.75" customHeight="1">
      <c r="A39" s="123" t="s">
        <v>81</v>
      </c>
      <c r="B39" s="41"/>
      <c r="C39" s="41"/>
      <c r="D39" s="41"/>
      <c r="E39" s="41"/>
      <c r="F39" s="124"/>
      <c r="G39" s="125" t="s">
        <v>82</v>
      </c>
      <c r="H39" s="41"/>
      <c r="I39" s="41"/>
      <c r="J39" s="41"/>
      <c r="K39" s="126"/>
      <c r="L39" s="90" t="s">
        <v>93</v>
      </c>
      <c r="M39" s="91" t="s">
        <v>94</v>
      </c>
      <c r="N39" s="52"/>
      <c r="O39" s="41"/>
      <c r="P39" s="52"/>
      <c r="Q39" s="55"/>
      <c r="R39" s="92">
        <v>0</v>
      </c>
      <c r="S39" s="59"/>
    </row>
  </sheetData>
  <sheetProtection/>
  <mergeCells count="12">
    <mergeCell ref="E5:M5"/>
    <mergeCell ref="E6:M6"/>
    <mergeCell ref="E7:M7"/>
    <mergeCell ref="E9:M9"/>
    <mergeCell ref="E10:M10"/>
    <mergeCell ref="E11:M11"/>
    <mergeCell ref="E13:M13"/>
    <mergeCell ref="H16:I16"/>
    <mergeCell ref="K16:M16"/>
    <mergeCell ref="M35:Q35"/>
    <mergeCell ref="B13:D13"/>
    <mergeCell ref="B29:D29"/>
  </mergeCells>
  <printOptions horizontalCentered="1"/>
  <pageMargins left="0.39370079040527345" right="0.39370079040527345" top="0.7874015808105469" bottom="0.7874015808105469" header="0" footer="0"/>
  <pageSetup blackAndWhite="1" fitToHeight="1" fitToWidth="1" orientation="portrait" paperSize="9" scale="86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GridLines="0" zoomScalePageLayoutView="0" workbookViewId="0" topLeftCell="A1">
      <pane ySplit="9" topLeftCell="A10" activePane="bottomLeft" state="frozen"/>
      <selection pane="topLeft" activeCell="A1" sqref="A1"/>
      <selection pane="bottomLeft" activeCell="B3" sqref="B3"/>
    </sheetView>
  </sheetViews>
  <sheetFormatPr defaultColWidth="10.5" defaultRowHeight="12" customHeight="1"/>
  <cols>
    <col min="1" max="1" width="14.33203125" style="2" customWidth="1"/>
    <col min="2" max="2" width="50.83203125" style="2" customWidth="1"/>
    <col min="3" max="3" width="17.83203125" style="2" customWidth="1"/>
    <col min="4" max="4" width="15.5" style="2" customWidth="1"/>
    <col min="5" max="5" width="17.83203125" style="2" customWidth="1"/>
    <col min="6" max="6" width="15.16015625" style="2" customWidth="1"/>
    <col min="7" max="7" width="16.83203125" style="2" customWidth="1"/>
    <col min="8" max="10" width="13.33203125" style="2" customWidth="1"/>
    <col min="11" max="16384" width="10.5" style="2" customWidth="1"/>
  </cols>
  <sheetData>
    <row r="1" spans="1:10" ht="27.75" customHeight="1">
      <c r="A1" s="234" t="s">
        <v>95</v>
      </c>
      <c r="B1" s="234"/>
      <c r="C1" s="234"/>
      <c r="D1" s="234"/>
      <c r="E1" s="234"/>
      <c r="F1" s="234"/>
      <c r="G1" s="234"/>
      <c r="H1" s="234"/>
      <c r="I1" s="234"/>
      <c r="J1" s="234"/>
    </row>
    <row r="2" spans="1:10" ht="6.75" customHeight="1">
      <c r="A2" s="127"/>
      <c r="B2" s="128"/>
      <c r="C2" s="128"/>
      <c r="D2" s="128"/>
      <c r="E2" s="128"/>
      <c r="F2" s="128"/>
      <c r="G2" s="128"/>
      <c r="H2" s="128"/>
      <c r="I2" s="128"/>
      <c r="J2" s="128"/>
    </row>
    <row r="3" spans="1:10" ht="12.75" customHeight="1">
      <c r="A3" s="129" t="s">
        <v>96</v>
      </c>
      <c r="B3" s="208" t="s">
        <v>538</v>
      </c>
      <c r="C3" s="127"/>
      <c r="D3" s="127"/>
      <c r="E3" s="131"/>
      <c r="F3" s="127"/>
      <c r="G3" s="127"/>
      <c r="H3" s="127"/>
      <c r="I3" s="127"/>
      <c r="J3" s="127"/>
    </row>
    <row r="4" spans="1:10" ht="6.75" customHeight="1">
      <c r="A4" s="28"/>
      <c r="B4" s="132"/>
      <c r="C4" s="28"/>
      <c r="D4" s="28"/>
      <c r="E4" s="132"/>
      <c r="F4" s="28"/>
      <c r="G4" s="28"/>
      <c r="H4" s="28"/>
      <c r="I4" s="28"/>
      <c r="J4" s="28"/>
    </row>
    <row r="5" spans="1:10" ht="12.75" customHeight="1">
      <c r="A5" s="133" t="s">
        <v>97</v>
      </c>
      <c r="B5" s="134" t="s">
        <v>98</v>
      </c>
      <c r="C5" s="133"/>
      <c r="D5" s="133"/>
      <c r="E5" s="134"/>
      <c r="F5" s="133"/>
      <c r="G5" s="133"/>
      <c r="H5" s="133"/>
      <c r="I5" s="133"/>
      <c r="J5" s="133"/>
    </row>
    <row r="6" spans="1:10" ht="13.5" customHeight="1">
      <c r="A6" s="133" t="s">
        <v>99</v>
      </c>
      <c r="B6" s="134"/>
      <c r="C6" s="133"/>
      <c r="D6" s="133"/>
      <c r="E6" s="134"/>
      <c r="F6" s="133"/>
      <c r="G6" s="134" t="s">
        <v>100</v>
      </c>
      <c r="H6" s="134"/>
      <c r="I6" s="133"/>
      <c r="J6" s="133"/>
    </row>
    <row r="7" spans="1:10" ht="13.5" customHeight="1">
      <c r="A7" s="134" t="s">
        <v>101</v>
      </c>
      <c r="B7" s="134" t="s">
        <v>6</v>
      </c>
      <c r="C7" s="135"/>
      <c r="D7" s="135"/>
      <c r="E7" s="135"/>
      <c r="F7" s="135"/>
      <c r="G7" s="134" t="s">
        <v>102</v>
      </c>
      <c r="H7" s="134"/>
      <c r="I7" s="135"/>
      <c r="J7" s="135"/>
    </row>
    <row r="8" spans="1:10" ht="6.75" customHeight="1">
      <c r="A8" s="127"/>
      <c r="B8" s="128"/>
      <c r="C8" s="128"/>
      <c r="D8" s="128"/>
      <c r="E8" s="128"/>
      <c r="F8" s="128"/>
      <c r="G8" s="128"/>
      <c r="H8" s="128"/>
      <c r="I8" s="128"/>
      <c r="J8" s="128"/>
    </row>
    <row r="9" spans="1:10" ht="23.25" customHeight="1">
      <c r="A9" s="136" t="s">
        <v>103</v>
      </c>
      <c r="B9" s="136" t="s">
        <v>104</v>
      </c>
      <c r="C9" s="136" t="s">
        <v>105</v>
      </c>
      <c r="D9" s="136" t="s">
        <v>84</v>
      </c>
      <c r="E9" s="136" t="s">
        <v>106</v>
      </c>
      <c r="F9" s="136" t="s">
        <v>107</v>
      </c>
      <c r="G9" s="136" t="s">
        <v>108</v>
      </c>
      <c r="H9" s="136" t="s">
        <v>72</v>
      </c>
      <c r="I9" s="136" t="s">
        <v>109</v>
      </c>
      <c r="J9" s="136" t="s">
        <v>110</v>
      </c>
    </row>
    <row r="10" spans="1:10" ht="6.75" customHeight="1">
      <c r="A10" s="127"/>
      <c r="B10" s="128"/>
      <c r="C10" s="128"/>
      <c r="D10" s="128"/>
      <c r="E10" s="128"/>
      <c r="F10" s="128"/>
      <c r="G10" s="128"/>
      <c r="H10" s="128"/>
      <c r="I10" s="128"/>
      <c r="J10" s="128"/>
    </row>
    <row r="11" spans="1:10" ht="14.25" customHeight="1" thickBot="1">
      <c r="A11" s="137" t="s">
        <v>111</v>
      </c>
      <c r="B11" s="138" t="s">
        <v>2</v>
      </c>
      <c r="C11" s="139">
        <f>C12+C15+C16+C19</f>
        <v>0</v>
      </c>
      <c r="D11" s="139">
        <f>D12+D15+D16+D19</f>
        <v>0</v>
      </c>
      <c r="E11" s="139">
        <f>E12+E15+E16+E19</f>
        <v>0</v>
      </c>
      <c r="F11" s="139">
        <v>0</v>
      </c>
      <c r="G11" s="139">
        <f>G12+G15+G16+G19</f>
        <v>0</v>
      </c>
      <c r="H11" s="139">
        <f>H12+H15+H16+H19</f>
        <v>0</v>
      </c>
      <c r="I11" s="139">
        <v>0</v>
      </c>
      <c r="J11" s="140">
        <v>0</v>
      </c>
    </row>
    <row r="12" spans="1:10" ht="13.5" customHeight="1">
      <c r="A12" s="141" t="s">
        <v>112</v>
      </c>
      <c r="B12" s="141" t="s">
        <v>113</v>
      </c>
      <c r="C12" s="142">
        <f>C13+C14</f>
        <v>0</v>
      </c>
      <c r="D12" s="142">
        <f>D13+D14</f>
        <v>0</v>
      </c>
      <c r="E12" s="142">
        <f>E13+E14</f>
        <v>0</v>
      </c>
      <c r="F12" s="142">
        <v>0</v>
      </c>
      <c r="G12" s="142">
        <f>G13+G14</f>
        <v>0</v>
      </c>
      <c r="H12" s="142">
        <v>0</v>
      </c>
      <c r="I12" s="142">
        <v>0</v>
      </c>
      <c r="J12" s="143">
        <v>0</v>
      </c>
    </row>
    <row r="13" spans="1:10" ht="13.5" customHeight="1">
      <c r="A13" s="144" t="s">
        <v>114</v>
      </c>
      <c r="B13" s="144" t="s">
        <v>115</v>
      </c>
      <c r="C13" s="145">
        <f>'E.1.1 - Búracie prác.'!G42</f>
        <v>0</v>
      </c>
      <c r="D13" s="145">
        <f>C13*0.2</f>
        <v>0</v>
      </c>
      <c r="E13" s="145">
        <f>SUM(C13:D13)</f>
        <v>0</v>
      </c>
      <c r="F13" s="146">
        <v>0</v>
      </c>
      <c r="G13" s="145">
        <f>'E.1.1 - Búracie prác.'!G42</f>
        <v>0</v>
      </c>
      <c r="H13" s="145">
        <v>0</v>
      </c>
      <c r="I13" s="145">
        <v>0</v>
      </c>
      <c r="J13" s="147">
        <v>0</v>
      </c>
    </row>
    <row r="14" spans="1:10" ht="13.5" customHeight="1">
      <c r="A14" s="144" t="s">
        <v>116</v>
      </c>
      <c r="B14" s="144" t="s">
        <v>117</v>
      </c>
      <c r="C14" s="145">
        <f>'E.1.2 - Stavba'!G63</f>
        <v>0</v>
      </c>
      <c r="D14" s="145">
        <f>C14*0.2</f>
        <v>0</v>
      </c>
      <c r="E14" s="145">
        <f>SUM(C14:D14)</f>
        <v>0</v>
      </c>
      <c r="F14" s="146">
        <v>0</v>
      </c>
      <c r="G14" s="145">
        <f>'E.1.2 - Stavba'!G63</f>
        <v>0</v>
      </c>
      <c r="H14" s="145">
        <v>0</v>
      </c>
      <c r="I14" s="145">
        <v>0</v>
      </c>
      <c r="J14" s="147">
        <v>0</v>
      </c>
    </row>
    <row r="15" spans="1:10" ht="13.5" customHeight="1">
      <c r="A15" s="141" t="s">
        <v>118</v>
      </c>
      <c r="B15" s="141" t="s">
        <v>119</v>
      </c>
      <c r="C15" s="142">
        <f>'E.2 - ZTI'!G35</f>
        <v>0</v>
      </c>
      <c r="D15" s="142">
        <f>C15*0.2</f>
        <v>0</v>
      </c>
      <c r="E15" s="142">
        <f>SUM(C15:D15)</f>
        <v>0</v>
      </c>
      <c r="F15" s="142">
        <v>0</v>
      </c>
      <c r="G15" s="142">
        <f>'E.2 - ZTI'!G35</f>
        <v>0</v>
      </c>
      <c r="H15" s="142">
        <v>0</v>
      </c>
      <c r="I15" s="142">
        <v>0</v>
      </c>
      <c r="J15" s="143">
        <v>0</v>
      </c>
    </row>
    <row r="16" spans="1:10" ht="13.5" customHeight="1">
      <c r="A16" s="141" t="s">
        <v>120</v>
      </c>
      <c r="B16" s="141" t="s">
        <v>121</v>
      </c>
      <c r="C16" s="142">
        <f>C17+C18</f>
        <v>0</v>
      </c>
      <c r="D16" s="142">
        <f>D17+D18</f>
        <v>0</v>
      </c>
      <c r="E16" s="142">
        <f>E17+E18</f>
        <v>0</v>
      </c>
      <c r="F16" s="142">
        <v>0</v>
      </c>
      <c r="G16" s="142">
        <f>G17+G18</f>
        <v>0</v>
      </c>
      <c r="H16" s="142">
        <f>H17+H18</f>
        <v>0</v>
      </c>
      <c r="I16" s="142">
        <v>0</v>
      </c>
      <c r="J16" s="143">
        <v>0</v>
      </c>
    </row>
    <row r="17" spans="1:10" ht="13.5" customHeight="1">
      <c r="A17" s="144" t="s">
        <v>122</v>
      </c>
      <c r="B17" s="144" t="s">
        <v>123</v>
      </c>
      <c r="C17" s="145">
        <f>'E.3.1 - ELI'!G85</f>
        <v>0</v>
      </c>
      <c r="D17" s="145">
        <f>C17*0.2</f>
        <v>0</v>
      </c>
      <c r="E17" s="145">
        <f>SUM(C17:D17)</f>
        <v>0</v>
      </c>
      <c r="F17" s="146">
        <v>0</v>
      </c>
      <c r="G17" s="145">
        <f>'E.3.1 - ELI'!G13</f>
        <v>0</v>
      </c>
      <c r="H17" s="145">
        <f>'E.3.1 - ELI'!G80</f>
        <v>0</v>
      </c>
      <c r="I17" s="145">
        <v>0</v>
      </c>
      <c r="J17" s="147">
        <v>0</v>
      </c>
    </row>
    <row r="18" spans="1:10" ht="13.5" customHeight="1">
      <c r="A18" s="144" t="s">
        <v>124</v>
      </c>
      <c r="B18" s="144" t="s">
        <v>125</v>
      </c>
      <c r="C18" s="145">
        <f>'E.3.2 - Svietidla'!G22</f>
        <v>0</v>
      </c>
      <c r="D18" s="145">
        <f>C18*0.2</f>
        <v>0</v>
      </c>
      <c r="E18" s="145">
        <f>SUM(C18:D18)</f>
        <v>0</v>
      </c>
      <c r="F18" s="146">
        <v>0</v>
      </c>
      <c r="G18" s="145">
        <f>'E.3.2 - Svietidla'!G22</f>
        <v>0</v>
      </c>
      <c r="H18" s="145">
        <v>0</v>
      </c>
      <c r="I18" s="145">
        <v>0</v>
      </c>
      <c r="J18" s="147">
        <v>0</v>
      </c>
    </row>
    <row r="19" spans="1:10" ht="13.5" customHeight="1">
      <c r="A19" s="141" t="s">
        <v>126</v>
      </c>
      <c r="B19" s="141" t="s">
        <v>127</v>
      </c>
      <c r="C19" s="142">
        <f>'E.4 - UK'!G38</f>
        <v>0</v>
      </c>
      <c r="D19" s="142">
        <f>C19*0.2</f>
        <v>0</v>
      </c>
      <c r="E19" s="142">
        <f>SUM(C19:D19)</f>
        <v>0</v>
      </c>
      <c r="F19" s="142">
        <v>0</v>
      </c>
      <c r="G19" s="142">
        <f>'E.4 - UK'!G13</f>
        <v>0</v>
      </c>
      <c r="H19" s="142">
        <f>'E.4 - UK'!G36</f>
        <v>0</v>
      </c>
      <c r="I19" s="142">
        <v>0</v>
      </c>
      <c r="J19" s="143">
        <v>0</v>
      </c>
    </row>
    <row r="20" spans="1:10" ht="30.75" customHeight="1">
      <c r="A20" s="130"/>
      <c r="B20" s="130" t="s">
        <v>128</v>
      </c>
      <c r="C20" s="177">
        <f aca="true" t="shared" si="0" ref="C20:H20">C11</f>
        <v>0</v>
      </c>
      <c r="D20" s="177">
        <f t="shared" si="0"/>
        <v>0</v>
      </c>
      <c r="E20" s="177">
        <f t="shared" si="0"/>
        <v>0</v>
      </c>
      <c r="F20" s="177">
        <f t="shared" si="0"/>
        <v>0</v>
      </c>
      <c r="G20" s="177">
        <f t="shared" si="0"/>
        <v>0</v>
      </c>
      <c r="H20" s="177">
        <f t="shared" si="0"/>
        <v>0</v>
      </c>
      <c r="I20" s="148">
        <v>0</v>
      </c>
      <c r="J20" s="148">
        <v>0</v>
      </c>
    </row>
  </sheetData>
  <sheetProtection/>
  <mergeCells count="1">
    <mergeCell ref="A1:J1"/>
  </mergeCells>
  <printOptions horizontalCentered="1"/>
  <pageMargins left="0.39370079040527345" right="0.39370079040527345" top="0.7874015808105469" bottom="0.7874015808105469" header="0" footer="0"/>
  <pageSetup blackAndWhite="1" fitToHeight="100" fitToWidth="1" horizontalDpi="600" verticalDpi="600" orientation="landscape" paperSize="9" scale="99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zoomScalePageLayoutView="0" workbookViewId="0" topLeftCell="A15">
      <selection activeCell="G34" sqref="G34"/>
    </sheetView>
  </sheetViews>
  <sheetFormatPr defaultColWidth="10.5" defaultRowHeight="12" customHeight="1"/>
  <cols>
    <col min="1" max="1" width="7.66015625" style="168" customWidth="1"/>
    <col min="2" max="2" width="13.83203125" style="169" customWidth="1"/>
    <col min="3" max="3" width="49.83203125" style="169" customWidth="1"/>
    <col min="4" max="4" width="3.83203125" style="192" customWidth="1"/>
    <col min="5" max="5" width="11.33203125" style="170" customWidth="1"/>
    <col min="6" max="6" width="11.5" style="170" customWidth="1"/>
    <col min="7" max="7" width="17.33203125" style="206" customWidth="1"/>
    <col min="8" max="8" width="13.83203125" style="170" customWidth="1"/>
    <col min="9" max="9" width="10.5" style="2" customWidth="1"/>
    <col min="10" max="10" width="16.83203125" style="2" customWidth="1"/>
    <col min="11" max="16384" width="10.5" style="2" customWidth="1"/>
  </cols>
  <sheetData>
    <row r="1" spans="1:8" ht="27.75" customHeight="1">
      <c r="A1" s="235" t="s">
        <v>129</v>
      </c>
      <c r="B1" s="236"/>
      <c r="C1" s="236"/>
      <c r="D1" s="236"/>
      <c r="E1" s="236"/>
      <c r="F1" s="236"/>
      <c r="G1" s="236"/>
      <c r="H1" s="236"/>
    </row>
    <row r="2" spans="1:8" ht="12.75" customHeight="1">
      <c r="A2" s="130" t="s">
        <v>540</v>
      </c>
      <c r="B2" s="134"/>
      <c r="C2" s="134"/>
      <c r="D2" s="182"/>
      <c r="E2" s="134"/>
      <c r="F2" s="134"/>
      <c r="G2" s="195"/>
      <c r="H2" s="134"/>
    </row>
    <row r="3" spans="1:8" ht="12.75" customHeight="1">
      <c r="A3" s="130" t="s">
        <v>130</v>
      </c>
      <c r="B3" s="134"/>
      <c r="C3" s="134"/>
      <c r="D3" s="182"/>
      <c r="E3" s="134"/>
      <c r="F3" s="134"/>
      <c r="G3" s="195"/>
      <c r="H3" s="134"/>
    </row>
    <row r="4" spans="1:8" ht="13.5" customHeight="1">
      <c r="A4" s="149" t="s">
        <v>131</v>
      </c>
      <c r="B4" s="130"/>
      <c r="C4" s="149" t="s">
        <v>132</v>
      </c>
      <c r="D4" s="183"/>
      <c r="E4" s="131"/>
      <c r="F4" s="131"/>
      <c r="G4" s="196"/>
      <c r="H4" s="131"/>
    </row>
    <row r="5" spans="1:8" ht="6.75" customHeight="1">
      <c r="A5" s="150"/>
      <c r="B5" s="151"/>
      <c r="C5" s="151"/>
      <c r="D5" s="184"/>
      <c r="E5" s="152"/>
      <c r="F5" s="152"/>
      <c r="G5" s="197"/>
      <c r="H5" s="152"/>
    </row>
    <row r="6" spans="1:8" ht="12.75" customHeight="1">
      <c r="A6" s="134" t="s">
        <v>133</v>
      </c>
      <c r="B6" s="134"/>
      <c r="C6" s="134"/>
      <c r="D6" s="182"/>
      <c r="E6" s="134"/>
      <c r="F6" s="134"/>
      <c r="G6" s="195"/>
      <c r="H6" s="134"/>
    </row>
    <row r="7" spans="1:8" ht="13.5" customHeight="1">
      <c r="A7" s="134" t="s">
        <v>134</v>
      </c>
      <c r="B7" s="134"/>
      <c r="C7" s="134"/>
      <c r="D7" s="182"/>
      <c r="E7" s="134" t="s">
        <v>135</v>
      </c>
      <c r="F7" s="134"/>
      <c r="G7" s="195"/>
      <c r="H7" s="134"/>
    </row>
    <row r="8" spans="1:8" ht="13.5" customHeight="1">
      <c r="A8" s="237" t="s">
        <v>136</v>
      </c>
      <c r="B8" s="238"/>
      <c r="C8" s="238"/>
      <c r="D8" s="185"/>
      <c r="E8" s="134" t="s">
        <v>536</v>
      </c>
      <c r="F8" s="154"/>
      <c r="G8" s="198"/>
      <c r="H8" s="154"/>
    </row>
    <row r="9" spans="1:8" ht="6.75" customHeight="1">
      <c r="A9" s="150"/>
      <c r="B9" s="150"/>
      <c r="C9" s="150"/>
      <c r="D9" s="186"/>
      <c r="E9" s="150"/>
      <c r="F9" s="150"/>
      <c r="G9" s="199"/>
      <c r="H9" s="150"/>
    </row>
    <row r="10" spans="1:8" ht="28.5" customHeight="1">
      <c r="A10" s="155" t="s">
        <v>137</v>
      </c>
      <c r="B10" s="155" t="s">
        <v>138</v>
      </c>
      <c r="C10" s="155" t="s">
        <v>139</v>
      </c>
      <c r="D10" s="155" t="s">
        <v>140</v>
      </c>
      <c r="E10" s="155" t="s">
        <v>141</v>
      </c>
      <c r="F10" s="155" t="s">
        <v>142</v>
      </c>
      <c r="G10" s="200" t="s">
        <v>143</v>
      </c>
      <c r="H10" s="155" t="s">
        <v>144</v>
      </c>
    </row>
    <row r="11" spans="1:8" ht="12.75" customHeight="1" hidden="1">
      <c r="A11" s="155" t="s">
        <v>35</v>
      </c>
      <c r="B11" s="155" t="s">
        <v>42</v>
      </c>
      <c r="C11" s="155" t="s">
        <v>48</v>
      </c>
      <c r="D11" s="155" t="s">
        <v>54</v>
      </c>
      <c r="E11" s="155" t="s">
        <v>58</v>
      </c>
      <c r="F11" s="155" t="s">
        <v>62</v>
      </c>
      <c r="G11" s="200" t="s">
        <v>65</v>
      </c>
      <c r="H11" s="155" t="s">
        <v>38</v>
      </c>
    </row>
    <row r="12" spans="1:8" ht="3" customHeight="1">
      <c r="A12" s="150"/>
      <c r="B12" s="150"/>
      <c r="C12" s="150"/>
      <c r="D12" s="186"/>
      <c r="E12" s="150"/>
      <c r="F12" s="150"/>
      <c r="G12" s="199"/>
      <c r="H12" s="150"/>
    </row>
    <row r="13" spans="1:8" ht="30.75" customHeight="1">
      <c r="A13" s="156"/>
      <c r="B13" s="157" t="s">
        <v>36</v>
      </c>
      <c r="C13" s="157" t="s">
        <v>145</v>
      </c>
      <c r="D13" s="187"/>
      <c r="E13" s="158"/>
      <c r="F13" s="158"/>
      <c r="G13" s="201">
        <f>G14</f>
        <v>0</v>
      </c>
      <c r="H13" s="158">
        <v>0.0006</v>
      </c>
    </row>
    <row r="14" spans="1:8" ht="28.5" customHeight="1">
      <c r="A14" s="159"/>
      <c r="B14" s="160" t="s">
        <v>44</v>
      </c>
      <c r="C14" s="160" t="s">
        <v>146</v>
      </c>
      <c r="D14" s="188"/>
      <c r="E14" s="161"/>
      <c r="F14" s="161"/>
      <c r="G14" s="202">
        <f>SUM(G15:G30)</f>
        <v>0</v>
      </c>
      <c r="H14" s="161">
        <v>0.0006</v>
      </c>
    </row>
    <row r="15" spans="1:8" ht="34.5" customHeight="1">
      <c r="A15" s="162">
        <v>1</v>
      </c>
      <c r="B15" s="163" t="s">
        <v>147</v>
      </c>
      <c r="C15" s="163" t="s">
        <v>148</v>
      </c>
      <c r="D15" s="189" t="s">
        <v>149</v>
      </c>
      <c r="E15" s="164">
        <v>0.66</v>
      </c>
      <c r="F15" s="164"/>
      <c r="G15" s="203">
        <f>ROUND(E15*F15,2)</f>
        <v>0</v>
      </c>
      <c r="H15" s="164">
        <v>0</v>
      </c>
    </row>
    <row r="16" spans="1:8" ht="34.5" customHeight="1">
      <c r="A16" s="162">
        <v>2</v>
      </c>
      <c r="B16" s="163" t="s">
        <v>150</v>
      </c>
      <c r="C16" s="163" t="s">
        <v>151</v>
      </c>
      <c r="D16" s="189" t="s">
        <v>152</v>
      </c>
      <c r="E16" s="164">
        <v>4.64</v>
      </c>
      <c r="F16" s="164"/>
      <c r="G16" s="203">
        <f aca="true" t="shared" si="0" ref="G16:G30">ROUND(E16*F16,2)</f>
        <v>0</v>
      </c>
      <c r="H16" s="164">
        <v>0</v>
      </c>
    </row>
    <row r="17" spans="1:8" ht="24" customHeight="1">
      <c r="A17" s="162">
        <v>3</v>
      </c>
      <c r="B17" s="163" t="s">
        <v>153</v>
      </c>
      <c r="C17" s="163" t="s">
        <v>154</v>
      </c>
      <c r="D17" s="189" t="s">
        <v>155</v>
      </c>
      <c r="E17" s="164">
        <v>60</v>
      </c>
      <c r="F17" s="164"/>
      <c r="G17" s="203">
        <f t="shared" si="0"/>
        <v>0</v>
      </c>
      <c r="H17" s="164">
        <v>0.0006</v>
      </c>
    </row>
    <row r="18" spans="1:8" ht="24" customHeight="1">
      <c r="A18" s="162">
        <v>4</v>
      </c>
      <c r="B18" s="163" t="s">
        <v>156</v>
      </c>
      <c r="C18" s="163" t="s">
        <v>157</v>
      </c>
      <c r="D18" s="189" t="s">
        <v>149</v>
      </c>
      <c r="E18" s="164">
        <v>4.228</v>
      </c>
      <c r="F18" s="164"/>
      <c r="G18" s="203">
        <f t="shared" si="0"/>
        <v>0</v>
      </c>
      <c r="H18" s="164">
        <v>0</v>
      </c>
    </row>
    <row r="19" spans="1:8" ht="24" customHeight="1">
      <c r="A19" s="162">
        <v>5</v>
      </c>
      <c r="B19" s="163" t="s">
        <v>158</v>
      </c>
      <c r="C19" s="163" t="s">
        <v>159</v>
      </c>
      <c r="D19" s="189" t="s">
        <v>160</v>
      </c>
      <c r="E19" s="164">
        <v>9.434</v>
      </c>
      <c r="F19" s="164"/>
      <c r="G19" s="203">
        <f t="shared" si="0"/>
        <v>0</v>
      </c>
      <c r="H19" s="164">
        <v>0</v>
      </c>
    </row>
    <row r="20" spans="1:8" ht="24" customHeight="1">
      <c r="A20" s="162">
        <v>6</v>
      </c>
      <c r="B20" s="163" t="s">
        <v>161</v>
      </c>
      <c r="C20" s="163" t="s">
        <v>162</v>
      </c>
      <c r="D20" s="189" t="s">
        <v>160</v>
      </c>
      <c r="E20" s="164">
        <v>18.868</v>
      </c>
      <c r="F20" s="164"/>
      <c r="G20" s="203">
        <f t="shared" si="0"/>
        <v>0</v>
      </c>
      <c r="H20" s="164">
        <v>0</v>
      </c>
    </row>
    <row r="21" spans="1:8" ht="13.5" customHeight="1">
      <c r="A21" s="162">
        <v>7</v>
      </c>
      <c r="B21" s="163" t="s">
        <v>163</v>
      </c>
      <c r="C21" s="163" t="s">
        <v>164</v>
      </c>
      <c r="D21" s="189" t="s">
        <v>160</v>
      </c>
      <c r="E21" s="164">
        <v>9.434</v>
      </c>
      <c r="F21" s="164"/>
      <c r="G21" s="203">
        <f t="shared" si="0"/>
        <v>0</v>
      </c>
      <c r="H21" s="164">
        <v>0</v>
      </c>
    </row>
    <row r="22" spans="1:8" ht="13.5" customHeight="1">
      <c r="A22" s="162">
        <v>8</v>
      </c>
      <c r="B22" s="163" t="s">
        <v>165</v>
      </c>
      <c r="C22" s="163" t="s">
        <v>166</v>
      </c>
      <c r="D22" s="189" t="s">
        <v>160</v>
      </c>
      <c r="E22" s="164">
        <v>28.302</v>
      </c>
      <c r="F22" s="164"/>
      <c r="G22" s="203">
        <f t="shared" si="0"/>
        <v>0</v>
      </c>
      <c r="H22" s="164">
        <v>0</v>
      </c>
    </row>
    <row r="23" spans="1:8" ht="13.5" customHeight="1">
      <c r="A23" s="162">
        <v>9</v>
      </c>
      <c r="B23" s="163" t="s">
        <v>167</v>
      </c>
      <c r="C23" s="163" t="s">
        <v>168</v>
      </c>
      <c r="D23" s="189" t="s">
        <v>160</v>
      </c>
      <c r="E23" s="164">
        <v>9.434</v>
      </c>
      <c r="F23" s="164"/>
      <c r="G23" s="203">
        <f t="shared" si="0"/>
        <v>0</v>
      </c>
      <c r="H23" s="164">
        <v>0</v>
      </c>
    </row>
    <row r="24" spans="1:8" ht="24" customHeight="1">
      <c r="A24" s="162">
        <v>10</v>
      </c>
      <c r="B24" s="163" t="s">
        <v>169</v>
      </c>
      <c r="C24" s="163" t="s">
        <v>170</v>
      </c>
      <c r="D24" s="189" t="s">
        <v>160</v>
      </c>
      <c r="E24" s="164">
        <v>179.246</v>
      </c>
      <c r="F24" s="164"/>
      <c r="G24" s="203">
        <f t="shared" si="0"/>
        <v>0</v>
      </c>
      <c r="H24" s="164">
        <v>0</v>
      </c>
    </row>
    <row r="25" spans="1:8" ht="24" customHeight="1">
      <c r="A25" s="162">
        <v>11</v>
      </c>
      <c r="B25" s="163" t="s">
        <v>171</v>
      </c>
      <c r="C25" s="163" t="s">
        <v>172</v>
      </c>
      <c r="D25" s="189" t="s">
        <v>160</v>
      </c>
      <c r="E25" s="164">
        <v>9.434</v>
      </c>
      <c r="F25" s="164"/>
      <c r="G25" s="203">
        <f t="shared" si="0"/>
        <v>0</v>
      </c>
      <c r="H25" s="164">
        <v>0</v>
      </c>
    </row>
    <row r="26" spans="1:8" ht="24" customHeight="1">
      <c r="A26" s="162">
        <v>12</v>
      </c>
      <c r="B26" s="163" t="s">
        <v>173</v>
      </c>
      <c r="C26" s="163" t="s">
        <v>174</v>
      </c>
      <c r="D26" s="189" t="s">
        <v>160</v>
      </c>
      <c r="E26" s="164">
        <v>37.736</v>
      </c>
      <c r="F26" s="164"/>
      <c r="G26" s="203">
        <f t="shared" si="0"/>
        <v>0</v>
      </c>
      <c r="H26" s="164">
        <v>0</v>
      </c>
    </row>
    <row r="27" spans="1:8" ht="24" customHeight="1">
      <c r="A27" s="162">
        <v>13</v>
      </c>
      <c r="B27" s="163" t="s">
        <v>175</v>
      </c>
      <c r="C27" s="163" t="s">
        <v>176</v>
      </c>
      <c r="D27" s="189" t="s">
        <v>160</v>
      </c>
      <c r="E27" s="164">
        <v>9.161</v>
      </c>
      <c r="F27" s="164"/>
      <c r="G27" s="203">
        <f t="shared" si="0"/>
        <v>0</v>
      </c>
      <c r="H27" s="164">
        <v>0</v>
      </c>
    </row>
    <row r="28" spans="1:8" ht="24" customHeight="1">
      <c r="A28" s="162">
        <v>14</v>
      </c>
      <c r="B28" s="163" t="s">
        <v>177</v>
      </c>
      <c r="C28" s="163" t="s">
        <v>178</v>
      </c>
      <c r="D28" s="189" t="s">
        <v>160</v>
      </c>
      <c r="E28" s="164">
        <v>0.225</v>
      </c>
      <c r="F28" s="164"/>
      <c r="G28" s="203">
        <f t="shared" si="0"/>
        <v>0</v>
      </c>
      <c r="H28" s="164">
        <v>0</v>
      </c>
    </row>
    <row r="29" spans="1:8" ht="24" customHeight="1">
      <c r="A29" s="162">
        <v>15</v>
      </c>
      <c r="B29" s="163" t="s">
        <v>179</v>
      </c>
      <c r="C29" s="163" t="s">
        <v>180</v>
      </c>
      <c r="D29" s="189" t="s">
        <v>160</v>
      </c>
      <c r="E29" s="164">
        <v>0.234</v>
      </c>
      <c r="F29" s="164"/>
      <c r="G29" s="203">
        <f t="shared" si="0"/>
        <v>0</v>
      </c>
      <c r="H29" s="164">
        <v>0</v>
      </c>
    </row>
    <row r="30" spans="1:8" ht="13.5" customHeight="1">
      <c r="A30" s="162">
        <v>16</v>
      </c>
      <c r="B30" s="163" t="s">
        <v>181</v>
      </c>
      <c r="C30" s="163" t="s">
        <v>182</v>
      </c>
      <c r="D30" s="189" t="s">
        <v>183</v>
      </c>
      <c r="E30" s="164">
        <v>1</v>
      </c>
      <c r="F30" s="164"/>
      <c r="G30" s="203">
        <f t="shared" si="0"/>
        <v>0</v>
      </c>
      <c r="H30" s="164">
        <v>0</v>
      </c>
    </row>
    <row r="31" spans="1:8" ht="30.75" customHeight="1">
      <c r="A31" s="156"/>
      <c r="B31" s="157" t="s">
        <v>49</v>
      </c>
      <c r="C31" s="157" t="s">
        <v>184</v>
      </c>
      <c r="D31" s="187"/>
      <c r="E31" s="158"/>
      <c r="F31" s="158"/>
      <c r="G31" s="201">
        <f>G32+G34+G36</f>
        <v>0</v>
      </c>
      <c r="H31" s="158">
        <v>0.0001</v>
      </c>
    </row>
    <row r="32" spans="1:8" ht="28.5" customHeight="1" hidden="1">
      <c r="A32" s="159"/>
      <c r="B32" s="160" t="s">
        <v>185</v>
      </c>
      <c r="C32" s="160" t="s">
        <v>186</v>
      </c>
      <c r="D32" s="188"/>
      <c r="E32" s="161"/>
      <c r="F32" s="161"/>
      <c r="G32" s="202">
        <f>G33</f>
        <v>0</v>
      </c>
      <c r="H32" s="161">
        <v>0.0001</v>
      </c>
    </row>
    <row r="33" spans="1:8" ht="24" customHeight="1" hidden="1">
      <c r="A33" s="162"/>
      <c r="B33" s="163" t="s">
        <v>187</v>
      </c>
      <c r="C33" s="163" t="s">
        <v>188</v>
      </c>
      <c r="D33" s="189" t="s">
        <v>183</v>
      </c>
      <c r="E33" s="180"/>
      <c r="F33" s="180"/>
      <c r="G33" s="203">
        <f>E33*F33</f>
        <v>0</v>
      </c>
      <c r="H33" s="164">
        <v>0.0001</v>
      </c>
    </row>
    <row r="34" spans="1:8" ht="28.5" customHeight="1">
      <c r="A34" s="159"/>
      <c r="B34" s="160" t="s">
        <v>189</v>
      </c>
      <c r="C34" s="160" t="s">
        <v>190</v>
      </c>
      <c r="D34" s="188"/>
      <c r="E34" s="161"/>
      <c r="F34" s="161"/>
      <c r="G34" s="202">
        <f>G35</f>
        <v>0</v>
      </c>
      <c r="H34" s="161">
        <v>0</v>
      </c>
    </row>
    <row r="35" spans="1:8" ht="24" customHeight="1">
      <c r="A35" s="162">
        <v>17</v>
      </c>
      <c r="B35" s="163" t="s">
        <v>191</v>
      </c>
      <c r="C35" s="163" t="s">
        <v>192</v>
      </c>
      <c r="D35" s="189" t="s">
        <v>149</v>
      </c>
      <c r="E35" s="164">
        <v>19.9</v>
      </c>
      <c r="F35" s="164"/>
      <c r="G35" s="203">
        <f>ROUND(E35*F35,2)</f>
        <v>0</v>
      </c>
      <c r="H35" s="164">
        <v>0</v>
      </c>
    </row>
    <row r="36" spans="1:8" ht="28.5" customHeight="1" hidden="1">
      <c r="A36" s="159"/>
      <c r="B36" s="160" t="s">
        <v>193</v>
      </c>
      <c r="C36" s="160" t="s">
        <v>194</v>
      </c>
      <c r="D36" s="188"/>
      <c r="E36" s="161"/>
      <c r="F36" s="161"/>
      <c r="G36" s="202">
        <f>G37+G38</f>
        <v>0</v>
      </c>
      <c r="H36" s="161">
        <v>0</v>
      </c>
    </row>
    <row r="37" spans="1:8" ht="24" customHeight="1" hidden="1">
      <c r="A37" s="162"/>
      <c r="B37" s="163" t="s">
        <v>195</v>
      </c>
      <c r="C37" s="163" t="s">
        <v>196</v>
      </c>
      <c r="D37" s="189" t="s">
        <v>149</v>
      </c>
      <c r="E37" s="180"/>
      <c r="F37" s="180"/>
      <c r="G37" s="203">
        <f>E37*F37</f>
        <v>0</v>
      </c>
      <c r="H37" s="164">
        <v>0</v>
      </c>
    </row>
    <row r="38" spans="1:8" ht="24" customHeight="1" hidden="1">
      <c r="A38" s="162"/>
      <c r="B38" s="163" t="s">
        <v>197</v>
      </c>
      <c r="C38" s="163" t="s">
        <v>198</v>
      </c>
      <c r="D38" s="189" t="s">
        <v>149</v>
      </c>
      <c r="E38" s="180"/>
      <c r="F38" s="180"/>
      <c r="G38" s="203">
        <f>E38*F38</f>
        <v>0</v>
      </c>
      <c r="H38" s="164">
        <v>0</v>
      </c>
    </row>
    <row r="39" spans="1:8" ht="30.75" customHeight="1" hidden="1">
      <c r="A39" s="156"/>
      <c r="B39" s="157" t="s">
        <v>199</v>
      </c>
      <c r="C39" s="157" t="s">
        <v>200</v>
      </c>
      <c r="D39" s="187"/>
      <c r="E39" s="158"/>
      <c r="F39" s="158"/>
      <c r="G39" s="201">
        <f>G40</f>
        <v>0</v>
      </c>
      <c r="H39" s="158">
        <v>0</v>
      </c>
    </row>
    <row r="40" spans="1:8" ht="28.5" customHeight="1" hidden="1">
      <c r="A40" s="159"/>
      <c r="B40" s="160" t="s">
        <v>201</v>
      </c>
      <c r="C40" s="160" t="s">
        <v>202</v>
      </c>
      <c r="D40" s="188"/>
      <c r="E40" s="161"/>
      <c r="F40" s="161"/>
      <c r="G40" s="202">
        <f>G41</f>
        <v>0</v>
      </c>
      <c r="H40" s="161">
        <v>0</v>
      </c>
    </row>
    <row r="41" spans="1:8" ht="13.5" customHeight="1" hidden="1">
      <c r="A41" s="162"/>
      <c r="B41" s="163" t="s">
        <v>203</v>
      </c>
      <c r="C41" s="163" t="s">
        <v>204</v>
      </c>
      <c r="D41" s="189" t="s">
        <v>183</v>
      </c>
      <c r="E41" s="180"/>
      <c r="F41" s="180"/>
      <c r="G41" s="203">
        <f>E41*F41</f>
        <v>0</v>
      </c>
      <c r="H41" s="164">
        <v>0</v>
      </c>
    </row>
    <row r="42" spans="1:10" ht="30.75" customHeight="1">
      <c r="A42" s="165"/>
      <c r="B42" s="166"/>
      <c r="C42" s="166" t="s">
        <v>205</v>
      </c>
      <c r="D42" s="191"/>
      <c r="E42" s="167"/>
      <c r="F42" s="167"/>
      <c r="G42" s="205">
        <f>G39+G31+G13</f>
        <v>0</v>
      </c>
      <c r="H42" s="167">
        <v>0.0007</v>
      </c>
      <c r="J42" s="167"/>
    </row>
  </sheetData>
  <sheetProtection/>
  <mergeCells count="2">
    <mergeCell ref="A1:H1"/>
    <mergeCell ref="A8:C8"/>
  </mergeCells>
  <printOptions/>
  <pageMargins left="0.39370079040527345" right="0.39370079040527345" top="0.7874015808105469" bottom="0.7874015808105469" header="0" footer="0"/>
  <pageSetup blackAndWhite="1" fitToHeight="100" fitToWidth="1" orientation="portrait" paperSize="9" r:id="rId1"/>
  <headerFooter alignWithMargins="0">
    <oddFooter>&amp;C   Strana &amp;P 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showGridLines="0" zoomScalePageLayoutView="0" workbookViewId="0" topLeftCell="A61">
      <selection activeCell="G63" sqref="G63"/>
    </sheetView>
  </sheetViews>
  <sheetFormatPr defaultColWidth="10.5" defaultRowHeight="12" customHeight="1"/>
  <cols>
    <col min="1" max="1" width="7.66015625" style="168" customWidth="1"/>
    <col min="2" max="2" width="13.83203125" style="169" customWidth="1"/>
    <col min="3" max="3" width="49.83203125" style="169" customWidth="1"/>
    <col min="4" max="4" width="3.83203125" style="192" customWidth="1"/>
    <col min="5" max="5" width="11.33203125" style="170" customWidth="1"/>
    <col min="6" max="6" width="11.5" style="170" customWidth="1"/>
    <col min="7" max="7" width="17.33203125" style="206" customWidth="1"/>
    <col min="8" max="8" width="13.83203125" style="170" customWidth="1"/>
    <col min="9" max="16384" width="10.5" style="2" customWidth="1"/>
  </cols>
  <sheetData>
    <row r="1" spans="1:8" ht="27.75" customHeight="1">
      <c r="A1" s="235" t="s">
        <v>129</v>
      </c>
      <c r="B1" s="236"/>
      <c r="C1" s="236"/>
      <c r="D1" s="236"/>
      <c r="E1" s="236"/>
      <c r="F1" s="236"/>
      <c r="G1" s="236"/>
      <c r="H1" s="236"/>
    </row>
    <row r="2" spans="1:8" ht="12.75" customHeight="1">
      <c r="A2" s="130" t="s">
        <v>540</v>
      </c>
      <c r="B2" s="134"/>
      <c r="C2" s="134"/>
      <c r="D2" s="182"/>
      <c r="E2" s="134"/>
      <c r="F2" s="134"/>
      <c r="G2" s="195"/>
      <c r="H2" s="134"/>
    </row>
    <row r="3" spans="1:8" ht="12.75" customHeight="1">
      <c r="A3" s="130" t="s">
        <v>130</v>
      </c>
      <c r="B3" s="134"/>
      <c r="C3" s="134"/>
      <c r="D3" s="182"/>
      <c r="E3" s="134"/>
      <c r="F3" s="134"/>
      <c r="G3" s="195"/>
      <c r="H3" s="134"/>
    </row>
    <row r="4" spans="1:8" ht="13.5" customHeight="1">
      <c r="A4" s="149" t="s">
        <v>131</v>
      </c>
      <c r="B4" s="130"/>
      <c r="C4" s="149" t="s">
        <v>206</v>
      </c>
      <c r="D4" s="183"/>
      <c r="E4" s="131"/>
      <c r="F4" s="131"/>
      <c r="G4" s="196"/>
      <c r="H4" s="131"/>
    </row>
    <row r="5" spans="1:8" ht="6.75" customHeight="1">
      <c r="A5" s="150"/>
      <c r="B5" s="151"/>
      <c r="C5" s="151"/>
      <c r="D5" s="184"/>
      <c r="E5" s="152"/>
      <c r="F5" s="152"/>
      <c r="G5" s="197"/>
      <c r="H5" s="152"/>
    </row>
    <row r="6" spans="1:8" ht="12.75" customHeight="1">
      <c r="A6" s="134" t="s">
        <v>133</v>
      </c>
      <c r="B6" s="134"/>
      <c r="C6" s="134"/>
      <c r="D6" s="182"/>
      <c r="E6" s="134"/>
      <c r="F6" s="134"/>
      <c r="G6" s="195"/>
      <c r="H6" s="134"/>
    </row>
    <row r="7" spans="1:8" ht="13.5" customHeight="1">
      <c r="A7" s="134" t="s">
        <v>134</v>
      </c>
      <c r="B7" s="134"/>
      <c r="C7" s="134"/>
      <c r="D7" s="182"/>
      <c r="E7" s="134" t="s">
        <v>135</v>
      </c>
      <c r="F7" s="134"/>
      <c r="G7" s="195"/>
      <c r="H7" s="134"/>
    </row>
    <row r="8" spans="1:8" ht="13.5" customHeight="1">
      <c r="A8" s="237" t="s">
        <v>136</v>
      </c>
      <c r="B8" s="238"/>
      <c r="C8" s="238"/>
      <c r="D8" s="185"/>
      <c r="E8" s="134" t="s">
        <v>537</v>
      </c>
      <c r="F8" s="154"/>
      <c r="G8" s="198"/>
      <c r="H8" s="154"/>
    </row>
    <row r="9" spans="1:8" ht="6.75" customHeight="1">
      <c r="A9" s="150"/>
      <c r="B9" s="150"/>
      <c r="C9" s="150"/>
      <c r="D9" s="186"/>
      <c r="E9" s="150"/>
      <c r="F9" s="150"/>
      <c r="G9" s="199"/>
      <c r="H9" s="150"/>
    </row>
    <row r="10" spans="1:8" ht="28.5" customHeight="1">
      <c r="A10" s="155" t="s">
        <v>137</v>
      </c>
      <c r="B10" s="155" t="s">
        <v>138</v>
      </c>
      <c r="C10" s="155" t="s">
        <v>139</v>
      </c>
      <c r="D10" s="155" t="s">
        <v>140</v>
      </c>
      <c r="E10" s="155" t="s">
        <v>141</v>
      </c>
      <c r="F10" s="155" t="s">
        <v>142</v>
      </c>
      <c r="G10" s="200" t="s">
        <v>143</v>
      </c>
      <c r="H10" s="155" t="s">
        <v>144</v>
      </c>
    </row>
    <row r="11" spans="1:8" ht="12.75" customHeight="1" hidden="1">
      <c r="A11" s="155" t="s">
        <v>35</v>
      </c>
      <c r="B11" s="155" t="s">
        <v>42</v>
      </c>
      <c r="C11" s="155" t="s">
        <v>48</v>
      </c>
      <c r="D11" s="155" t="s">
        <v>54</v>
      </c>
      <c r="E11" s="155" t="s">
        <v>58</v>
      </c>
      <c r="F11" s="155" t="s">
        <v>62</v>
      </c>
      <c r="G11" s="200" t="s">
        <v>65</v>
      </c>
      <c r="H11" s="155" t="s">
        <v>38</v>
      </c>
    </row>
    <row r="12" spans="1:8" ht="3" customHeight="1">
      <c r="A12" s="150"/>
      <c r="B12" s="150"/>
      <c r="C12" s="150"/>
      <c r="D12" s="186"/>
      <c r="E12" s="150"/>
      <c r="F12" s="150"/>
      <c r="G12" s="199"/>
      <c r="H12" s="150"/>
    </row>
    <row r="13" spans="1:8" ht="30.75" customHeight="1">
      <c r="A13" s="156"/>
      <c r="B13" s="157" t="s">
        <v>36</v>
      </c>
      <c r="C13" s="157" t="s">
        <v>145</v>
      </c>
      <c r="D13" s="187"/>
      <c r="E13" s="158"/>
      <c r="F13" s="158"/>
      <c r="G13" s="201">
        <f>G14+G17+G31+G40</f>
        <v>0</v>
      </c>
      <c r="H13" s="158">
        <f>H14+H17+H31+H40</f>
        <v>20.44938885</v>
      </c>
    </row>
    <row r="14" spans="1:8" ht="28.5" customHeight="1">
      <c r="A14" s="159"/>
      <c r="B14" s="160" t="s">
        <v>48</v>
      </c>
      <c r="C14" s="160" t="s">
        <v>207</v>
      </c>
      <c r="D14" s="188"/>
      <c r="E14" s="161"/>
      <c r="F14" s="161"/>
      <c r="G14" s="202">
        <f>G15+G16</f>
        <v>0</v>
      </c>
      <c r="H14" s="161">
        <f>H15+H16</f>
        <v>8.829565590000001</v>
      </c>
    </row>
    <row r="15" spans="1:8" ht="24" customHeight="1">
      <c r="A15" s="162">
        <v>1</v>
      </c>
      <c r="B15" s="163" t="s">
        <v>208</v>
      </c>
      <c r="C15" s="163" t="s">
        <v>209</v>
      </c>
      <c r="D15" s="189" t="s">
        <v>152</v>
      </c>
      <c r="E15" s="164">
        <v>7.611</v>
      </c>
      <c r="F15" s="164"/>
      <c r="G15" s="203">
        <f>ROUND(E15*F15,2)</f>
        <v>0</v>
      </c>
      <c r="H15" s="164">
        <v>8.74229904</v>
      </c>
    </row>
    <row r="16" spans="1:8" ht="24" customHeight="1">
      <c r="A16" s="162">
        <v>2</v>
      </c>
      <c r="B16" s="163" t="s">
        <v>210</v>
      </c>
      <c r="C16" s="163" t="s">
        <v>211</v>
      </c>
      <c r="D16" s="189" t="s">
        <v>149</v>
      </c>
      <c r="E16" s="164">
        <v>0.651</v>
      </c>
      <c r="F16" s="164"/>
      <c r="G16" s="203">
        <f>ROUND(E16*F16,2)</f>
        <v>0</v>
      </c>
      <c r="H16" s="164">
        <v>0.08726655</v>
      </c>
    </row>
    <row r="17" spans="1:8" ht="28.5" customHeight="1">
      <c r="A17" s="159"/>
      <c r="B17" s="160" t="s">
        <v>62</v>
      </c>
      <c r="C17" s="160" t="s">
        <v>212</v>
      </c>
      <c r="D17" s="188"/>
      <c r="E17" s="161"/>
      <c r="F17" s="161"/>
      <c r="G17" s="202">
        <f>SUM(G18:G29)</f>
        <v>0</v>
      </c>
      <c r="H17" s="161">
        <f>SUM(H18:H29)</f>
        <v>1.54552936</v>
      </c>
    </row>
    <row r="18" spans="1:8" ht="24" customHeight="1">
      <c r="A18" s="162">
        <v>3</v>
      </c>
      <c r="B18" s="163" t="s">
        <v>213</v>
      </c>
      <c r="C18" s="163" t="s">
        <v>214</v>
      </c>
      <c r="D18" s="189" t="s">
        <v>183</v>
      </c>
      <c r="E18" s="164">
        <v>4</v>
      </c>
      <c r="F18" s="164"/>
      <c r="G18" s="203">
        <f>ROUND(E18*F18,2)</f>
        <v>0</v>
      </c>
      <c r="H18" s="164">
        <v>0.12124</v>
      </c>
    </row>
    <row r="19" spans="1:8" ht="13.5" customHeight="1">
      <c r="A19" s="162">
        <v>4</v>
      </c>
      <c r="B19" s="163" t="s">
        <v>215</v>
      </c>
      <c r="C19" s="163" t="s">
        <v>216</v>
      </c>
      <c r="D19" s="189" t="s">
        <v>149</v>
      </c>
      <c r="E19" s="164">
        <v>74.152</v>
      </c>
      <c r="F19" s="164"/>
      <c r="G19" s="203">
        <f aca="true" t="shared" si="0" ref="G19:G28">ROUND(E19*F19,2)</f>
        <v>0</v>
      </c>
      <c r="H19" s="164">
        <v>0.99289528</v>
      </c>
    </row>
    <row r="20" spans="1:8" ht="13.5" customHeight="1">
      <c r="A20" s="162">
        <v>5</v>
      </c>
      <c r="B20" s="163" t="s">
        <v>217</v>
      </c>
      <c r="C20" s="163" t="s">
        <v>218</v>
      </c>
      <c r="D20" s="189" t="s">
        <v>219</v>
      </c>
      <c r="E20" s="164">
        <v>2.9</v>
      </c>
      <c r="F20" s="164"/>
      <c r="G20" s="203">
        <f t="shared" si="0"/>
        <v>0</v>
      </c>
      <c r="H20" s="164">
        <v>0.005481</v>
      </c>
    </row>
    <row r="21" spans="1:8" ht="24" customHeight="1">
      <c r="A21" s="162">
        <v>6</v>
      </c>
      <c r="B21" s="163" t="s">
        <v>220</v>
      </c>
      <c r="C21" s="163" t="s">
        <v>221</v>
      </c>
      <c r="D21" s="189" t="s">
        <v>219</v>
      </c>
      <c r="E21" s="164">
        <v>21.885</v>
      </c>
      <c r="F21" s="164"/>
      <c r="G21" s="203">
        <f t="shared" si="0"/>
        <v>0</v>
      </c>
      <c r="H21" s="164">
        <v>0.04180035</v>
      </c>
    </row>
    <row r="22" spans="1:8" ht="13.5" customHeight="1">
      <c r="A22" s="162">
        <v>7</v>
      </c>
      <c r="B22" s="163" t="s">
        <v>222</v>
      </c>
      <c r="C22" s="163" t="s">
        <v>223</v>
      </c>
      <c r="D22" s="189" t="s">
        <v>149</v>
      </c>
      <c r="E22" s="164">
        <v>7.309</v>
      </c>
      <c r="F22" s="164"/>
      <c r="G22" s="203">
        <f t="shared" si="0"/>
        <v>0</v>
      </c>
      <c r="H22" s="164">
        <v>0.0168107</v>
      </c>
    </row>
    <row r="23" spans="1:8" ht="24" customHeight="1">
      <c r="A23" s="162">
        <v>8</v>
      </c>
      <c r="B23" s="163" t="s">
        <v>224</v>
      </c>
      <c r="C23" s="163" t="s">
        <v>225</v>
      </c>
      <c r="D23" s="189" t="s">
        <v>149</v>
      </c>
      <c r="E23" s="164">
        <v>7.309</v>
      </c>
      <c r="F23" s="164"/>
      <c r="G23" s="203">
        <f t="shared" si="0"/>
        <v>0</v>
      </c>
      <c r="H23" s="164">
        <v>0.03033235</v>
      </c>
    </row>
    <row r="24" spans="1:8" ht="24" customHeight="1">
      <c r="A24" s="162">
        <v>9</v>
      </c>
      <c r="B24" s="163" t="s">
        <v>226</v>
      </c>
      <c r="C24" s="163" t="s">
        <v>227</v>
      </c>
      <c r="D24" s="189" t="s">
        <v>149</v>
      </c>
      <c r="E24" s="164">
        <v>153.16</v>
      </c>
      <c r="F24" s="164"/>
      <c r="G24" s="203">
        <f t="shared" si="0"/>
        <v>0</v>
      </c>
      <c r="H24" s="164">
        <v>0.0888328</v>
      </c>
    </row>
    <row r="25" spans="1:8" ht="13.5" customHeight="1">
      <c r="A25" s="162">
        <v>10</v>
      </c>
      <c r="B25" s="163" t="s">
        <v>228</v>
      </c>
      <c r="C25" s="163" t="s">
        <v>229</v>
      </c>
      <c r="D25" s="189" t="s">
        <v>219</v>
      </c>
      <c r="E25" s="164">
        <v>15.33</v>
      </c>
      <c r="F25" s="164"/>
      <c r="G25" s="203">
        <f t="shared" si="0"/>
        <v>0</v>
      </c>
      <c r="H25" s="164">
        <v>0.0081249</v>
      </c>
    </row>
    <row r="26" spans="1:8" ht="24" customHeight="1">
      <c r="A26" s="162">
        <v>11</v>
      </c>
      <c r="B26" s="163" t="s">
        <v>230</v>
      </c>
      <c r="C26" s="163" t="s">
        <v>231</v>
      </c>
      <c r="D26" s="189" t="s">
        <v>152</v>
      </c>
      <c r="E26" s="164">
        <v>0.02</v>
      </c>
      <c r="F26" s="164"/>
      <c r="G26" s="203">
        <f t="shared" si="0"/>
        <v>0</v>
      </c>
      <c r="H26" s="164">
        <v>0.041905</v>
      </c>
    </row>
    <row r="27" spans="1:8" ht="24" customHeight="1">
      <c r="A27" s="162">
        <v>12</v>
      </c>
      <c r="B27" s="163" t="s">
        <v>232</v>
      </c>
      <c r="C27" s="163" t="s">
        <v>233</v>
      </c>
      <c r="D27" s="189" t="s">
        <v>149</v>
      </c>
      <c r="E27" s="164">
        <v>23.57</v>
      </c>
      <c r="F27" s="164"/>
      <c r="G27" s="203">
        <f t="shared" si="0"/>
        <v>0</v>
      </c>
      <c r="H27" s="164">
        <v>0.1803105</v>
      </c>
    </row>
    <row r="28" spans="1:8" ht="24" customHeight="1">
      <c r="A28" s="162">
        <v>13</v>
      </c>
      <c r="B28" s="163" t="s">
        <v>234</v>
      </c>
      <c r="C28" s="163" t="s">
        <v>235</v>
      </c>
      <c r="D28" s="189" t="s">
        <v>219</v>
      </c>
      <c r="E28" s="164">
        <v>1.86</v>
      </c>
      <c r="F28" s="164"/>
      <c r="G28" s="203">
        <f t="shared" si="0"/>
        <v>0</v>
      </c>
      <c r="H28" s="164">
        <v>0.0147684</v>
      </c>
    </row>
    <row r="29" spans="1:8" ht="24" customHeight="1">
      <c r="A29" s="171">
        <v>14</v>
      </c>
      <c r="B29" s="172" t="s">
        <v>236</v>
      </c>
      <c r="C29" s="172" t="s">
        <v>237</v>
      </c>
      <c r="D29" s="190" t="s">
        <v>219</v>
      </c>
      <c r="E29" s="173">
        <v>2.046</v>
      </c>
      <c r="F29" s="173"/>
      <c r="G29" s="204">
        <f>ROUND(E29*F29,2)</f>
        <v>0</v>
      </c>
      <c r="H29" s="173">
        <v>0.00302808</v>
      </c>
    </row>
    <row r="30" spans="1:8" ht="21" customHeight="1">
      <c r="A30" s="174"/>
      <c r="B30" s="175"/>
      <c r="C30" s="175" t="s">
        <v>238</v>
      </c>
      <c r="D30" s="193"/>
      <c r="E30" s="176"/>
      <c r="F30" s="176"/>
      <c r="G30" s="207"/>
      <c r="H30" s="176"/>
    </row>
    <row r="31" spans="1:8" ht="28.5" customHeight="1">
      <c r="A31" s="159"/>
      <c r="B31" s="160" t="s">
        <v>44</v>
      </c>
      <c r="C31" s="160" t="s">
        <v>146</v>
      </c>
      <c r="D31" s="188"/>
      <c r="E31" s="161"/>
      <c r="F31" s="161"/>
      <c r="G31" s="202">
        <f>SUM(G32:G39)</f>
        <v>0</v>
      </c>
      <c r="H31" s="161">
        <f>SUM(H32:H39)</f>
        <v>10.074293899999999</v>
      </c>
    </row>
    <row r="32" spans="1:8" ht="24" customHeight="1">
      <c r="A32" s="162">
        <v>15</v>
      </c>
      <c r="B32" s="163" t="s">
        <v>239</v>
      </c>
      <c r="C32" s="163" t="s">
        <v>240</v>
      </c>
      <c r="D32" s="189" t="s">
        <v>149</v>
      </c>
      <c r="E32" s="164">
        <v>195</v>
      </c>
      <c r="F32" s="164"/>
      <c r="G32" s="203">
        <f aca="true" t="shared" si="1" ref="G32:G41">ROUND(E32*F32,2)</f>
        <v>0</v>
      </c>
      <c r="H32" s="164">
        <v>5.0154</v>
      </c>
    </row>
    <row r="33" spans="1:8" ht="34.5" customHeight="1">
      <c r="A33" s="162">
        <v>16</v>
      </c>
      <c r="B33" s="163" t="s">
        <v>241</v>
      </c>
      <c r="C33" s="163" t="s">
        <v>242</v>
      </c>
      <c r="D33" s="189" t="s">
        <v>149</v>
      </c>
      <c r="E33" s="164">
        <v>195</v>
      </c>
      <c r="F33" s="164"/>
      <c r="G33" s="203">
        <f t="shared" si="1"/>
        <v>0</v>
      </c>
      <c r="H33" s="164">
        <v>0</v>
      </c>
    </row>
    <row r="34" spans="1:8" ht="24" customHeight="1">
      <c r="A34" s="162">
        <v>17</v>
      </c>
      <c r="B34" s="163" t="s">
        <v>243</v>
      </c>
      <c r="C34" s="163" t="s">
        <v>244</v>
      </c>
      <c r="D34" s="189" t="s">
        <v>149</v>
      </c>
      <c r="E34" s="164">
        <v>195</v>
      </c>
      <c r="F34" s="164"/>
      <c r="G34" s="203">
        <f t="shared" si="1"/>
        <v>0</v>
      </c>
      <c r="H34" s="164">
        <v>5.0154</v>
      </c>
    </row>
    <row r="35" spans="1:8" ht="24" customHeight="1">
      <c r="A35" s="162">
        <v>18</v>
      </c>
      <c r="B35" s="163" t="s">
        <v>245</v>
      </c>
      <c r="C35" s="163" t="s">
        <v>246</v>
      </c>
      <c r="D35" s="189" t="s">
        <v>149</v>
      </c>
      <c r="E35" s="164">
        <v>20.09</v>
      </c>
      <c r="F35" s="164"/>
      <c r="G35" s="203">
        <f t="shared" si="1"/>
        <v>0</v>
      </c>
      <c r="H35" s="164">
        <v>0.0385728</v>
      </c>
    </row>
    <row r="36" spans="1:8" ht="13.5" customHeight="1">
      <c r="A36" s="162">
        <v>19</v>
      </c>
      <c r="B36" s="163" t="s">
        <v>247</v>
      </c>
      <c r="C36" s="163" t="s">
        <v>248</v>
      </c>
      <c r="D36" s="189" t="s">
        <v>149</v>
      </c>
      <c r="E36" s="164">
        <v>23.57</v>
      </c>
      <c r="F36" s="164"/>
      <c r="G36" s="203">
        <f t="shared" si="1"/>
        <v>0</v>
      </c>
      <c r="H36" s="164">
        <v>0.0011785</v>
      </c>
    </row>
    <row r="37" spans="1:8" ht="13.5" customHeight="1">
      <c r="A37" s="162">
        <v>20</v>
      </c>
      <c r="B37" s="163" t="s">
        <v>249</v>
      </c>
      <c r="C37" s="163" t="s">
        <v>250</v>
      </c>
      <c r="D37" s="189" t="s">
        <v>219</v>
      </c>
      <c r="E37" s="164">
        <v>10.52</v>
      </c>
      <c r="F37" s="164"/>
      <c r="G37" s="203">
        <f t="shared" si="1"/>
        <v>0</v>
      </c>
      <c r="H37" s="164">
        <v>0.00263</v>
      </c>
    </row>
    <row r="38" spans="1:8" ht="13.5" customHeight="1">
      <c r="A38" s="162">
        <v>21</v>
      </c>
      <c r="B38" s="163" t="s">
        <v>251</v>
      </c>
      <c r="C38" s="163" t="s">
        <v>252</v>
      </c>
      <c r="D38" s="189" t="s">
        <v>219</v>
      </c>
      <c r="E38" s="164">
        <v>8.54</v>
      </c>
      <c r="F38" s="164"/>
      <c r="G38" s="203">
        <f t="shared" si="1"/>
        <v>0</v>
      </c>
      <c r="H38" s="164">
        <v>0.0005978</v>
      </c>
    </row>
    <row r="39" spans="1:8" ht="13.5" customHeight="1">
      <c r="A39" s="162">
        <v>22</v>
      </c>
      <c r="B39" s="163" t="s">
        <v>253</v>
      </c>
      <c r="C39" s="163" t="s">
        <v>254</v>
      </c>
      <c r="D39" s="189" t="s">
        <v>219</v>
      </c>
      <c r="E39" s="164">
        <v>1.98</v>
      </c>
      <c r="F39" s="164"/>
      <c r="G39" s="203">
        <f t="shared" si="1"/>
        <v>0</v>
      </c>
      <c r="H39" s="164">
        <v>0.0005148</v>
      </c>
    </row>
    <row r="40" spans="1:8" ht="28.5" customHeight="1">
      <c r="A40" s="159"/>
      <c r="B40" s="160" t="s">
        <v>255</v>
      </c>
      <c r="C40" s="160" t="s">
        <v>256</v>
      </c>
      <c r="D40" s="188"/>
      <c r="E40" s="161"/>
      <c r="F40" s="161"/>
      <c r="G40" s="202">
        <f>SUM(G41)</f>
        <v>0</v>
      </c>
      <c r="H40" s="161">
        <f>SUM(H41)</f>
        <v>0</v>
      </c>
    </row>
    <row r="41" spans="1:8" ht="24" customHeight="1">
      <c r="A41" s="162">
        <v>23</v>
      </c>
      <c r="B41" s="163" t="s">
        <v>257</v>
      </c>
      <c r="C41" s="163" t="s">
        <v>258</v>
      </c>
      <c r="D41" s="189" t="s">
        <v>160</v>
      </c>
      <c r="E41" s="164">
        <v>20.449</v>
      </c>
      <c r="F41" s="164"/>
      <c r="G41" s="203">
        <f t="shared" si="1"/>
        <v>0</v>
      </c>
      <c r="H41" s="164">
        <v>0</v>
      </c>
    </row>
    <row r="42" spans="1:8" ht="30.75" customHeight="1">
      <c r="A42" s="156"/>
      <c r="B42" s="157" t="s">
        <v>49</v>
      </c>
      <c r="C42" s="157" t="s">
        <v>184</v>
      </c>
      <c r="D42" s="187"/>
      <c r="E42" s="158"/>
      <c r="F42" s="158"/>
      <c r="G42" s="201">
        <f>G43+G46+G49+G54+G58+G61</f>
        <v>0</v>
      </c>
      <c r="H42" s="158">
        <f>H43+H46+H49+H54+H58+H61</f>
        <v>1.12508462</v>
      </c>
    </row>
    <row r="43" spans="1:8" ht="28.5" customHeight="1">
      <c r="A43" s="159"/>
      <c r="B43" s="160" t="s">
        <v>189</v>
      </c>
      <c r="C43" s="160" t="s">
        <v>190</v>
      </c>
      <c r="D43" s="188"/>
      <c r="E43" s="161"/>
      <c r="F43" s="161"/>
      <c r="G43" s="202">
        <f>G44+G45</f>
        <v>0</v>
      </c>
      <c r="H43" s="161">
        <f>H44+H45</f>
        <v>0.239071</v>
      </c>
    </row>
    <row r="44" spans="1:8" ht="24" customHeight="1">
      <c r="A44" s="162">
        <v>24</v>
      </c>
      <c r="B44" s="163" t="s">
        <v>259</v>
      </c>
      <c r="C44" s="163" t="s">
        <v>260</v>
      </c>
      <c r="D44" s="189" t="s">
        <v>149</v>
      </c>
      <c r="E44" s="164">
        <v>20.09</v>
      </c>
      <c r="F44" s="164"/>
      <c r="G44" s="203">
        <f>ROUND(E44*F44,2)</f>
        <v>0</v>
      </c>
      <c r="H44" s="164">
        <v>0.239071</v>
      </c>
    </row>
    <row r="45" spans="1:8" ht="24" customHeight="1">
      <c r="A45" s="162">
        <v>25</v>
      </c>
      <c r="B45" s="163" t="s">
        <v>261</v>
      </c>
      <c r="C45" s="163" t="s">
        <v>262</v>
      </c>
      <c r="D45" s="189" t="s">
        <v>160</v>
      </c>
      <c r="E45" s="164">
        <v>0.239</v>
      </c>
      <c r="F45" s="164"/>
      <c r="G45" s="203">
        <f>ROUND(E45*F45,2)</f>
        <v>0</v>
      </c>
      <c r="H45" s="164">
        <v>0</v>
      </c>
    </row>
    <row r="46" spans="1:8" ht="28.5" customHeight="1">
      <c r="A46" s="159"/>
      <c r="B46" s="160" t="s">
        <v>263</v>
      </c>
      <c r="C46" s="160" t="s">
        <v>264</v>
      </c>
      <c r="D46" s="188"/>
      <c r="E46" s="161"/>
      <c r="F46" s="161"/>
      <c r="G46" s="202">
        <f>G47+G48</f>
        <v>0</v>
      </c>
      <c r="H46" s="161">
        <f>H47+H48</f>
        <v>0.002604</v>
      </c>
    </row>
    <row r="47" spans="1:8" ht="24" customHeight="1">
      <c r="A47" s="162">
        <v>26</v>
      </c>
      <c r="B47" s="163" t="s">
        <v>265</v>
      </c>
      <c r="C47" s="163" t="s">
        <v>266</v>
      </c>
      <c r="D47" s="189" t="s">
        <v>219</v>
      </c>
      <c r="E47" s="164">
        <v>1.86</v>
      </c>
      <c r="F47" s="164"/>
      <c r="G47" s="203">
        <f>ROUND(E47*F47,2)</f>
        <v>0</v>
      </c>
      <c r="H47" s="164">
        <v>0.002604</v>
      </c>
    </row>
    <row r="48" spans="1:8" ht="24" customHeight="1">
      <c r="A48" s="162">
        <v>27</v>
      </c>
      <c r="B48" s="163" t="s">
        <v>267</v>
      </c>
      <c r="C48" s="163" t="s">
        <v>268</v>
      </c>
      <c r="D48" s="189" t="s">
        <v>160</v>
      </c>
      <c r="E48" s="164">
        <v>0.003</v>
      </c>
      <c r="F48" s="164"/>
      <c r="G48" s="203">
        <f>ROUND(E48*F48,2)</f>
        <v>0</v>
      </c>
      <c r="H48" s="164">
        <v>0</v>
      </c>
    </row>
    <row r="49" spans="1:8" ht="28.5" customHeight="1">
      <c r="A49" s="159"/>
      <c r="B49" s="160" t="s">
        <v>269</v>
      </c>
      <c r="C49" s="160" t="s">
        <v>270</v>
      </c>
      <c r="D49" s="188"/>
      <c r="E49" s="161"/>
      <c r="F49" s="161"/>
      <c r="G49" s="202">
        <f>SUM(G50:G53)</f>
        <v>0</v>
      </c>
      <c r="H49" s="161">
        <f>SUM(H50:H53)</f>
        <v>0.802625</v>
      </c>
    </row>
    <row r="50" spans="1:8" ht="24" customHeight="1">
      <c r="A50" s="162">
        <v>28</v>
      </c>
      <c r="B50" s="163" t="s">
        <v>271</v>
      </c>
      <c r="C50" s="163" t="s">
        <v>272</v>
      </c>
      <c r="D50" s="189" t="s">
        <v>219</v>
      </c>
      <c r="E50" s="164">
        <v>12.5</v>
      </c>
      <c r="F50" s="164"/>
      <c r="G50" s="203">
        <f>ROUND(E50*F50,2)</f>
        <v>0</v>
      </c>
      <c r="H50" s="164">
        <v>0.002625</v>
      </c>
    </row>
    <row r="51" spans="1:8" ht="24" customHeight="1">
      <c r="A51" s="171">
        <v>29</v>
      </c>
      <c r="B51" s="172" t="s">
        <v>273</v>
      </c>
      <c r="C51" s="172" t="s">
        <v>274</v>
      </c>
      <c r="D51" s="190" t="s">
        <v>183</v>
      </c>
      <c r="E51" s="173">
        <v>1</v>
      </c>
      <c r="F51" s="173"/>
      <c r="G51" s="204">
        <f>ROUND(E51*F51,2)</f>
        <v>0</v>
      </c>
      <c r="H51" s="173">
        <v>0.4</v>
      </c>
    </row>
    <row r="52" spans="1:8" ht="24" customHeight="1">
      <c r="A52" s="171">
        <v>30</v>
      </c>
      <c r="B52" s="172" t="s">
        <v>275</v>
      </c>
      <c r="C52" s="172" t="s">
        <v>276</v>
      </c>
      <c r="D52" s="190" t="s">
        <v>183</v>
      </c>
      <c r="E52" s="173">
        <v>1</v>
      </c>
      <c r="F52" s="173"/>
      <c r="G52" s="204">
        <f>ROUND(E52*F52,2)</f>
        <v>0</v>
      </c>
      <c r="H52" s="173">
        <v>0.4</v>
      </c>
    </row>
    <row r="53" spans="1:8" ht="22.5">
      <c r="A53" s="162">
        <v>31</v>
      </c>
      <c r="B53" s="163" t="s">
        <v>277</v>
      </c>
      <c r="C53" s="163" t="s">
        <v>278</v>
      </c>
      <c r="D53" s="189" t="s">
        <v>279</v>
      </c>
      <c r="E53" s="164">
        <v>21.393</v>
      </c>
      <c r="F53" s="164"/>
      <c r="G53" s="203">
        <f>ROUND(E53*F53,2)</f>
        <v>0</v>
      </c>
      <c r="H53" s="164">
        <v>0</v>
      </c>
    </row>
    <row r="54" spans="1:8" ht="12.75" hidden="1">
      <c r="A54" s="159"/>
      <c r="B54" s="160" t="s">
        <v>193</v>
      </c>
      <c r="C54" s="160" t="s">
        <v>194</v>
      </c>
      <c r="D54" s="188"/>
      <c r="E54" s="161"/>
      <c r="F54" s="161"/>
      <c r="G54" s="202">
        <f>SUM(G55:G57)</f>
        <v>0</v>
      </c>
      <c r="H54" s="161">
        <f>SUM(H55:H57)</f>
        <v>0</v>
      </c>
    </row>
    <row r="55" spans="1:8" ht="22.5" hidden="1">
      <c r="A55" s="162"/>
      <c r="B55" s="163" t="s">
        <v>280</v>
      </c>
      <c r="C55" s="163" t="s">
        <v>281</v>
      </c>
      <c r="D55" s="189" t="s">
        <v>219</v>
      </c>
      <c r="E55" s="180"/>
      <c r="F55" s="180"/>
      <c r="G55" s="203">
        <f>E55*F55</f>
        <v>0</v>
      </c>
      <c r="H55" s="164"/>
    </row>
    <row r="56" spans="1:8" ht="33.75" hidden="1">
      <c r="A56" s="162"/>
      <c r="B56" s="163" t="s">
        <v>282</v>
      </c>
      <c r="C56" s="163" t="s">
        <v>283</v>
      </c>
      <c r="D56" s="189" t="s">
        <v>149</v>
      </c>
      <c r="E56" s="180"/>
      <c r="F56" s="180"/>
      <c r="G56" s="203">
        <f>E56*F56</f>
        <v>0</v>
      </c>
      <c r="H56" s="164"/>
    </row>
    <row r="57" spans="1:8" ht="22.5" hidden="1">
      <c r="A57" s="162"/>
      <c r="B57" s="163" t="s">
        <v>284</v>
      </c>
      <c r="C57" s="163" t="s">
        <v>285</v>
      </c>
      <c r="D57" s="189" t="s">
        <v>279</v>
      </c>
      <c r="E57" s="180"/>
      <c r="F57" s="180"/>
      <c r="G57" s="203">
        <f>E57*F57</f>
        <v>0</v>
      </c>
      <c r="H57" s="164"/>
    </row>
    <row r="58" spans="1:8" ht="28.5" customHeight="1">
      <c r="A58" s="159"/>
      <c r="B58" s="160" t="s">
        <v>286</v>
      </c>
      <c r="C58" s="160" t="s">
        <v>287</v>
      </c>
      <c r="D58" s="188"/>
      <c r="E58" s="161"/>
      <c r="F58" s="161"/>
      <c r="G58" s="202">
        <f>G59+G60</f>
        <v>0</v>
      </c>
      <c r="H58" s="161">
        <f>H59+H60</f>
        <v>0.07724912</v>
      </c>
    </row>
    <row r="59" spans="1:8" ht="13.5" customHeight="1">
      <c r="A59" s="162">
        <v>32</v>
      </c>
      <c r="B59" s="163" t="s">
        <v>288</v>
      </c>
      <c r="C59" s="163" t="s">
        <v>289</v>
      </c>
      <c r="D59" s="189" t="s">
        <v>149</v>
      </c>
      <c r="E59" s="164">
        <v>20.09</v>
      </c>
      <c r="F59" s="164"/>
      <c r="G59" s="203">
        <f>ROUND(E59*F59,2)</f>
        <v>0</v>
      </c>
      <c r="H59" s="164">
        <v>0.0208936</v>
      </c>
    </row>
    <row r="60" spans="1:8" ht="13.5" customHeight="1">
      <c r="A60" s="162">
        <v>33</v>
      </c>
      <c r="B60" s="163" t="s">
        <v>290</v>
      </c>
      <c r="C60" s="163" t="s">
        <v>291</v>
      </c>
      <c r="D60" s="189" t="s">
        <v>149</v>
      </c>
      <c r="E60" s="164">
        <v>74.152</v>
      </c>
      <c r="F60" s="164"/>
      <c r="G60" s="203">
        <f>ROUND(E60*F60,2)</f>
        <v>0</v>
      </c>
      <c r="H60" s="164">
        <v>0.05635552</v>
      </c>
    </row>
    <row r="61" spans="1:8" ht="28.5" customHeight="1">
      <c r="A61" s="159"/>
      <c r="B61" s="160" t="s">
        <v>292</v>
      </c>
      <c r="C61" s="160" t="s">
        <v>293</v>
      </c>
      <c r="D61" s="188"/>
      <c r="E61" s="161"/>
      <c r="F61" s="161"/>
      <c r="G61" s="202">
        <f>G62</f>
        <v>0</v>
      </c>
      <c r="H61" s="161">
        <f>H62</f>
        <v>0.0035355</v>
      </c>
    </row>
    <row r="62" spans="1:8" ht="24" customHeight="1">
      <c r="A62" s="162">
        <v>34</v>
      </c>
      <c r="B62" s="163" t="s">
        <v>294</v>
      </c>
      <c r="C62" s="163" t="s">
        <v>295</v>
      </c>
      <c r="D62" s="189" t="s">
        <v>149</v>
      </c>
      <c r="E62" s="164">
        <v>23.57</v>
      </c>
      <c r="F62" s="164"/>
      <c r="G62" s="203">
        <f>ROUND(E62*F62,2)</f>
        <v>0</v>
      </c>
      <c r="H62" s="164">
        <v>0.0035355</v>
      </c>
    </row>
    <row r="63" spans="1:8" ht="30.75" customHeight="1">
      <c r="A63" s="165"/>
      <c r="B63" s="166"/>
      <c r="C63" s="166" t="s">
        <v>205</v>
      </c>
      <c r="D63" s="191"/>
      <c r="E63" s="167"/>
      <c r="F63" s="167"/>
      <c r="G63" s="205">
        <f>G13+G42</f>
        <v>0</v>
      </c>
      <c r="H63" s="167">
        <f>H13+H42</f>
        <v>21.574473469999997</v>
      </c>
    </row>
  </sheetData>
  <sheetProtection/>
  <mergeCells count="2">
    <mergeCell ref="A1:H1"/>
    <mergeCell ref="A8:C8"/>
  </mergeCells>
  <printOptions/>
  <pageMargins left="0.39370079040527345" right="0.39370079040527345" top="0.7874015808105469" bottom="0.7874015808105469" header="0" footer="0"/>
  <pageSetup blackAndWhite="1" fitToHeight="100" fitToWidth="1" orientation="portrait" paperSize="9" r:id="rId1"/>
  <headerFooter alignWithMargins="0">
    <oddFooter>&amp;C   Strana &amp;P 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zoomScalePageLayoutView="0" workbookViewId="0" topLeftCell="A4">
      <selection activeCell="G35" sqref="G35"/>
    </sheetView>
  </sheetViews>
  <sheetFormatPr defaultColWidth="10.5" defaultRowHeight="12" customHeight="1"/>
  <cols>
    <col min="1" max="1" width="5.66015625" style="168" customWidth="1"/>
    <col min="2" max="2" width="13.83203125" style="169" customWidth="1"/>
    <col min="3" max="3" width="49.83203125" style="169" customWidth="1"/>
    <col min="4" max="4" width="3.83203125" style="192" customWidth="1"/>
    <col min="5" max="5" width="11.33203125" style="170" customWidth="1"/>
    <col min="6" max="6" width="11.5" style="170" customWidth="1"/>
    <col min="7" max="7" width="17.33203125" style="206" customWidth="1"/>
    <col min="8" max="8" width="13.83203125" style="170" customWidth="1"/>
    <col min="9" max="16384" width="10.5" style="2" customWidth="1"/>
  </cols>
  <sheetData>
    <row r="1" spans="1:8" ht="27.75" customHeight="1">
      <c r="A1" s="235" t="s">
        <v>129</v>
      </c>
      <c r="B1" s="236"/>
      <c r="C1" s="236"/>
      <c r="D1" s="236"/>
      <c r="E1" s="236"/>
      <c r="F1" s="236"/>
      <c r="G1" s="236"/>
      <c r="H1" s="236"/>
    </row>
    <row r="2" spans="1:8" ht="12.75" customHeight="1">
      <c r="A2" s="130" t="s">
        <v>540</v>
      </c>
      <c r="B2" s="134"/>
      <c r="C2" s="134"/>
      <c r="D2" s="182"/>
      <c r="E2" s="134"/>
      <c r="F2" s="134"/>
      <c r="G2" s="195"/>
      <c r="H2" s="134"/>
    </row>
    <row r="3" spans="1:8" ht="12.75" customHeight="1">
      <c r="A3" s="130" t="s">
        <v>296</v>
      </c>
      <c r="B3" s="134"/>
      <c r="C3" s="134"/>
      <c r="D3" s="182"/>
      <c r="E3" s="134"/>
      <c r="F3" s="134"/>
      <c r="G3" s="195"/>
      <c r="H3" s="134"/>
    </row>
    <row r="4" spans="1:8" ht="13.5" customHeight="1">
      <c r="A4" s="149"/>
      <c r="B4" s="130"/>
      <c r="C4" s="149"/>
      <c r="D4" s="183"/>
      <c r="E4" s="131"/>
      <c r="F4" s="131"/>
      <c r="G4" s="196"/>
      <c r="H4" s="131"/>
    </row>
    <row r="5" spans="1:8" ht="6.75" customHeight="1">
      <c r="A5" s="150"/>
      <c r="B5" s="151"/>
      <c r="C5" s="151"/>
      <c r="D5" s="184"/>
      <c r="E5" s="152"/>
      <c r="F5" s="152"/>
      <c r="G5" s="197"/>
      <c r="H5" s="152"/>
    </row>
    <row r="6" spans="1:8" ht="12.75" customHeight="1">
      <c r="A6" s="134" t="s">
        <v>133</v>
      </c>
      <c r="B6" s="134"/>
      <c r="C6" s="134"/>
      <c r="D6" s="182"/>
      <c r="E6" s="134"/>
      <c r="F6" s="134"/>
      <c r="G6" s="195"/>
      <c r="H6" s="134"/>
    </row>
    <row r="7" spans="1:8" ht="13.5" customHeight="1">
      <c r="A7" s="134" t="s">
        <v>134</v>
      </c>
      <c r="B7" s="134"/>
      <c r="C7" s="134"/>
      <c r="D7" s="182"/>
      <c r="E7" s="134" t="s">
        <v>135</v>
      </c>
      <c r="F7" s="134"/>
      <c r="G7" s="195"/>
      <c r="H7" s="134"/>
    </row>
    <row r="8" spans="1:8" ht="13.5" customHeight="1">
      <c r="A8" s="237" t="s">
        <v>136</v>
      </c>
      <c r="B8" s="238"/>
      <c r="C8" s="238"/>
      <c r="D8" s="185"/>
      <c r="E8" s="134" t="s">
        <v>537</v>
      </c>
      <c r="F8" s="154"/>
      <c r="G8" s="198"/>
      <c r="H8" s="154"/>
    </row>
    <row r="9" spans="1:8" ht="6.75" customHeight="1">
      <c r="A9" s="150"/>
      <c r="B9" s="150"/>
      <c r="C9" s="150"/>
      <c r="D9" s="186"/>
      <c r="E9" s="150"/>
      <c r="F9" s="150"/>
      <c r="G9" s="199"/>
      <c r="H9" s="150"/>
    </row>
    <row r="10" spans="1:8" ht="28.5" customHeight="1">
      <c r="A10" s="155" t="s">
        <v>137</v>
      </c>
      <c r="B10" s="155" t="s">
        <v>138</v>
      </c>
      <c r="C10" s="155" t="s">
        <v>139</v>
      </c>
      <c r="D10" s="155" t="s">
        <v>140</v>
      </c>
      <c r="E10" s="155" t="s">
        <v>141</v>
      </c>
      <c r="F10" s="155" t="s">
        <v>142</v>
      </c>
      <c r="G10" s="200" t="s">
        <v>143</v>
      </c>
      <c r="H10" s="155" t="s">
        <v>144</v>
      </c>
    </row>
    <row r="11" spans="1:8" ht="12.75" customHeight="1" hidden="1">
      <c r="A11" s="155" t="s">
        <v>35</v>
      </c>
      <c r="B11" s="155" t="s">
        <v>42</v>
      </c>
      <c r="C11" s="155" t="s">
        <v>48</v>
      </c>
      <c r="D11" s="155" t="s">
        <v>54</v>
      </c>
      <c r="E11" s="155" t="s">
        <v>58</v>
      </c>
      <c r="F11" s="155" t="s">
        <v>62</v>
      </c>
      <c r="G11" s="200" t="s">
        <v>65</v>
      </c>
      <c r="H11" s="155" t="s">
        <v>38</v>
      </c>
    </row>
    <row r="12" spans="1:8" ht="3" customHeight="1">
      <c r="A12" s="150"/>
      <c r="B12" s="150"/>
      <c r="C12" s="150"/>
      <c r="D12" s="186"/>
      <c r="E12" s="150"/>
      <c r="F12" s="150"/>
      <c r="G12" s="199"/>
      <c r="H12" s="150"/>
    </row>
    <row r="13" spans="1:8" ht="30.75" customHeight="1">
      <c r="A13" s="156"/>
      <c r="B13" s="157" t="s">
        <v>49</v>
      </c>
      <c r="C13" s="157" t="s">
        <v>184</v>
      </c>
      <c r="D13" s="187"/>
      <c r="E13" s="158"/>
      <c r="F13" s="158"/>
      <c r="G13" s="201">
        <f>G14+G18+G22+G29</f>
        <v>0</v>
      </c>
      <c r="H13" s="158">
        <v>0</v>
      </c>
    </row>
    <row r="14" spans="1:8" ht="28.5" customHeight="1">
      <c r="A14" s="159"/>
      <c r="B14" s="160" t="s">
        <v>297</v>
      </c>
      <c r="C14" s="160" t="s">
        <v>298</v>
      </c>
      <c r="D14" s="188"/>
      <c r="E14" s="161"/>
      <c r="F14" s="161"/>
      <c r="G14" s="202">
        <f>SUM(G15:G17)</f>
        <v>0</v>
      </c>
      <c r="H14" s="161">
        <v>0</v>
      </c>
    </row>
    <row r="15" spans="1:8" ht="24" customHeight="1">
      <c r="A15" s="162">
        <v>1</v>
      </c>
      <c r="B15" s="163" t="s">
        <v>299</v>
      </c>
      <c r="C15" s="163" t="s">
        <v>300</v>
      </c>
      <c r="D15" s="189" t="s">
        <v>219</v>
      </c>
      <c r="E15" s="164">
        <v>16</v>
      </c>
      <c r="F15" s="164"/>
      <c r="G15" s="203">
        <f>ROUND(E15*F15,2)</f>
        <v>0</v>
      </c>
      <c r="H15" s="164">
        <v>0</v>
      </c>
    </row>
    <row r="16" spans="1:8" ht="24" customHeight="1">
      <c r="A16" s="171">
        <v>2</v>
      </c>
      <c r="B16" s="172" t="s">
        <v>301</v>
      </c>
      <c r="C16" s="172" t="s">
        <v>302</v>
      </c>
      <c r="D16" s="190" t="s">
        <v>219</v>
      </c>
      <c r="E16" s="173">
        <v>16.32</v>
      </c>
      <c r="F16" s="173"/>
      <c r="G16" s="204">
        <f>ROUND(E16*F16,2)</f>
        <v>0</v>
      </c>
      <c r="H16" s="173">
        <v>0</v>
      </c>
    </row>
    <row r="17" spans="1:8" ht="24" customHeight="1">
      <c r="A17" s="162">
        <v>3</v>
      </c>
      <c r="B17" s="163" t="s">
        <v>303</v>
      </c>
      <c r="C17" s="163" t="s">
        <v>304</v>
      </c>
      <c r="D17" s="189" t="s">
        <v>279</v>
      </c>
      <c r="E17" s="164">
        <v>0.298</v>
      </c>
      <c r="F17" s="164"/>
      <c r="G17" s="203">
        <f>ROUND(E17*F17,2)</f>
        <v>0</v>
      </c>
      <c r="H17" s="164">
        <v>0</v>
      </c>
    </row>
    <row r="18" spans="1:8" ht="28.5" customHeight="1">
      <c r="A18" s="159"/>
      <c r="B18" s="160" t="s">
        <v>305</v>
      </c>
      <c r="C18" s="160" t="s">
        <v>306</v>
      </c>
      <c r="D18" s="188"/>
      <c r="E18" s="161"/>
      <c r="F18" s="161"/>
      <c r="G18" s="202">
        <f>SUM(G19:G21)</f>
        <v>0</v>
      </c>
      <c r="H18" s="161">
        <v>0</v>
      </c>
    </row>
    <row r="19" spans="1:8" ht="13.5" customHeight="1">
      <c r="A19" s="162">
        <v>4</v>
      </c>
      <c r="B19" s="163" t="s">
        <v>307</v>
      </c>
      <c r="C19" s="163" t="s">
        <v>308</v>
      </c>
      <c r="D19" s="189" t="s">
        <v>219</v>
      </c>
      <c r="E19" s="164">
        <v>5</v>
      </c>
      <c r="F19" s="164"/>
      <c r="G19" s="203">
        <f>ROUND(E19*F19,2)</f>
        <v>0</v>
      </c>
      <c r="H19" s="164">
        <v>0</v>
      </c>
    </row>
    <row r="20" spans="1:8" ht="24" customHeight="1">
      <c r="A20" s="162">
        <v>5</v>
      </c>
      <c r="B20" s="163" t="s">
        <v>309</v>
      </c>
      <c r="C20" s="163" t="s">
        <v>310</v>
      </c>
      <c r="D20" s="189" t="s">
        <v>219</v>
      </c>
      <c r="E20" s="164">
        <v>5</v>
      </c>
      <c r="F20" s="164"/>
      <c r="G20" s="203">
        <f>ROUND(E20*F20,2)</f>
        <v>0</v>
      </c>
      <c r="H20" s="164">
        <v>0</v>
      </c>
    </row>
    <row r="21" spans="1:8" ht="24" customHeight="1">
      <c r="A21" s="162">
        <v>6</v>
      </c>
      <c r="B21" s="163" t="s">
        <v>311</v>
      </c>
      <c r="C21" s="163" t="s">
        <v>312</v>
      </c>
      <c r="D21" s="189" t="s">
        <v>279</v>
      </c>
      <c r="E21" s="164">
        <v>0.426</v>
      </c>
      <c r="F21" s="164"/>
      <c r="G21" s="203">
        <f>ROUND(E21*F21,2)</f>
        <v>0</v>
      </c>
      <c r="H21" s="164">
        <v>0</v>
      </c>
    </row>
    <row r="22" spans="1:8" ht="28.5" customHeight="1">
      <c r="A22" s="159"/>
      <c r="B22" s="160" t="s">
        <v>313</v>
      </c>
      <c r="C22" s="160" t="s">
        <v>314</v>
      </c>
      <c r="D22" s="188"/>
      <c r="E22" s="161"/>
      <c r="F22" s="161"/>
      <c r="G22" s="202">
        <f>SUM(G23:G28)</f>
        <v>0</v>
      </c>
      <c r="H22" s="161">
        <v>0</v>
      </c>
    </row>
    <row r="23" spans="1:8" ht="24" customHeight="1">
      <c r="A23" s="162">
        <v>7</v>
      </c>
      <c r="B23" s="163" t="s">
        <v>315</v>
      </c>
      <c r="C23" s="163" t="s">
        <v>316</v>
      </c>
      <c r="D23" s="189" t="s">
        <v>219</v>
      </c>
      <c r="E23" s="164">
        <v>16</v>
      </c>
      <c r="F23" s="164"/>
      <c r="G23" s="203">
        <f aca="true" t="shared" si="0" ref="G23:G28">ROUND(E23*F23,2)</f>
        <v>0</v>
      </c>
      <c r="H23" s="164">
        <v>0</v>
      </c>
    </row>
    <row r="24" spans="1:8" ht="24" customHeight="1">
      <c r="A24" s="162">
        <v>8</v>
      </c>
      <c r="B24" s="163" t="s">
        <v>317</v>
      </c>
      <c r="C24" s="163" t="s">
        <v>318</v>
      </c>
      <c r="D24" s="189" t="s">
        <v>183</v>
      </c>
      <c r="E24" s="164">
        <v>2</v>
      </c>
      <c r="F24" s="164"/>
      <c r="G24" s="203">
        <f t="shared" si="0"/>
        <v>0</v>
      </c>
      <c r="H24" s="164">
        <v>0</v>
      </c>
    </row>
    <row r="25" spans="1:8" ht="13.5" customHeight="1">
      <c r="A25" s="171">
        <v>9</v>
      </c>
      <c r="B25" s="172" t="s">
        <v>319</v>
      </c>
      <c r="C25" s="172" t="s">
        <v>320</v>
      </c>
      <c r="D25" s="190" t="s">
        <v>183</v>
      </c>
      <c r="E25" s="173">
        <v>2</v>
      </c>
      <c r="F25" s="173"/>
      <c r="G25" s="204">
        <f t="shared" si="0"/>
        <v>0</v>
      </c>
      <c r="H25" s="173">
        <v>0</v>
      </c>
    </row>
    <row r="26" spans="1:8" ht="13.5" customHeight="1">
      <c r="A26" s="162">
        <v>10</v>
      </c>
      <c r="B26" s="163" t="s">
        <v>321</v>
      </c>
      <c r="C26" s="163" t="s">
        <v>322</v>
      </c>
      <c r="D26" s="189" t="s">
        <v>219</v>
      </c>
      <c r="E26" s="164">
        <v>16</v>
      </c>
      <c r="F26" s="164"/>
      <c r="G26" s="203">
        <f t="shared" si="0"/>
        <v>0</v>
      </c>
      <c r="H26" s="164">
        <v>0</v>
      </c>
    </row>
    <row r="27" spans="1:8" ht="13.5" customHeight="1">
      <c r="A27" s="162">
        <v>11</v>
      </c>
      <c r="B27" s="163" t="s">
        <v>323</v>
      </c>
      <c r="C27" s="163" t="s">
        <v>324</v>
      </c>
      <c r="D27" s="189" t="s">
        <v>219</v>
      </c>
      <c r="E27" s="164">
        <v>16</v>
      </c>
      <c r="F27" s="164"/>
      <c r="G27" s="203">
        <f t="shared" si="0"/>
        <v>0</v>
      </c>
      <c r="H27" s="164">
        <v>0</v>
      </c>
    </row>
    <row r="28" spans="1:8" ht="24" customHeight="1">
      <c r="A28" s="162">
        <v>12</v>
      </c>
      <c r="B28" s="163" t="s">
        <v>325</v>
      </c>
      <c r="C28" s="163" t="s">
        <v>326</v>
      </c>
      <c r="D28" s="189" t="s">
        <v>279</v>
      </c>
      <c r="E28" s="164">
        <v>1.661</v>
      </c>
      <c r="F28" s="164"/>
      <c r="G28" s="203">
        <f t="shared" si="0"/>
        <v>0</v>
      </c>
      <c r="H28" s="164">
        <v>0</v>
      </c>
    </row>
    <row r="29" spans="1:8" ht="28.5" customHeight="1" hidden="1">
      <c r="A29" s="159"/>
      <c r="B29" s="160" t="s">
        <v>327</v>
      </c>
      <c r="C29" s="160" t="s">
        <v>328</v>
      </c>
      <c r="D29" s="188"/>
      <c r="E29" s="161"/>
      <c r="F29" s="161"/>
      <c r="G29" s="202">
        <f>SUM(G30:G34)</f>
        <v>0</v>
      </c>
      <c r="H29" s="161">
        <v>0</v>
      </c>
    </row>
    <row r="30" spans="1:8" ht="34.5" customHeight="1" hidden="1">
      <c r="A30" s="162">
        <v>13</v>
      </c>
      <c r="B30" s="163" t="s">
        <v>329</v>
      </c>
      <c r="C30" s="163" t="s">
        <v>330</v>
      </c>
      <c r="D30" s="189" t="s">
        <v>331</v>
      </c>
      <c r="E30" s="164"/>
      <c r="F30" s="164"/>
      <c r="G30" s="203">
        <f>E30*F30</f>
        <v>0</v>
      </c>
      <c r="H30" s="164">
        <v>0</v>
      </c>
    </row>
    <row r="31" spans="1:8" ht="13.5" customHeight="1" hidden="1">
      <c r="A31" s="171">
        <v>14</v>
      </c>
      <c r="B31" s="172" t="s">
        <v>332</v>
      </c>
      <c r="C31" s="172" t="s">
        <v>333</v>
      </c>
      <c r="D31" s="190" t="s">
        <v>183</v>
      </c>
      <c r="E31" s="173"/>
      <c r="F31" s="173"/>
      <c r="G31" s="204">
        <f>E31*F31</f>
        <v>0</v>
      </c>
      <c r="H31" s="173">
        <v>0</v>
      </c>
    </row>
    <row r="32" spans="1:8" ht="24" customHeight="1" hidden="1">
      <c r="A32" s="162">
        <v>15</v>
      </c>
      <c r="B32" s="163" t="s">
        <v>334</v>
      </c>
      <c r="C32" s="163" t="s">
        <v>335</v>
      </c>
      <c r="D32" s="189" t="s">
        <v>183</v>
      </c>
      <c r="E32" s="164"/>
      <c r="F32" s="164"/>
      <c r="G32" s="203">
        <f>E32*F32</f>
        <v>0</v>
      </c>
      <c r="H32" s="164">
        <v>0</v>
      </c>
    </row>
    <row r="33" spans="1:8" ht="13.5" customHeight="1" hidden="1">
      <c r="A33" s="171">
        <v>16</v>
      </c>
      <c r="B33" s="172" t="s">
        <v>336</v>
      </c>
      <c r="C33" s="172" t="s">
        <v>337</v>
      </c>
      <c r="D33" s="190" t="s">
        <v>183</v>
      </c>
      <c r="E33" s="173"/>
      <c r="F33" s="173"/>
      <c r="G33" s="204">
        <f>E33*F33</f>
        <v>0</v>
      </c>
      <c r="H33" s="173">
        <v>0</v>
      </c>
    </row>
    <row r="34" spans="1:8" ht="24" customHeight="1" hidden="1">
      <c r="A34" s="162">
        <v>17</v>
      </c>
      <c r="B34" s="163" t="s">
        <v>338</v>
      </c>
      <c r="C34" s="163" t="s">
        <v>339</v>
      </c>
      <c r="D34" s="189" t="s">
        <v>279</v>
      </c>
      <c r="E34" s="164"/>
      <c r="F34" s="164"/>
      <c r="G34" s="203">
        <f>E34*F34</f>
        <v>0</v>
      </c>
      <c r="H34" s="164">
        <v>0</v>
      </c>
    </row>
    <row r="35" spans="1:8" ht="30.75" customHeight="1">
      <c r="A35" s="165"/>
      <c r="B35" s="166"/>
      <c r="C35" s="166" t="s">
        <v>205</v>
      </c>
      <c r="D35" s="191"/>
      <c r="E35" s="167"/>
      <c r="F35" s="167"/>
      <c r="G35" s="205">
        <f>G13</f>
        <v>0</v>
      </c>
      <c r="H35" s="167">
        <v>0</v>
      </c>
    </row>
  </sheetData>
  <sheetProtection/>
  <mergeCells count="2">
    <mergeCell ref="A1:H1"/>
    <mergeCell ref="A8:C8"/>
  </mergeCells>
  <printOptions/>
  <pageMargins left="0.39370079040527345" right="0.39370079040527345" top="0.7874015808105469" bottom="0.7874015808105469" header="0" footer="0"/>
  <pageSetup blackAndWhite="1" fitToHeight="100" fitToWidth="1" orientation="portrait" paperSize="9" r:id="rId1"/>
  <headerFooter alignWithMargins="0">
    <oddFooter>&amp;C   Strana &amp;P 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showGridLines="0" zoomScalePageLayoutView="0" workbookViewId="0" topLeftCell="A31">
      <selection activeCell="G14" sqref="G14"/>
    </sheetView>
  </sheetViews>
  <sheetFormatPr defaultColWidth="10.5" defaultRowHeight="12" customHeight="1"/>
  <cols>
    <col min="1" max="1" width="6.66015625" style="168" customWidth="1"/>
    <col min="2" max="2" width="13.83203125" style="169" customWidth="1"/>
    <col min="3" max="3" width="49.83203125" style="169" customWidth="1"/>
    <col min="4" max="4" width="3.83203125" style="192" customWidth="1"/>
    <col min="5" max="5" width="11.33203125" style="170" customWidth="1"/>
    <col min="6" max="6" width="11.5" style="170" customWidth="1"/>
    <col min="7" max="7" width="17.33203125" style="206" customWidth="1"/>
    <col min="8" max="8" width="13.83203125" style="170" customWidth="1"/>
    <col min="9" max="9" width="10.5" style="2" customWidth="1"/>
    <col min="10" max="10" width="22.33203125" style="2" customWidth="1"/>
    <col min="11" max="16384" width="10.5" style="2" customWidth="1"/>
  </cols>
  <sheetData>
    <row r="1" spans="1:8" ht="27.75" customHeight="1">
      <c r="A1" s="235" t="s">
        <v>129</v>
      </c>
      <c r="B1" s="236"/>
      <c r="C1" s="236"/>
      <c r="D1" s="236"/>
      <c r="E1" s="236"/>
      <c r="F1" s="236"/>
      <c r="G1" s="236"/>
      <c r="H1" s="236"/>
    </row>
    <row r="2" spans="1:8" ht="12.75" customHeight="1">
      <c r="A2" s="130" t="s">
        <v>541</v>
      </c>
      <c r="B2" s="134"/>
      <c r="C2" s="134"/>
      <c r="D2" s="182"/>
      <c r="E2" s="134"/>
      <c r="F2" s="134"/>
      <c r="G2" s="195"/>
      <c r="H2" s="134"/>
    </row>
    <row r="3" spans="1:8" ht="12.75" customHeight="1">
      <c r="A3" s="130" t="s">
        <v>340</v>
      </c>
      <c r="B3" s="134"/>
      <c r="C3" s="134"/>
      <c r="D3" s="182"/>
      <c r="E3" s="134"/>
      <c r="F3" s="134"/>
      <c r="G3" s="195"/>
      <c r="H3" s="134"/>
    </row>
    <row r="4" spans="1:8" ht="13.5" customHeight="1">
      <c r="A4" s="149" t="s">
        <v>131</v>
      </c>
      <c r="B4" s="130"/>
      <c r="C4" s="149" t="s">
        <v>341</v>
      </c>
      <c r="D4" s="183"/>
      <c r="E4" s="131"/>
      <c r="F4" s="131"/>
      <c r="G4" s="196"/>
      <c r="H4" s="131"/>
    </row>
    <row r="5" spans="1:8" ht="6.75" customHeight="1">
      <c r="A5" s="150"/>
      <c r="B5" s="151"/>
      <c r="C5" s="151"/>
      <c r="D5" s="184"/>
      <c r="E5" s="152"/>
      <c r="F5" s="152"/>
      <c r="G5" s="197"/>
      <c r="H5" s="152"/>
    </row>
    <row r="6" spans="1:8" ht="12.75" customHeight="1">
      <c r="A6" s="134" t="s">
        <v>133</v>
      </c>
      <c r="B6" s="134"/>
      <c r="C6" s="134"/>
      <c r="D6" s="182"/>
      <c r="E6" s="134"/>
      <c r="F6" s="134"/>
      <c r="G6" s="195"/>
      <c r="H6" s="134"/>
    </row>
    <row r="7" spans="1:8" ht="13.5" customHeight="1">
      <c r="A7" s="134" t="s">
        <v>134</v>
      </c>
      <c r="B7" s="134"/>
      <c r="C7" s="134"/>
      <c r="D7" s="182"/>
      <c r="E7" s="134" t="s">
        <v>135</v>
      </c>
      <c r="F7" s="134"/>
      <c r="G7" s="195"/>
      <c r="H7" s="134"/>
    </row>
    <row r="8" spans="1:8" ht="13.5" customHeight="1">
      <c r="A8" s="237" t="s">
        <v>136</v>
      </c>
      <c r="B8" s="238"/>
      <c r="C8" s="238"/>
      <c r="D8" s="185"/>
      <c r="E8" s="134" t="s">
        <v>537</v>
      </c>
      <c r="F8" s="154"/>
      <c r="G8" s="198"/>
      <c r="H8" s="154"/>
    </row>
    <row r="9" spans="1:8" ht="6.75" customHeight="1">
      <c r="A9" s="150"/>
      <c r="B9" s="150"/>
      <c r="C9" s="150"/>
      <c r="D9" s="186"/>
      <c r="E9" s="150"/>
      <c r="F9" s="150"/>
      <c r="G9" s="199"/>
      <c r="H9" s="150"/>
    </row>
    <row r="10" spans="1:8" ht="28.5" customHeight="1">
      <c r="A10" s="155" t="s">
        <v>137</v>
      </c>
      <c r="B10" s="155" t="s">
        <v>138</v>
      </c>
      <c r="C10" s="155" t="s">
        <v>139</v>
      </c>
      <c r="D10" s="155" t="s">
        <v>140</v>
      </c>
      <c r="E10" s="155" t="s">
        <v>141</v>
      </c>
      <c r="F10" s="155" t="s">
        <v>142</v>
      </c>
      <c r="G10" s="200" t="s">
        <v>143</v>
      </c>
      <c r="H10" s="155" t="s">
        <v>144</v>
      </c>
    </row>
    <row r="11" spans="1:8" ht="12.75" customHeight="1" hidden="1">
      <c r="A11" s="155" t="s">
        <v>35</v>
      </c>
      <c r="B11" s="155" t="s">
        <v>42</v>
      </c>
      <c r="C11" s="155" t="s">
        <v>48</v>
      </c>
      <c r="D11" s="155" t="s">
        <v>54</v>
      </c>
      <c r="E11" s="155" t="s">
        <v>58</v>
      </c>
      <c r="F11" s="155" t="s">
        <v>62</v>
      </c>
      <c r="G11" s="200" t="s">
        <v>65</v>
      </c>
      <c r="H11" s="155" t="s">
        <v>38</v>
      </c>
    </row>
    <row r="12" spans="1:11" ht="3" customHeight="1">
      <c r="A12" s="150"/>
      <c r="B12" s="150"/>
      <c r="C12" s="150"/>
      <c r="D12" s="186"/>
      <c r="E12" s="150"/>
      <c r="F12" s="150"/>
      <c r="G12" s="199"/>
      <c r="H12" s="150"/>
      <c r="K12" s="158">
        <v>2580.667</v>
      </c>
    </row>
    <row r="13" spans="1:8" ht="30.75" customHeight="1">
      <c r="A13" s="156"/>
      <c r="B13" s="157" t="s">
        <v>199</v>
      </c>
      <c r="C13" s="157" t="s">
        <v>200</v>
      </c>
      <c r="D13" s="187"/>
      <c r="E13" s="158"/>
      <c r="F13" s="158"/>
      <c r="G13" s="201">
        <f>G14+G58+G72+G76</f>
        <v>0</v>
      </c>
      <c r="H13" s="158">
        <v>0</v>
      </c>
    </row>
    <row r="14" spans="1:10" ht="28.5" customHeight="1">
      <c r="A14" s="159"/>
      <c r="B14" s="160" t="s">
        <v>201</v>
      </c>
      <c r="C14" s="160" t="s">
        <v>202</v>
      </c>
      <c r="D14" s="188"/>
      <c r="E14" s="161"/>
      <c r="F14" s="161"/>
      <c r="G14" s="202">
        <f>SUM(G15:G57)</f>
        <v>0</v>
      </c>
      <c r="H14" s="161">
        <v>0</v>
      </c>
      <c r="J14" s="158"/>
    </row>
    <row r="15" spans="1:8" ht="24" customHeight="1">
      <c r="A15" s="162">
        <v>1</v>
      </c>
      <c r="B15" s="163" t="s">
        <v>342</v>
      </c>
      <c r="C15" s="163" t="s">
        <v>343</v>
      </c>
      <c r="D15" s="189" t="s">
        <v>219</v>
      </c>
      <c r="E15" s="164">
        <v>12</v>
      </c>
      <c r="F15" s="164"/>
      <c r="G15" s="164">
        <f aca="true" t="shared" si="0" ref="G15:G57">ROUND(E15*F15,2)</f>
        <v>0</v>
      </c>
      <c r="H15" s="164">
        <v>0</v>
      </c>
    </row>
    <row r="16" spans="1:8" ht="13.5" customHeight="1">
      <c r="A16" s="171">
        <v>2</v>
      </c>
      <c r="B16" s="172" t="s">
        <v>344</v>
      </c>
      <c r="C16" s="172" t="s">
        <v>345</v>
      </c>
      <c r="D16" s="190" t="s">
        <v>219</v>
      </c>
      <c r="E16" s="173">
        <v>12</v>
      </c>
      <c r="F16" s="173"/>
      <c r="G16" s="173">
        <f t="shared" si="0"/>
        <v>0</v>
      </c>
      <c r="H16" s="173">
        <v>0</v>
      </c>
    </row>
    <row r="17" spans="1:8" ht="24" customHeight="1">
      <c r="A17" s="162">
        <v>3</v>
      </c>
      <c r="B17" s="163" t="s">
        <v>346</v>
      </c>
      <c r="C17" s="163" t="s">
        <v>347</v>
      </c>
      <c r="D17" s="189" t="s">
        <v>219</v>
      </c>
      <c r="E17" s="164">
        <v>15</v>
      </c>
      <c r="F17" s="164"/>
      <c r="G17" s="164">
        <f t="shared" si="0"/>
        <v>0</v>
      </c>
      <c r="H17" s="164">
        <v>0</v>
      </c>
    </row>
    <row r="18" spans="1:8" ht="24" customHeight="1">
      <c r="A18" s="171">
        <v>4</v>
      </c>
      <c r="B18" s="172" t="s">
        <v>348</v>
      </c>
      <c r="C18" s="172" t="s">
        <v>349</v>
      </c>
      <c r="D18" s="190" t="s">
        <v>219</v>
      </c>
      <c r="E18" s="173">
        <v>15</v>
      </c>
      <c r="F18" s="173"/>
      <c r="G18" s="173">
        <f t="shared" si="0"/>
        <v>0</v>
      </c>
      <c r="H18" s="173">
        <v>0</v>
      </c>
    </row>
    <row r="19" spans="1:8" ht="24" customHeight="1">
      <c r="A19" s="162">
        <v>5</v>
      </c>
      <c r="B19" s="163" t="s">
        <v>350</v>
      </c>
      <c r="C19" s="163" t="s">
        <v>351</v>
      </c>
      <c r="D19" s="189" t="s">
        <v>183</v>
      </c>
      <c r="E19" s="164">
        <v>16</v>
      </c>
      <c r="F19" s="164"/>
      <c r="G19" s="164">
        <f t="shared" si="0"/>
        <v>0</v>
      </c>
      <c r="H19" s="164">
        <v>0</v>
      </c>
    </row>
    <row r="20" spans="1:8" ht="24" customHeight="1">
      <c r="A20" s="171">
        <v>6</v>
      </c>
      <c r="B20" s="172" t="s">
        <v>352</v>
      </c>
      <c r="C20" s="172" t="s">
        <v>353</v>
      </c>
      <c r="D20" s="190" t="s">
        <v>183</v>
      </c>
      <c r="E20" s="173">
        <v>16</v>
      </c>
      <c r="F20" s="173"/>
      <c r="G20" s="173">
        <f t="shared" si="0"/>
        <v>0</v>
      </c>
      <c r="H20" s="173">
        <v>0</v>
      </c>
    </row>
    <row r="21" spans="1:8" ht="13.5" customHeight="1">
      <c r="A21" s="162">
        <v>7</v>
      </c>
      <c r="B21" s="163" t="s">
        <v>354</v>
      </c>
      <c r="C21" s="163" t="s">
        <v>355</v>
      </c>
      <c r="D21" s="189" t="s">
        <v>183</v>
      </c>
      <c r="E21" s="164">
        <v>6</v>
      </c>
      <c r="F21" s="164"/>
      <c r="G21" s="164">
        <f t="shared" si="0"/>
        <v>0</v>
      </c>
      <c r="H21" s="164">
        <v>0</v>
      </c>
    </row>
    <row r="22" spans="1:8" ht="24" customHeight="1">
      <c r="A22" s="171">
        <v>8</v>
      </c>
      <c r="B22" s="172" t="s">
        <v>356</v>
      </c>
      <c r="C22" s="172" t="s">
        <v>357</v>
      </c>
      <c r="D22" s="190" t="s">
        <v>183</v>
      </c>
      <c r="E22" s="173">
        <v>6</v>
      </c>
      <c r="F22" s="173"/>
      <c r="G22" s="173">
        <f t="shared" si="0"/>
        <v>0</v>
      </c>
      <c r="H22" s="173">
        <v>0</v>
      </c>
    </row>
    <row r="23" spans="1:8" ht="13.5" customHeight="1">
      <c r="A23" s="162">
        <v>9</v>
      </c>
      <c r="B23" s="163" t="s">
        <v>358</v>
      </c>
      <c r="C23" s="163" t="s">
        <v>359</v>
      </c>
      <c r="D23" s="189" t="s">
        <v>183</v>
      </c>
      <c r="E23" s="164">
        <v>40</v>
      </c>
      <c r="F23" s="164"/>
      <c r="G23" s="164">
        <f t="shared" si="0"/>
        <v>0</v>
      </c>
      <c r="H23" s="164">
        <v>0</v>
      </c>
    </row>
    <row r="24" spans="1:8" ht="24" customHeight="1">
      <c r="A24" s="171">
        <v>10</v>
      </c>
      <c r="B24" s="172" t="s">
        <v>360</v>
      </c>
      <c r="C24" s="172" t="s">
        <v>361</v>
      </c>
      <c r="D24" s="190" t="s">
        <v>183</v>
      </c>
      <c r="E24" s="173">
        <v>40</v>
      </c>
      <c r="F24" s="173"/>
      <c r="G24" s="173">
        <f t="shared" si="0"/>
        <v>0</v>
      </c>
      <c r="H24" s="173">
        <v>0</v>
      </c>
    </row>
    <row r="25" spans="1:8" ht="24" customHeight="1">
      <c r="A25" s="162">
        <v>11</v>
      </c>
      <c r="B25" s="163" t="s">
        <v>362</v>
      </c>
      <c r="C25" s="163" t="s">
        <v>363</v>
      </c>
      <c r="D25" s="189" t="s">
        <v>183</v>
      </c>
      <c r="E25" s="164">
        <v>1</v>
      </c>
      <c r="F25" s="164"/>
      <c r="G25" s="164">
        <f t="shared" si="0"/>
        <v>0</v>
      </c>
      <c r="H25" s="164">
        <v>0</v>
      </c>
    </row>
    <row r="26" spans="1:8" ht="13.5" customHeight="1">
      <c r="A26" s="171">
        <v>12</v>
      </c>
      <c r="B26" s="172" t="s">
        <v>364</v>
      </c>
      <c r="C26" s="172" t="s">
        <v>365</v>
      </c>
      <c r="D26" s="190" t="s">
        <v>183</v>
      </c>
      <c r="E26" s="173">
        <v>1</v>
      </c>
      <c r="F26" s="173"/>
      <c r="G26" s="173">
        <f t="shared" si="0"/>
        <v>0</v>
      </c>
      <c r="H26" s="173">
        <v>0</v>
      </c>
    </row>
    <row r="27" spans="1:8" ht="24" customHeight="1">
      <c r="A27" s="162">
        <v>13</v>
      </c>
      <c r="B27" s="163" t="s">
        <v>366</v>
      </c>
      <c r="C27" s="163" t="s">
        <v>367</v>
      </c>
      <c r="D27" s="189" t="s">
        <v>219</v>
      </c>
      <c r="E27" s="164">
        <v>20</v>
      </c>
      <c r="F27" s="164"/>
      <c r="G27" s="164">
        <f t="shared" si="0"/>
        <v>0</v>
      </c>
      <c r="H27" s="164">
        <v>0</v>
      </c>
    </row>
    <row r="28" spans="1:8" ht="24" customHeight="1">
      <c r="A28" s="162">
        <v>14</v>
      </c>
      <c r="B28" s="163" t="s">
        <v>368</v>
      </c>
      <c r="C28" s="163" t="s">
        <v>369</v>
      </c>
      <c r="D28" s="189" t="s">
        <v>183</v>
      </c>
      <c r="E28" s="164">
        <v>9</v>
      </c>
      <c r="F28" s="164"/>
      <c r="G28" s="164">
        <f t="shared" si="0"/>
        <v>0</v>
      </c>
      <c r="H28" s="164">
        <v>0</v>
      </c>
    </row>
    <row r="29" spans="1:8" ht="13.5" customHeight="1">
      <c r="A29" s="171">
        <v>15</v>
      </c>
      <c r="B29" s="172" t="s">
        <v>370</v>
      </c>
      <c r="C29" s="172" t="s">
        <v>371</v>
      </c>
      <c r="D29" s="190" t="s">
        <v>183</v>
      </c>
      <c r="E29" s="173">
        <v>9</v>
      </c>
      <c r="F29" s="173"/>
      <c r="G29" s="173">
        <f t="shared" si="0"/>
        <v>0</v>
      </c>
      <c r="H29" s="173">
        <v>0</v>
      </c>
    </row>
    <row r="30" spans="1:8" ht="24" customHeight="1">
      <c r="A30" s="162">
        <v>16</v>
      </c>
      <c r="B30" s="163" t="s">
        <v>372</v>
      </c>
      <c r="C30" s="163" t="s">
        <v>373</v>
      </c>
      <c r="D30" s="189" t="s">
        <v>183</v>
      </c>
      <c r="E30" s="164">
        <v>1</v>
      </c>
      <c r="F30" s="164"/>
      <c r="G30" s="164">
        <f t="shared" si="0"/>
        <v>0</v>
      </c>
      <c r="H30" s="164">
        <v>0</v>
      </c>
    </row>
    <row r="31" spans="1:8" ht="13.5" customHeight="1">
      <c r="A31" s="171">
        <v>17</v>
      </c>
      <c r="B31" s="172" t="s">
        <v>374</v>
      </c>
      <c r="C31" s="172" t="s">
        <v>375</v>
      </c>
      <c r="D31" s="190" t="s">
        <v>183</v>
      </c>
      <c r="E31" s="173">
        <v>1</v>
      </c>
      <c r="F31" s="173"/>
      <c r="G31" s="173">
        <f t="shared" si="0"/>
        <v>0</v>
      </c>
      <c r="H31" s="173">
        <v>0</v>
      </c>
    </row>
    <row r="32" spans="1:8" ht="24" customHeight="1">
      <c r="A32" s="162">
        <v>18</v>
      </c>
      <c r="B32" s="163" t="s">
        <v>376</v>
      </c>
      <c r="C32" s="163" t="s">
        <v>377</v>
      </c>
      <c r="D32" s="189" t="s">
        <v>183</v>
      </c>
      <c r="E32" s="164">
        <v>2</v>
      </c>
      <c r="F32" s="164"/>
      <c r="G32" s="164">
        <f t="shared" si="0"/>
        <v>0</v>
      </c>
      <c r="H32" s="164">
        <v>0</v>
      </c>
    </row>
    <row r="33" spans="1:8" ht="13.5" customHeight="1">
      <c r="A33" s="171">
        <v>19</v>
      </c>
      <c r="B33" s="172" t="s">
        <v>378</v>
      </c>
      <c r="C33" s="172" t="s">
        <v>379</v>
      </c>
      <c r="D33" s="190" t="s">
        <v>183</v>
      </c>
      <c r="E33" s="173">
        <v>2</v>
      </c>
      <c r="F33" s="173"/>
      <c r="G33" s="173">
        <f t="shared" si="0"/>
        <v>0</v>
      </c>
      <c r="H33" s="173">
        <v>0</v>
      </c>
    </row>
    <row r="34" spans="1:8" ht="24" customHeight="1">
      <c r="A34" s="162">
        <v>20</v>
      </c>
      <c r="B34" s="163" t="s">
        <v>380</v>
      </c>
      <c r="C34" s="163" t="s">
        <v>381</v>
      </c>
      <c r="D34" s="189" t="s">
        <v>183</v>
      </c>
      <c r="E34" s="164">
        <v>10</v>
      </c>
      <c r="F34" s="164"/>
      <c r="G34" s="164">
        <f t="shared" si="0"/>
        <v>0</v>
      </c>
      <c r="H34" s="164">
        <v>0</v>
      </c>
    </row>
    <row r="35" spans="1:8" ht="13.5" customHeight="1">
      <c r="A35" s="171">
        <v>21</v>
      </c>
      <c r="B35" s="172" t="s">
        <v>382</v>
      </c>
      <c r="C35" s="172" t="s">
        <v>383</v>
      </c>
      <c r="D35" s="190" t="s">
        <v>183</v>
      </c>
      <c r="E35" s="173">
        <v>4</v>
      </c>
      <c r="F35" s="173"/>
      <c r="G35" s="173">
        <f t="shared" si="0"/>
        <v>0</v>
      </c>
      <c r="H35" s="173">
        <v>0</v>
      </c>
    </row>
    <row r="36" spans="1:8" ht="13.5" customHeight="1">
      <c r="A36" s="171">
        <v>22</v>
      </c>
      <c r="B36" s="172" t="s">
        <v>384</v>
      </c>
      <c r="C36" s="172" t="s">
        <v>385</v>
      </c>
      <c r="D36" s="190" t="s">
        <v>183</v>
      </c>
      <c r="E36" s="173">
        <v>3</v>
      </c>
      <c r="F36" s="173"/>
      <c r="G36" s="173">
        <f t="shared" si="0"/>
        <v>0</v>
      </c>
      <c r="H36" s="173">
        <v>0</v>
      </c>
    </row>
    <row r="37" spans="1:8" ht="13.5" customHeight="1">
      <c r="A37" s="171">
        <v>23</v>
      </c>
      <c r="B37" s="172" t="s">
        <v>386</v>
      </c>
      <c r="C37" s="172" t="s">
        <v>387</v>
      </c>
      <c r="D37" s="190" t="s">
        <v>183</v>
      </c>
      <c r="E37" s="173">
        <v>3</v>
      </c>
      <c r="F37" s="173"/>
      <c r="G37" s="173">
        <f t="shared" si="0"/>
        <v>0</v>
      </c>
      <c r="H37" s="173">
        <v>0</v>
      </c>
    </row>
    <row r="38" spans="1:8" ht="13.5" customHeight="1">
      <c r="A38" s="162">
        <v>24</v>
      </c>
      <c r="B38" s="163" t="s">
        <v>388</v>
      </c>
      <c r="C38" s="163" t="s">
        <v>389</v>
      </c>
      <c r="D38" s="189" t="s">
        <v>183</v>
      </c>
      <c r="E38" s="164">
        <v>1</v>
      </c>
      <c r="F38" s="164"/>
      <c r="G38" s="164">
        <f t="shared" si="0"/>
        <v>0</v>
      </c>
      <c r="H38" s="164">
        <v>0</v>
      </c>
    </row>
    <row r="39" spans="1:8" ht="13.5" customHeight="1">
      <c r="A39" s="171">
        <v>25</v>
      </c>
      <c r="B39" s="172" t="s">
        <v>390</v>
      </c>
      <c r="C39" s="172" t="s">
        <v>391</v>
      </c>
      <c r="D39" s="190" t="s">
        <v>183</v>
      </c>
      <c r="E39" s="173">
        <v>1</v>
      </c>
      <c r="F39" s="173"/>
      <c r="G39" s="173">
        <f t="shared" si="0"/>
        <v>0</v>
      </c>
      <c r="H39" s="173">
        <v>0</v>
      </c>
    </row>
    <row r="40" spans="1:8" ht="13.5" customHeight="1">
      <c r="A40" s="162">
        <v>26</v>
      </c>
      <c r="B40" s="163" t="s">
        <v>392</v>
      </c>
      <c r="C40" s="163" t="s">
        <v>393</v>
      </c>
      <c r="D40" s="189" t="s">
        <v>183</v>
      </c>
      <c r="E40" s="164">
        <v>9</v>
      </c>
      <c r="F40" s="164"/>
      <c r="G40" s="164">
        <f t="shared" si="0"/>
        <v>0</v>
      </c>
      <c r="H40" s="164">
        <v>0</v>
      </c>
    </row>
    <row r="41" spans="1:8" ht="24" customHeight="1">
      <c r="A41" s="162">
        <v>27</v>
      </c>
      <c r="B41" s="163" t="s">
        <v>394</v>
      </c>
      <c r="C41" s="163" t="s">
        <v>395</v>
      </c>
      <c r="D41" s="189" t="s">
        <v>183</v>
      </c>
      <c r="E41" s="164">
        <v>9</v>
      </c>
      <c r="F41" s="164"/>
      <c r="G41" s="164">
        <f t="shared" si="0"/>
        <v>0</v>
      </c>
      <c r="H41" s="164">
        <v>0</v>
      </c>
    </row>
    <row r="42" spans="1:8" ht="24" customHeight="1">
      <c r="A42" s="162">
        <v>28</v>
      </c>
      <c r="B42" s="163" t="s">
        <v>396</v>
      </c>
      <c r="C42" s="163" t="s">
        <v>397</v>
      </c>
      <c r="D42" s="189" t="s">
        <v>219</v>
      </c>
      <c r="E42" s="164">
        <v>5</v>
      </c>
      <c r="F42" s="164"/>
      <c r="G42" s="164">
        <f t="shared" si="0"/>
        <v>0</v>
      </c>
      <c r="H42" s="164">
        <v>0</v>
      </c>
    </row>
    <row r="43" spans="1:8" ht="13.5" customHeight="1">
      <c r="A43" s="171">
        <v>29</v>
      </c>
      <c r="B43" s="172" t="s">
        <v>398</v>
      </c>
      <c r="C43" s="172" t="s">
        <v>399</v>
      </c>
      <c r="D43" s="190" t="s">
        <v>219</v>
      </c>
      <c r="E43" s="173">
        <v>5</v>
      </c>
      <c r="F43" s="173"/>
      <c r="G43" s="173">
        <f t="shared" si="0"/>
        <v>0</v>
      </c>
      <c r="H43" s="173">
        <v>0</v>
      </c>
    </row>
    <row r="44" spans="1:8" ht="24" customHeight="1">
      <c r="A44" s="162">
        <v>30</v>
      </c>
      <c r="B44" s="163" t="s">
        <v>400</v>
      </c>
      <c r="C44" s="163" t="s">
        <v>401</v>
      </c>
      <c r="D44" s="189" t="s">
        <v>219</v>
      </c>
      <c r="E44" s="164">
        <v>45</v>
      </c>
      <c r="F44" s="164"/>
      <c r="G44" s="164">
        <f t="shared" si="0"/>
        <v>0</v>
      </c>
      <c r="H44" s="164">
        <v>0</v>
      </c>
    </row>
    <row r="45" spans="1:8" ht="13.5" customHeight="1">
      <c r="A45" s="171">
        <v>31</v>
      </c>
      <c r="B45" s="172" t="s">
        <v>402</v>
      </c>
      <c r="C45" s="172" t="s">
        <v>403</v>
      </c>
      <c r="D45" s="190" t="s">
        <v>219</v>
      </c>
      <c r="E45" s="173">
        <v>10</v>
      </c>
      <c r="F45" s="173"/>
      <c r="G45" s="173">
        <f t="shared" si="0"/>
        <v>0</v>
      </c>
      <c r="H45" s="173">
        <v>0</v>
      </c>
    </row>
    <row r="46" spans="1:8" ht="13.5" customHeight="1">
      <c r="A46" s="171">
        <v>32</v>
      </c>
      <c r="B46" s="172" t="s">
        <v>404</v>
      </c>
      <c r="C46" s="172" t="s">
        <v>405</v>
      </c>
      <c r="D46" s="190" t="s">
        <v>219</v>
      </c>
      <c r="E46" s="173">
        <v>35</v>
      </c>
      <c r="F46" s="173"/>
      <c r="G46" s="173">
        <f t="shared" si="0"/>
        <v>0</v>
      </c>
      <c r="H46" s="173">
        <v>0</v>
      </c>
    </row>
    <row r="47" spans="1:8" ht="24" customHeight="1">
      <c r="A47" s="162">
        <v>33</v>
      </c>
      <c r="B47" s="163" t="s">
        <v>406</v>
      </c>
      <c r="C47" s="163" t="s">
        <v>407</v>
      </c>
      <c r="D47" s="189" t="s">
        <v>219</v>
      </c>
      <c r="E47" s="164">
        <v>45</v>
      </c>
      <c r="F47" s="164"/>
      <c r="G47" s="164">
        <f t="shared" si="0"/>
        <v>0</v>
      </c>
      <c r="H47" s="164">
        <v>0</v>
      </c>
    </row>
    <row r="48" spans="1:8" ht="13.5" customHeight="1">
      <c r="A48" s="171">
        <v>34</v>
      </c>
      <c r="B48" s="172" t="s">
        <v>408</v>
      </c>
      <c r="C48" s="172" t="s">
        <v>409</v>
      </c>
      <c r="D48" s="190" t="s">
        <v>219</v>
      </c>
      <c r="E48" s="173">
        <v>45</v>
      </c>
      <c r="F48" s="173"/>
      <c r="G48" s="173">
        <f t="shared" si="0"/>
        <v>0</v>
      </c>
      <c r="H48" s="173">
        <v>0</v>
      </c>
    </row>
    <row r="49" spans="1:8" ht="24" customHeight="1">
      <c r="A49" s="162">
        <v>35</v>
      </c>
      <c r="B49" s="163" t="s">
        <v>410</v>
      </c>
      <c r="C49" s="163" t="s">
        <v>411</v>
      </c>
      <c r="D49" s="189" t="s">
        <v>183</v>
      </c>
      <c r="E49" s="164">
        <v>20</v>
      </c>
      <c r="F49" s="164"/>
      <c r="G49" s="164">
        <f t="shared" si="0"/>
        <v>0</v>
      </c>
      <c r="H49" s="164">
        <v>0</v>
      </c>
    </row>
    <row r="50" spans="1:8" ht="13.5" customHeight="1">
      <c r="A50" s="171">
        <v>36</v>
      </c>
      <c r="B50" s="172" t="s">
        <v>412</v>
      </c>
      <c r="C50" s="172" t="s">
        <v>413</v>
      </c>
      <c r="D50" s="190" t="s">
        <v>183</v>
      </c>
      <c r="E50" s="173">
        <v>20</v>
      </c>
      <c r="F50" s="173"/>
      <c r="G50" s="173">
        <f t="shared" si="0"/>
        <v>0</v>
      </c>
      <c r="H50" s="173">
        <v>0</v>
      </c>
    </row>
    <row r="51" spans="1:8" ht="24" customHeight="1">
      <c r="A51" s="162">
        <v>37</v>
      </c>
      <c r="B51" s="163" t="s">
        <v>414</v>
      </c>
      <c r="C51" s="163" t="s">
        <v>415</v>
      </c>
      <c r="D51" s="189" t="s">
        <v>183</v>
      </c>
      <c r="E51" s="164">
        <v>5</v>
      </c>
      <c r="F51" s="164"/>
      <c r="G51" s="164">
        <f t="shared" si="0"/>
        <v>0</v>
      </c>
      <c r="H51" s="164">
        <v>0</v>
      </c>
    </row>
    <row r="52" spans="1:8" ht="13.5" customHeight="1">
      <c r="A52" s="171">
        <v>38</v>
      </c>
      <c r="B52" s="172" t="s">
        <v>416</v>
      </c>
      <c r="C52" s="172" t="s">
        <v>417</v>
      </c>
      <c r="D52" s="190" t="s">
        <v>183</v>
      </c>
      <c r="E52" s="173">
        <v>5</v>
      </c>
      <c r="F52" s="173"/>
      <c r="G52" s="173">
        <f t="shared" si="0"/>
        <v>0</v>
      </c>
      <c r="H52" s="173">
        <v>0</v>
      </c>
    </row>
    <row r="53" spans="1:8" ht="13.5" customHeight="1">
      <c r="A53" s="162">
        <v>39</v>
      </c>
      <c r="B53" s="163" t="s">
        <v>418</v>
      </c>
      <c r="C53" s="163" t="s">
        <v>419</v>
      </c>
      <c r="D53" s="189" t="s">
        <v>420</v>
      </c>
      <c r="E53" s="164">
        <v>24</v>
      </c>
      <c r="F53" s="164"/>
      <c r="G53" s="164">
        <f t="shared" si="0"/>
        <v>0</v>
      </c>
      <c r="H53" s="164">
        <v>0</v>
      </c>
    </row>
    <row r="54" spans="1:8" ht="13.5" customHeight="1">
      <c r="A54" s="162">
        <v>40</v>
      </c>
      <c r="B54" s="163" t="s">
        <v>421</v>
      </c>
      <c r="C54" s="163" t="s">
        <v>422</v>
      </c>
      <c r="D54" s="189" t="s">
        <v>420</v>
      </c>
      <c r="E54" s="164">
        <v>0</v>
      </c>
      <c r="F54" s="164"/>
      <c r="G54" s="164">
        <f t="shared" si="0"/>
        <v>0</v>
      </c>
      <c r="H54" s="164">
        <v>0</v>
      </c>
    </row>
    <row r="55" spans="1:8" ht="34.5" customHeight="1">
      <c r="A55" s="162">
        <v>41</v>
      </c>
      <c r="B55" s="163" t="s">
        <v>423</v>
      </c>
      <c r="C55" s="163" t="s">
        <v>424</v>
      </c>
      <c r="D55" s="189" t="s">
        <v>420</v>
      </c>
      <c r="E55" s="164">
        <v>24</v>
      </c>
      <c r="F55" s="164"/>
      <c r="G55" s="164">
        <f t="shared" si="0"/>
        <v>0</v>
      </c>
      <c r="H55" s="164">
        <v>0</v>
      </c>
    </row>
    <row r="56" spans="1:8" ht="13.5" customHeight="1">
      <c r="A56" s="162">
        <v>42</v>
      </c>
      <c r="B56" s="163" t="s">
        <v>425</v>
      </c>
      <c r="C56" s="163" t="s">
        <v>426</v>
      </c>
      <c r="D56" s="189" t="s">
        <v>279</v>
      </c>
      <c r="E56" s="164">
        <v>3</v>
      </c>
      <c r="F56" s="164"/>
      <c r="G56" s="164">
        <f t="shared" si="0"/>
        <v>0</v>
      </c>
      <c r="H56" s="164">
        <v>0</v>
      </c>
    </row>
    <row r="57" spans="1:8" ht="13.5" customHeight="1">
      <c r="A57" s="162">
        <v>43</v>
      </c>
      <c r="B57" s="163" t="s">
        <v>427</v>
      </c>
      <c r="C57" s="163" t="s">
        <v>428</v>
      </c>
      <c r="D57" s="189" t="s">
        <v>279</v>
      </c>
      <c r="E57" s="164">
        <v>1</v>
      </c>
      <c r="F57" s="164"/>
      <c r="G57" s="164">
        <f t="shared" si="0"/>
        <v>0</v>
      </c>
      <c r="H57" s="164">
        <v>0</v>
      </c>
    </row>
    <row r="58" spans="1:8" ht="28.5" customHeight="1" hidden="1">
      <c r="A58" s="159"/>
      <c r="B58" s="160" t="s">
        <v>429</v>
      </c>
      <c r="C58" s="160" t="s">
        <v>430</v>
      </c>
      <c r="D58" s="188"/>
      <c r="E58" s="161"/>
      <c r="F58" s="161"/>
      <c r="G58" s="161">
        <f>SUM(G59:G71)</f>
        <v>0</v>
      </c>
      <c r="H58" s="161">
        <v>0</v>
      </c>
    </row>
    <row r="59" spans="1:8" ht="24" customHeight="1" hidden="1">
      <c r="A59" s="162"/>
      <c r="B59" s="163" t="s">
        <v>431</v>
      </c>
      <c r="C59" s="163" t="s">
        <v>432</v>
      </c>
      <c r="D59" s="189" t="s">
        <v>183</v>
      </c>
      <c r="E59" s="164"/>
      <c r="F59" s="164"/>
      <c r="G59" s="164">
        <f aca="true" t="shared" si="1" ref="G59:G71">E59*F59</f>
        <v>0</v>
      </c>
      <c r="H59" s="164">
        <v>0</v>
      </c>
    </row>
    <row r="60" spans="1:8" ht="13.5" customHeight="1" hidden="1">
      <c r="A60" s="162"/>
      <c r="B60" s="163" t="s">
        <v>433</v>
      </c>
      <c r="C60" s="163" t="s">
        <v>434</v>
      </c>
      <c r="D60" s="189" t="s">
        <v>219</v>
      </c>
      <c r="E60" s="164"/>
      <c r="F60" s="164"/>
      <c r="G60" s="164">
        <f t="shared" si="1"/>
        <v>0</v>
      </c>
      <c r="H60" s="164">
        <v>0</v>
      </c>
    </row>
    <row r="61" spans="1:8" ht="13.5" customHeight="1" hidden="1">
      <c r="A61" s="171"/>
      <c r="B61" s="172" t="s">
        <v>435</v>
      </c>
      <c r="C61" s="172" t="s">
        <v>436</v>
      </c>
      <c r="D61" s="190" t="s">
        <v>219</v>
      </c>
      <c r="E61" s="173"/>
      <c r="F61" s="173"/>
      <c r="G61" s="173">
        <f t="shared" si="1"/>
        <v>0</v>
      </c>
      <c r="H61" s="173">
        <v>0</v>
      </c>
    </row>
    <row r="62" spans="1:8" ht="13.5" customHeight="1" hidden="1">
      <c r="A62" s="171"/>
      <c r="B62" s="172" t="s">
        <v>437</v>
      </c>
      <c r="C62" s="172" t="s">
        <v>438</v>
      </c>
      <c r="D62" s="190" t="s">
        <v>219</v>
      </c>
      <c r="E62" s="173"/>
      <c r="F62" s="173"/>
      <c r="G62" s="173">
        <f t="shared" si="1"/>
        <v>0</v>
      </c>
      <c r="H62" s="173">
        <v>0</v>
      </c>
    </row>
    <row r="63" spans="1:8" ht="24" customHeight="1" hidden="1">
      <c r="A63" s="162"/>
      <c r="B63" s="163" t="s">
        <v>439</v>
      </c>
      <c r="C63" s="163" t="s">
        <v>440</v>
      </c>
      <c r="D63" s="189" t="s">
        <v>219</v>
      </c>
      <c r="E63" s="164"/>
      <c r="F63" s="164"/>
      <c r="G63" s="164">
        <f t="shared" si="1"/>
        <v>0</v>
      </c>
      <c r="H63" s="164">
        <v>0</v>
      </c>
    </row>
    <row r="64" spans="1:8" ht="13.5" customHeight="1" hidden="1">
      <c r="A64" s="162"/>
      <c r="B64" s="163" t="s">
        <v>441</v>
      </c>
      <c r="C64" s="163" t="s">
        <v>442</v>
      </c>
      <c r="D64" s="189" t="s">
        <v>443</v>
      </c>
      <c r="E64" s="164"/>
      <c r="F64" s="164"/>
      <c r="G64" s="164">
        <f t="shared" si="1"/>
        <v>0</v>
      </c>
      <c r="H64" s="164">
        <v>0</v>
      </c>
    </row>
    <row r="65" spans="1:8" ht="13.5" customHeight="1" hidden="1">
      <c r="A65" s="162"/>
      <c r="B65" s="163" t="s">
        <v>444</v>
      </c>
      <c r="C65" s="163" t="s">
        <v>445</v>
      </c>
      <c r="D65" s="189" t="s">
        <v>443</v>
      </c>
      <c r="E65" s="164"/>
      <c r="F65" s="164"/>
      <c r="G65" s="164">
        <f t="shared" si="1"/>
        <v>0</v>
      </c>
      <c r="H65" s="164">
        <v>0</v>
      </c>
    </row>
    <row r="66" spans="1:8" ht="13.5" customHeight="1" hidden="1">
      <c r="A66" s="171"/>
      <c r="B66" s="172" t="s">
        <v>446</v>
      </c>
      <c r="C66" s="172" t="s">
        <v>447</v>
      </c>
      <c r="D66" s="190" t="s">
        <v>183</v>
      </c>
      <c r="E66" s="173"/>
      <c r="F66" s="173"/>
      <c r="G66" s="173">
        <f t="shared" si="1"/>
        <v>0</v>
      </c>
      <c r="H66" s="173">
        <v>0</v>
      </c>
    </row>
    <row r="67" spans="1:8" ht="24" customHeight="1" hidden="1">
      <c r="A67" s="162"/>
      <c r="B67" s="163" t="s">
        <v>448</v>
      </c>
      <c r="C67" s="163" t="s">
        <v>449</v>
      </c>
      <c r="D67" s="189" t="s">
        <v>183</v>
      </c>
      <c r="E67" s="164"/>
      <c r="F67" s="164"/>
      <c r="G67" s="164">
        <f t="shared" si="1"/>
        <v>0</v>
      </c>
      <c r="H67" s="164">
        <v>0</v>
      </c>
    </row>
    <row r="68" spans="1:8" ht="13.5" customHeight="1" hidden="1">
      <c r="A68" s="162"/>
      <c r="B68" s="163" t="s">
        <v>450</v>
      </c>
      <c r="C68" s="163" t="s">
        <v>451</v>
      </c>
      <c r="D68" s="189" t="s">
        <v>183</v>
      </c>
      <c r="E68" s="164"/>
      <c r="F68" s="164"/>
      <c r="G68" s="164">
        <f t="shared" si="1"/>
        <v>0</v>
      </c>
      <c r="H68" s="164">
        <v>0</v>
      </c>
    </row>
    <row r="69" spans="1:8" ht="13.5" customHeight="1" hidden="1">
      <c r="A69" s="162"/>
      <c r="B69" s="163" t="s">
        <v>452</v>
      </c>
      <c r="C69" s="163" t="s">
        <v>453</v>
      </c>
      <c r="D69" s="189" t="s">
        <v>183</v>
      </c>
      <c r="E69" s="164"/>
      <c r="F69" s="164"/>
      <c r="G69" s="164">
        <f t="shared" si="1"/>
        <v>0</v>
      </c>
      <c r="H69" s="164">
        <v>0</v>
      </c>
    </row>
    <row r="70" spans="1:8" ht="13.5" customHeight="1" hidden="1">
      <c r="A70" s="162"/>
      <c r="B70" s="163" t="s">
        <v>425</v>
      </c>
      <c r="C70" s="163" t="s">
        <v>426</v>
      </c>
      <c r="D70" s="189" t="s">
        <v>279</v>
      </c>
      <c r="E70" s="164"/>
      <c r="F70" s="164"/>
      <c r="G70" s="164">
        <f t="shared" si="1"/>
        <v>0</v>
      </c>
      <c r="H70" s="164">
        <v>0</v>
      </c>
    </row>
    <row r="71" spans="1:8" ht="13.5" customHeight="1" hidden="1">
      <c r="A71" s="162"/>
      <c r="B71" s="163" t="s">
        <v>427</v>
      </c>
      <c r="C71" s="163" t="s">
        <v>428</v>
      </c>
      <c r="D71" s="189" t="s">
        <v>279</v>
      </c>
      <c r="E71" s="164"/>
      <c r="F71" s="164"/>
      <c r="G71" s="164">
        <f t="shared" si="1"/>
        <v>0</v>
      </c>
      <c r="H71" s="164">
        <v>0</v>
      </c>
    </row>
    <row r="72" spans="1:8" ht="28.5" customHeight="1">
      <c r="A72" s="159"/>
      <c r="B72" s="160" t="s">
        <v>454</v>
      </c>
      <c r="C72" s="160" t="s">
        <v>455</v>
      </c>
      <c r="D72" s="188"/>
      <c r="E72" s="161"/>
      <c r="F72" s="161"/>
      <c r="G72" s="161">
        <f>SUM(G73:G75)</f>
        <v>0</v>
      </c>
      <c r="H72" s="161">
        <v>0</v>
      </c>
    </row>
    <row r="73" spans="1:8" ht="24" customHeight="1">
      <c r="A73" s="162">
        <v>44</v>
      </c>
      <c r="B73" s="163" t="s">
        <v>456</v>
      </c>
      <c r="C73" s="163" t="s">
        <v>457</v>
      </c>
      <c r="D73" s="189" t="s">
        <v>183</v>
      </c>
      <c r="E73" s="164">
        <v>2</v>
      </c>
      <c r="F73" s="164"/>
      <c r="G73" s="164">
        <f>ROUND(E73*F73,2)</f>
        <v>0</v>
      </c>
      <c r="H73" s="164">
        <v>0</v>
      </c>
    </row>
    <row r="74" spans="1:8" ht="13.5" customHeight="1">
      <c r="A74" s="171">
        <v>45</v>
      </c>
      <c r="B74" s="172" t="s">
        <v>458</v>
      </c>
      <c r="C74" s="172" t="s">
        <v>459</v>
      </c>
      <c r="D74" s="190" t="s">
        <v>152</v>
      </c>
      <c r="E74" s="173">
        <v>0.009</v>
      </c>
      <c r="F74" s="173"/>
      <c r="G74" s="173">
        <f>ROUND(E74*F74,2)</f>
        <v>0</v>
      </c>
      <c r="H74" s="173">
        <v>0</v>
      </c>
    </row>
    <row r="75" spans="1:8" ht="13.5" customHeight="1">
      <c r="A75" s="162">
        <v>46</v>
      </c>
      <c r="B75" s="163" t="s">
        <v>427</v>
      </c>
      <c r="C75" s="163" t="s">
        <v>428</v>
      </c>
      <c r="D75" s="189" t="s">
        <v>279</v>
      </c>
      <c r="E75" s="164">
        <v>1</v>
      </c>
      <c r="F75" s="164"/>
      <c r="G75" s="164">
        <f>ROUND(E75*F75,2)</f>
        <v>0</v>
      </c>
      <c r="H75" s="164">
        <v>0</v>
      </c>
    </row>
    <row r="76" spans="1:8" ht="28.5" customHeight="1">
      <c r="A76" s="159"/>
      <c r="B76" s="160" t="s">
        <v>460</v>
      </c>
      <c r="C76" s="160" t="s">
        <v>461</v>
      </c>
      <c r="D76" s="188"/>
      <c r="E76" s="161"/>
      <c r="F76" s="161"/>
      <c r="G76" s="202">
        <f>SUM(G77:G79)</f>
        <v>0</v>
      </c>
      <c r="H76" s="161">
        <v>0</v>
      </c>
    </row>
    <row r="77" spans="1:8" ht="13.5" customHeight="1">
      <c r="A77" s="162">
        <v>47</v>
      </c>
      <c r="B77" s="163" t="s">
        <v>462</v>
      </c>
      <c r="C77" s="163" t="s">
        <v>461</v>
      </c>
      <c r="D77" s="189" t="s">
        <v>420</v>
      </c>
      <c r="E77" s="180">
        <v>8</v>
      </c>
      <c r="F77" s="164"/>
      <c r="G77" s="203">
        <f>ROUND(E77*F77,2)</f>
        <v>0</v>
      </c>
      <c r="H77" s="164">
        <v>0</v>
      </c>
    </row>
    <row r="78" spans="1:8" ht="13.5" customHeight="1">
      <c r="A78" s="162">
        <v>48</v>
      </c>
      <c r="B78" s="163" t="s">
        <v>463</v>
      </c>
      <c r="C78" s="163" t="s">
        <v>464</v>
      </c>
      <c r="D78" s="189" t="s">
        <v>420</v>
      </c>
      <c r="E78" s="180">
        <v>3</v>
      </c>
      <c r="F78" s="164"/>
      <c r="G78" s="203">
        <f>ROUND(E78*F78,2)</f>
        <v>0</v>
      </c>
      <c r="H78" s="164">
        <v>0</v>
      </c>
    </row>
    <row r="79" spans="1:8" ht="13.5" customHeight="1">
      <c r="A79" s="162">
        <v>49</v>
      </c>
      <c r="B79" s="163" t="s">
        <v>465</v>
      </c>
      <c r="C79" s="163" t="s">
        <v>466</v>
      </c>
      <c r="D79" s="189" t="s">
        <v>420</v>
      </c>
      <c r="E79" s="180">
        <v>8</v>
      </c>
      <c r="F79" s="164"/>
      <c r="G79" s="203">
        <f>ROUND(E79*F79,2)</f>
        <v>0</v>
      </c>
      <c r="H79" s="164">
        <v>0</v>
      </c>
    </row>
    <row r="80" spans="1:8" ht="30.75" customHeight="1">
      <c r="A80" s="156"/>
      <c r="B80" s="157" t="s">
        <v>467</v>
      </c>
      <c r="C80" s="157" t="s">
        <v>468</v>
      </c>
      <c r="D80" s="187"/>
      <c r="E80" s="181"/>
      <c r="F80" s="158"/>
      <c r="G80" s="201">
        <f>SUM(G81:G84)</f>
        <v>0</v>
      </c>
      <c r="H80" s="158">
        <v>0</v>
      </c>
    </row>
    <row r="81" spans="1:8" ht="13.5" customHeight="1">
      <c r="A81" s="162">
        <v>50</v>
      </c>
      <c r="B81" s="163" t="s">
        <v>418</v>
      </c>
      <c r="C81" s="163" t="s">
        <v>469</v>
      </c>
      <c r="D81" s="189" t="s">
        <v>420</v>
      </c>
      <c r="E81" s="180">
        <v>8</v>
      </c>
      <c r="F81" s="164"/>
      <c r="G81" s="203">
        <f>ROUND(E81*F81,2)</f>
        <v>0</v>
      </c>
      <c r="H81" s="164">
        <v>0</v>
      </c>
    </row>
    <row r="82" spans="1:8" ht="13.5" customHeight="1" hidden="1">
      <c r="A82" s="162"/>
      <c r="B82" s="163" t="s">
        <v>470</v>
      </c>
      <c r="C82" s="163" t="s">
        <v>471</v>
      </c>
      <c r="D82" s="189" t="s">
        <v>420</v>
      </c>
      <c r="E82" s="180"/>
      <c r="F82" s="164"/>
      <c r="G82" s="203">
        <f>E82*F82</f>
        <v>0</v>
      </c>
      <c r="H82" s="164">
        <v>0</v>
      </c>
    </row>
    <row r="83" spans="1:8" ht="13.5" customHeight="1" hidden="1">
      <c r="A83" s="162"/>
      <c r="B83" s="163" t="s">
        <v>472</v>
      </c>
      <c r="C83" s="163" t="s">
        <v>473</v>
      </c>
      <c r="D83" s="189" t="s">
        <v>420</v>
      </c>
      <c r="E83" s="180"/>
      <c r="F83" s="164"/>
      <c r="G83" s="203">
        <f>E83*F83</f>
        <v>0</v>
      </c>
      <c r="H83" s="164">
        <v>0</v>
      </c>
    </row>
    <row r="84" spans="1:8" ht="13.5" customHeight="1">
      <c r="A84" s="162">
        <v>51</v>
      </c>
      <c r="B84" s="163" t="s">
        <v>472</v>
      </c>
      <c r="C84" s="163" t="s">
        <v>474</v>
      </c>
      <c r="D84" s="189" t="s">
        <v>420</v>
      </c>
      <c r="E84" s="180">
        <v>5</v>
      </c>
      <c r="F84" s="164"/>
      <c r="G84" s="203">
        <f>ROUND(E84*F84,2)</f>
        <v>0</v>
      </c>
      <c r="H84" s="164">
        <v>0</v>
      </c>
    </row>
    <row r="85" spans="1:8" ht="30.75" customHeight="1">
      <c r="A85" s="165"/>
      <c r="B85" s="166"/>
      <c r="C85" s="166" t="s">
        <v>205</v>
      </c>
      <c r="D85" s="191"/>
      <c r="E85" s="167"/>
      <c r="F85" s="167"/>
      <c r="G85" s="205">
        <f>G80+G13</f>
        <v>0</v>
      </c>
      <c r="H85" s="167">
        <v>0</v>
      </c>
    </row>
  </sheetData>
  <sheetProtection/>
  <mergeCells count="2">
    <mergeCell ref="A1:H1"/>
    <mergeCell ref="A8:C8"/>
  </mergeCells>
  <printOptions/>
  <pageMargins left="0.39370079040527345" right="0.39370079040527345" top="0.7874015808105469" bottom="0.7874015808105469" header="0" footer="0"/>
  <pageSetup blackAndWhite="1" fitToHeight="100" fitToWidth="1" orientation="portrait" paperSize="9" r:id="rId1"/>
  <headerFooter alignWithMargins="0">
    <oddFooter>&amp;C   Strana &amp;P 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zoomScalePageLayoutView="0" workbookViewId="0" topLeftCell="A1">
      <selection activeCell="G22" sqref="G22"/>
    </sheetView>
  </sheetViews>
  <sheetFormatPr defaultColWidth="10.5" defaultRowHeight="12" customHeight="1"/>
  <cols>
    <col min="1" max="1" width="4" style="168" customWidth="1"/>
    <col min="2" max="2" width="13.83203125" style="169" customWidth="1"/>
    <col min="3" max="3" width="49.83203125" style="169" customWidth="1"/>
    <col min="4" max="4" width="3.83203125" style="169" customWidth="1"/>
    <col min="5" max="5" width="11.33203125" style="170" customWidth="1"/>
    <col min="6" max="6" width="11.5" style="170" customWidth="1"/>
    <col min="7" max="7" width="17.33203125" style="206" customWidth="1"/>
    <col min="8" max="8" width="13.83203125" style="170" customWidth="1"/>
    <col min="9" max="16384" width="10.5" style="2" customWidth="1"/>
  </cols>
  <sheetData>
    <row r="1" spans="1:8" ht="27.75" customHeight="1">
      <c r="A1" s="235" t="s">
        <v>129</v>
      </c>
      <c r="B1" s="236"/>
      <c r="C1" s="236"/>
      <c r="D1" s="236"/>
      <c r="E1" s="236"/>
      <c r="F1" s="236"/>
      <c r="G1" s="236"/>
      <c r="H1" s="236"/>
    </row>
    <row r="2" spans="1:8" ht="12.75" customHeight="1">
      <c r="A2" s="130" t="s">
        <v>540</v>
      </c>
      <c r="B2" s="134"/>
      <c r="C2" s="134"/>
      <c r="D2" s="134"/>
      <c r="E2" s="134"/>
      <c r="F2" s="134"/>
      <c r="G2" s="195"/>
      <c r="H2" s="134"/>
    </row>
    <row r="3" spans="1:8" ht="12.75" customHeight="1">
      <c r="A3" s="130" t="s">
        <v>340</v>
      </c>
      <c r="B3" s="134"/>
      <c r="C3" s="134"/>
      <c r="D3" s="134"/>
      <c r="E3" s="134"/>
      <c r="F3" s="134"/>
      <c r="G3" s="195"/>
      <c r="H3" s="134"/>
    </row>
    <row r="4" spans="1:8" ht="13.5" customHeight="1">
      <c r="A4" s="149" t="s">
        <v>131</v>
      </c>
      <c r="B4" s="130"/>
      <c r="C4" s="149" t="s">
        <v>475</v>
      </c>
      <c r="D4" s="131"/>
      <c r="E4" s="131"/>
      <c r="F4" s="131"/>
      <c r="G4" s="196"/>
      <c r="H4" s="131"/>
    </row>
    <row r="5" spans="1:8" ht="6.75" customHeight="1">
      <c r="A5" s="150"/>
      <c r="B5" s="151"/>
      <c r="C5" s="151"/>
      <c r="D5" s="151"/>
      <c r="E5" s="152"/>
      <c r="F5" s="152"/>
      <c r="G5" s="197"/>
      <c r="H5" s="152"/>
    </row>
    <row r="6" spans="1:8" ht="12.75" customHeight="1">
      <c r="A6" s="134" t="s">
        <v>133</v>
      </c>
      <c r="B6" s="134"/>
      <c r="C6" s="134"/>
      <c r="D6" s="134"/>
      <c r="E6" s="134"/>
      <c r="F6" s="134"/>
      <c r="G6" s="195"/>
      <c r="H6" s="134"/>
    </row>
    <row r="7" spans="1:8" ht="13.5" customHeight="1">
      <c r="A7" s="134" t="s">
        <v>134</v>
      </c>
      <c r="B7" s="134"/>
      <c r="C7" s="134"/>
      <c r="D7" s="134"/>
      <c r="E7" s="134" t="s">
        <v>135</v>
      </c>
      <c r="F7" s="134"/>
      <c r="G7" s="195"/>
      <c r="H7" s="134"/>
    </row>
    <row r="8" spans="1:8" ht="13.5" customHeight="1">
      <c r="A8" s="237" t="s">
        <v>136</v>
      </c>
      <c r="B8" s="238"/>
      <c r="C8" s="238"/>
      <c r="D8" s="153"/>
      <c r="E8" s="134" t="s">
        <v>536</v>
      </c>
      <c r="F8" s="154"/>
      <c r="G8" s="198"/>
      <c r="H8" s="154"/>
    </row>
    <row r="9" spans="1:8" ht="6.75" customHeight="1">
      <c r="A9" s="150"/>
      <c r="B9" s="150"/>
      <c r="C9" s="150"/>
      <c r="D9" s="150"/>
      <c r="E9" s="150"/>
      <c r="F9" s="150"/>
      <c r="G9" s="199"/>
      <c r="H9" s="150"/>
    </row>
    <row r="10" spans="1:8" ht="28.5" customHeight="1">
      <c r="A10" s="155" t="s">
        <v>137</v>
      </c>
      <c r="B10" s="155" t="s">
        <v>138</v>
      </c>
      <c r="C10" s="155" t="s">
        <v>139</v>
      </c>
      <c r="D10" s="155" t="s">
        <v>140</v>
      </c>
      <c r="E10" s="155" t="s">
        <v>141</v>
      </c>
      <c r="F10" s="155" t="s">
        <v>142</v>
      </c>
      <c r="G10" s="200" t="s">
        <v>143</v>
      </c>
      <c r="H10" s="155" t="s">
        <v>144</v>
      </c>
    </row>
    <row r="11" spans="1:8" ht="12.75" customHeight="1" hidden="1">
      <c r="A11" s="155" t="s">
        <v>35</v>
      </c>
      <c r="B11" s="155" t="s">
        <v>42</v>
      </c>
      <c r="C11" s="155" t="s">
        <v>48</v>
      </c>
      <c r="D11" s="155" t="s">
        <v>54</v>
      </c>
      <c r="E11" s="155" t="s">
        <v>58</v>
      </c>
      <c r="F11" s="155" t="s">
        <v>62</v>
      </c>
      <c r="G11" s="200" t="s">
        <v>65</v>
      </c>
      <c r="H11" s="155" t="s">
        <v>38</v>
      </c>
    </row>
    <row r="12" spans="1:8" ht="3" customHeight="1">
      <c r="A12" s="150"/>
      <c r="B12" s="150"/>
      <c r="C12" s="150"/>
      <c r="D12" s="150"/>
      <c r="E12" s="150"/>
      <c r="F12" s="150"/>
      <c r="G12" s="199"/>
      <c r="H12" s="150"/>
    </row>
    <row r="13" spans="1:8" ht="30.75" customHeight="1">
      <c r="A13" s="156"/>
      <c r="B13" s="157"/>
      <c r="C13" s="157" t="s">
        <v>476</v>
      </c>
      <c r="D13" s="157"/>
      <c r="E13" s="158"/>
      <c r="F13" s="158"/>
      <c r="G13" s="201">
        <f>SUM(G14:G21)</f>
        <v>0</v>
      </c>
      <c r="H13" s="158">
        <v>0</v>
      </c>
    </row>
    <row r="14" spans="1:8" ht="45" customHeight="1">
      <c r="A14" s="171">
        <v>1</v>
      </c>
      <c r="B14" s="172" t="s">
        <v>477</v>
      </c>
      <c r="C14" s="172" t="s">
        <v>478</v>
      </c>
      <c r="D14" s="190" t="s">
        <v>183</v>
      </c>
      <c r="E14" s="173">
        <v>6</v>
      </c>
      <c r="F14" s="173"/>
      <c r="G14" s="204">
        <f>ROUND(E14*F14,2)</f>
        <v>0</v>
      </c>
      <c r="H14" s="173">
        <v>0</v>
      </c>
    </row>
    <row r="15" spans="1:8" ht="13.5" customHeight="1">
      <c r="A15" s="171">
        <v>2</v>
      </c>
      <c r="B15" s="172" t="s">
        <v>479</v>
      </c>
      <c r="C15" s="172" t="s">
        <v>480</v>
      </c>
      <c r="D15" s="190" t="s">
        <v>183</v>
      </c>
      <c r="E15" s="173">
        <v>6</v>
      </c>
      <c r="F15" s="173"/>
      <c r="G15" s="204">
        <f aca="true" t="shared" si="0" ref="G15:G21">ROUND(E15*F15,2)</f>
        <v>0</v>
      </c>
      <c r="H15" s="173">
        <v>0</v>
      </c>
    </row>
    <row r="16" spans="1:8" ht="13.5" customHeight="1" hidden="1">
      <c r="A16" s="171"/>
      <c r="B16" s="172"/>
      <c r="C16" s="172" t="s">
        <v>481</v>
      </c>
      <c r="D16" s="172" t="s">
        <v>183</v>
      </c>
      <c r="E16" s="173"/>
      <c r="F16" s="173">
        <v>0</v>
      </c>
      <c r="G16" s="204">
        <f t="shared" si="0"/>
        <v>0</v>
      </c>
      <c r="H16" s="173">
        <v>0</v>
      </c>
    </row>
    <row r="17" spans="1:8" ht="13.5" customHeight="1" hidden="1">
      <c r="A17" s="171"/>
      <c r="B17" s="172"/>
      <c r="C17" s="172" t="s">
        <v>482</v>
      </c>
      <c r="D17" s="172" t="s">
        <v>183</v>
      </c>
      <c r="E17" s="173"/>
      <c r="F17" s="173">
        <v>0</v>
      </c>
      <c r="G17" s="204">
        <f t="shared" si="0"/>
        <v>0</v>
      </c>
      <c r="H17" s="173">
        <v>0</v>
      </c>
    </row>
    <row r="18" spans="1:8" ht="55.5" customHeight="1" hidden="1">
      <c r="A18" s="171"/>
      <c r="B18" s="172" t="s">
        <v>483</v>
      </c>
      <c r="C18" s="172" t="s">
        <v>484</v>
      </c>
      <c r="D18" s="172" t="s">
        <v>183</v>
      </c>
      <c r="E18" s="173"/>
      <c r="F18" s="173">
        <v>0</v>
      </c>
      <c r="G18" s="204">
        <f t="shared" si="0"/>
        <v>0</v>
      </c>
      <c r="H18" s="173">
        <v>0</v>
      </c>
    </row>
    <row r="19" spans="1:8" ht="13.5" customHeight="1" hidden="1">
      <c r="A19" s="171"/>
      <c r="B19" s="172" t="s">
        <v>485</v>
      </c>
      <c r="C19" s="172" t="s">
        <v>486</v>
      </c>
      <c r="D19" s="172" t="s">
        <v>183</v>
      </c>
      <c r="E19" s="173"/>
      <c r="F19" s="173">
        <v>0</v>
      </c>
      <c r="G19" s="204">
        <f t="shared" si="0"/>
        <v>0</v>
      </c>
      <c r="H19" s="173">
        <v>0</v>
      </c>
    </row>
    <row r="20" spans="1:8" ht="24" customHeight="1" hidden="1">
      <c r="A20" s="171"/>
      <c r="B20" s="172" t="s">
        <v>487</v>
      </c>
      <c r="C20" s="172" t="s">
        <v>488</v>
      </c>
      <c r="D20" s="172" t="s">
        <v>183</v>
      </c>
      <c r="E20" s="173"/>
      <c r="F20" s="173">
        <v>0</v>
      </c>
      <c r="G20" s="204">
        <f t="shared" si="0"/>
        <v>0</v>
      </c>
      <c r="H20" s="173">
        <v>0</v>
      </c>
    </row>
    <row r="21" spans="1:8" ht="13.5" customHeight="1" hidden="1">
      <c r="A21" s="171"/>
      <c r="B21" s="172"/>
      <c r="C21" s="172" t="s">
        <v>481</v>
      </c>
      <c r="D21" s="172" t="s">
        <v>183</v>
      </c>
      <c r="E21" s="173"/>
      <c r="F21" s="173">
        <v>0</v>
      </c>
      <c r="G21" s="204">
        <f t="shared" si="0"/>
        <v>0</v>
      </c>
      <c r="H21" s="173">
        <v>0</v>
      </c>
    </row>
    <row r="22" spans="1:8" ht="30.75" customHeight="1">
      <c r="A22" s="165"/>
      <c r="B22" s="166"/>
      <c r="C22" s="166" t="s">
        <v>205</v>
      </c>
      <c r="D22" s="166"/>
      <c r="E22" s="167"/>
      <c r="F22" s="167"/>
      <c r="G22" s="205">
        <f>G13</f>
        <v>0</v>
      </c>
      <c r="H22" s="167">
        <v>0</v>
      </c>
    </row>
  </sheetData>
  <sheetProtection/>
  <mergeCells count="2">
    <mergeCell ref="A1:H1"/>
    <mergeCell ref="A8:C8"/>
  </mergeCells>
  <printOptions/>
  <pageMargins left="0.39370079040527345" right="0.39370079040527345" top="0.7874015808105469" bottom="0.7874015808105469" header="0" footer="0"/>
  <pageSetup blackAndWhite="1" fitToHeight="100" fitToWidth="1" orientation="portrait" paperSize="9" r:id="rId1"/>
  <headerFooter alignWithMargins="0">
    <oddFooter>&amp;C   Strana &amp;P 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showGridLines="0" zoomScalePageLayoutView="0" workbookViewId="0" topLeftCell="A17">
      <selection activeCell="G36" sqref="G36"/>
    </sheetView>
  </sheetViews>
  <sheetFormatPr defaultColWidth="10.5" defaultRowHeight="12" customHeight="1"/>
  <cols>
    <col min="1" max="1" width="8.16015625" style="168" customWidth="1"/>
    <col min="2" max="2" width="13.83203125" style="169" customWidth="1"/>
    <col min="3" max="3" width="49.83203125" style="169" customWidth="1"/>
    <col min="4" max="4" width="3.83203125" style="192" customWidth="1"/>
    <col min="5" max="5" width="11.33203125" style="170" customWidth="1"/>
    <col min="6" max="6" width="11.5" style="170" customWidth="1"/>
    <col min="7" max="7" width="17.33203125" style="206" customWidth="1"/>
    <col min="8" max="8" width="13.83203125" style="170" customWidth="1"/>
    <col min="9" max="16384" width="10.5" style="2" customWidth="1"/>
  </cols>
  <sheetData>
    <row r="1" spans="1:8" ht="27.75" customHeight="1">
      <c r="A1" s="235" t="s">
        <v>129</v>
      </c>
      <c r="B1" s="236"/>
      <c r="C1" s="236"/>
      <c r="D1" s="236"/>
      <c r="E1" s="236"/>
      <c r="F1" s="236"/>
      <c r="G1" s="236"/>
      <c r="H1" s="236"/>
    </row>
    <row r="2" spans="1:8" ht="12.75" customHeight="1">
      <c r="A2" s="130" t="s">
        <v>542</v>
      </c>
      <c r="B2" s="134"/>
      <c r="C2" s="134"/>
      <c r="D2" s="182"/>
      <c r="E2" s="134"/>
      <c r="F2" s="134"/>
      <c r="G2" s="195"/>
      <c r="H2" s="134"/>
    </row>
    <row r="3" spans="1:8" ht="12.75" customHeight="1">
      <c r="A3" s="130" t="s">
        <v>489</v>
      </c>
      <c r="B3" s="134"/>
      <c r="C3" s="134"/>
      <c r="D3" s="182"/>
      <c r="E3" s="134"/>
      <c r="F3" s="134"/>
      <c r="G3" s="195"/>
      <c r="H3" s="134"/>
    </row>
    <row r="4" spans="1:8" ht="13.5" customHeight="1">
      <c r="A4" s="149"/>
      <c r="B4" s="130"/>
      <c r="C4" s="149"/>
      <c r="D4" s="183"/>
      <c r="E4" s="131"/>
      <c r="F4" s="131"/>
      <c r="G4" s="196"/>
      <c r="H4" s="131"/>
    </row>
    <row r="5" spans="1:8" ht="6.75" customHeight="1">
      <c r="A5" s="150"/>
      <c r="B5" s="151"/>
      <c r="C5" s="151"/>
      <c r="D5" s="184"/>
      <c r="E5" s="152"/>
      <c r="F5" s="152"/>
      <c r="G5" s="197"/>
      <c r="H5" s="152"/>
    </row>
    <row r="6" spans="1:8" ht="12.75" customHeight="1">
      <c r="A6" s="134" t="s">
        <v>133</v>
      </c>
      <c r="B6" s="134"/>
      <c r="C6" s="134"/>
      <c r="D6" s="182"/>
      <c r="E6" s="134"/>
      <c r="F6" s="134"/>
      <c r="G6" s="195"/>
      <c r="H6" s="134"/>
    </row>
    <row r="7" spans="1:8" ht="13.5" customHeight="1">
      <c r="A7" s="134" t="s">
        <v>134</v>
      </c>
      <c r="B7" s="134"/>
      <c r="C7" s="134"/>
      <c r="D7" s="182"/>
      <c r="E7" s="134" t="s">
        <v>135</v>
      </c>
      <c r="F7" s="134"/>
      <c r="G7" s="195"/>
      <c r="H7" s="134"/>
    </row>
    <row r="8" spans="1:8" ht="13.5" customHeight="1">
      <c r="A8" s="237" t="s">
        <v>136</v>
      </c>
      <c r="B8" s="238"/>
      <c r="C8" s="238"/>
      <c r="D8" s="185"/>
      <c r="E8" s="134" t="s">
        <v>537</v>
      </c>
      <c r="F8" s="154"/>
      <c r="G8" s="198"/>
      <c r="H8" s="154"/>
    </row>
    <row r="9" spans="1:8" ht="6.75" customHeight="1">
      <c r="A9" s="150"/>
      <c r="B9" s="150"/>
      <c r="C9" s="150"/>
      <c r="D9" s="186"/>
      <c r="E9" s="150"/>
      <c r="F9" s="150"/>
      <c r="G9" s="199"/>
      <c r="H9" s="150"/>
    </row>
    <row r="10" spans="1:8" ht="28.5" customHeight="1">
      <c r="A10" s="155" t="s">
        <v>137</v>
      </c>
      <c r="B10" s="155" t="s">
        <v>138</v>
      </c>
      <c r="C10" s="155" t="s">
        <v>139</v>
      </c>
      <c r="D10" s="155" t="s">
        <v>140</v>
      </c>
      <c r="E10" s="155" t="s">
        <v>141</v>
      </c>
      <c r="F10" s="155" t="s">
        <v>142</v>
      </c>
      <c r="G10" s="200" t="s">
        <v>143</v>
      </c>
      <c r="H10" s="155" t="s">
        <v>144</v>
      </c>
    </row>
    <row r="11" spans="1:8" ht="12.75" customHeight="1" hidden="1">
      <c r="A11" s="155" t="s">
        <v>35</v>
      </c>
      <c r="B11" s="155" t="s">
        <v>42</v>
      </c>
      <c r="C11" s="155" t="s">
        <v>48</v>
      </c>
      <c r="D11" s="155" t="s">
        <v>54</v>
      </c>
      <c r="E11" s="155" t="s">
        <v>58</v>
      </c>
      <c r="F11" s="155" t="s">
        <v>62</v>
      </c>
      <c r="G11" s="200" t="s">
        <v>65</v>
      </c>
      <c r="H11" s="155" t="s">
        <v>38</v>
      </c>
    </row>
    <row r="12" spans="1:8" ht="3" customHeight="1">
      <c r="A12" s="150"/>
      <c r="B12" s="150"/>
      <c r="C12" s="150"/>
      <c r="D12" s="186"/>
      <c r="E12" s="150"/>
      <c r="F12" s="150"/>
      <c r="G12" s="199"/>
      <c r="H12" s="150"/>
    </row>
    <row r="13" spans="1:8" ht="30.75" customHeight="1">
      <c r="A13" s="156"/>
      <c r="B13" s="157" t="s">
        <v>49</v>
      </c>
      <c r="C13" s="157" t="s">
        <v>184</v>
      </c>
      <c r="D13" s="187"/>
      <c r="E13" s="158"/>
      <c r="F13" s="158"/>
      <c r="G13" s="201">
        <f>G14+G21+G27</f>
        <v>0</v>
      </c>
      <c r="H13" s="158">
        <v>0</v>
      </c>
    </row>
    <row r="14" spans="1:8" ht="28.5" customHeight="1">
      <c r="A14" s="159"/>
      <c r="B14" s="160" t="s">
        <v>490</v>
      </c>
      <c r="C14" s="160" t="s">
        <v>491</v>
      </c>
      <c r="D14" s="188"/>
      <c r="E14" s="161"/>
      <c r="F14" s="161"/>
      <c r="G14" s="202">
        <f>SUM(G15:G20)</f>
        <v>0</v>
      </c>
      <c r="H14" s="161">
        <v>0</v>
      </c>
    </row>
    <row r="15" spans="1:8" ht="24" customHeight="1">
      <c r="A15" s="162">
        <v>1</v>
      </c>
      <c r="B15" s="163" t="s">
        <v>492</v>
      </c>
      <c r="C15" s="163" t="s">
        <v>493</v>
      </c>
      <c r="D15" s="189" t="s">
        <v>219</v>
      </c>
      <c r="E15" s="164">
        <v>4</v>
      </c>
      <c r="F15" s="164"/>
      <c r="G15" s="203">
        <f aca="true" t="shared" si="0" ref="G15:G20">ROUND(E15*F15,2)</f>
        <v>0</v>
      </c>
      <c r="H15" s="164">
        <v>0</v>
      </c>
    </row>
    <row r="16" spans="1:8" ht="24" customHeight="1">
      <c r="A16" s="171">
        <v>2</v>
      </c>
      <c r="B16" s="172" t="s">
        <v>494</v>
      </c>
      <c r="C16" s="172" t="s">
        <v>495</v>
      </c>
      <c r="D16" s="190" t="s">
        <v>219</v>
      </c>
      <c r="E16" s="173">
        <v>4</v>
      </c>
      <c r="F16" s="173"/>
      <c r="G16" s="204">
        <f t="shared" si="0"/>
        <v>0</v>
      </c>
      <c r="H16" s="173">
        <v>0</v>
      </c>
    </row>
    <row r="17" spans="1:8" ht="24" customHeight="1">
      <c r="A17" s="171">
        <v>3</v>
      </c>
      <c r="B17" s="172" t="s">
        <v>496</v>
      </c>
      <c r="C17" s="172" t="s">
        <v>497</v>
      </c>
      <c r="D17" s="190" t="s">
        <v>183</v>
      </c>
      <c r="E17" s="173">
        <v>2</v>
      </c>
      <c r="F17" s="173"/>
      <c r="G17" s="204">
        <f t="shared" si="0"/>
        <v>0</v>
      </c>
      <c r="H17" s="173">
        <v>0</v>
      </c>
    </row>
    <row r="18" spans="1:8" ht="24" customHeight="1">
      <c r="A18" s="171">
        <v>4</v>
      </c>
      <c r="B18" s="172" t="s">
        <v>498</v>
      </c>
      <c r="C18" s="172" t="s">
        <v>499</v>
      </c>
      <c r="D18" s="190" t="s">
        <v>183</v>
      </c>
      <c r="E18" s="173">
        <v>2</v>
      </c>
      <c r="F18" s="173"/>
      <c r="G18" s="204">
        <f t="shared" si="0"/>
        <v>0</v>
      </c>
      <c r="H18" s="173">
        <v>0</v>
      </c>
    </row>
    <row r="19" spans="1:8" ht="13.5" customHeight="1">
      <c r="A19" s="162">
        <v>5</v>
      </c>
      <c r="B19" s="163" t="s">
        <v>500</v>
      </c>
      <c r="C19" s="163" t="s">
        <v>501</v>
      </c>
      <c r="D19" s="189" t="s">
        <v>219</v>
      </c>
      <c r="E19" s="164">
        <v>4</v>
      </c>
      <c r="F19" s="164"/>
      <c r="G19" s="203">
        <f t="shared" si="0"/>
        <v>0</v>
      </c>
      <c r="H19" s="164">
        <v>0</v>
      </c>
    </row>
    <row r="20" spans="1:8" ht="13.5" customHeight="1">
      <c r="A20" s="162">
        <v>6</v>
      </c>
      <c r="B20" s="163" t="s">
        <v>502</v>
      </c>
      <c r="C20" s="163" t="s">
        <v>503</v>
      </c>
      <c r="D20" s="189" t="s">
        <v>279</v>
      </c>
      <c r="E20" s="164">
        <v>0.413</v>
      </c>
      <c r="F20" s="164"/>
      <c r="G20" s="203">
        <f t="shared" si="0"/>
        <v>0</v>
      </c>
      <c r="H20" s="164">
        <v>0</v>
      </c>
    </row>
    <row r="21" spans="1:8" ht="28.5" customHeight="1">
      <c r="A21" s="159"/>
      <c r="B21" s="160" t="s">
        <v>504</v>
      </c>
      <c r="C21" s="160" t="s">
        <v>505</v>
      </c>
      <c r="D21" s="188"/>
      <c r="E21" s="161"/>
      <c r="F21" s="161"/>
      <c r="G21" s="202">
        <f>SUM(G22:G26)</f>
        <v>0</v>
      </c>
      <c r="H21" s="161">
        <v>0</v>
      </c>
    </row>
    <row r="22" spans="1:8" ht="24" customHeight="1">
      <c r="A22" s="162">
        <v>7</v>
      </c>
      <c r="B22" s="163" t="s">
        <v>506</v>
      </c>
      <c r="C22" s="163" t="s">
        <v>507</v>
      </c>
      <c r="D22" s="189" t="s">
        <v>183</v>
      </c>
      <c r="E22" s="164">
        <v>2</v>
      </c>
      <c r="F22" s="164"/>
      <c r="G22" s="203">
        <f>ROUND(E22*F22,2)</f>
        <v>0</v>
      </c>
      <c r="H22" s="164">
        <v>0</v>
      </c>
    </row>
    <row r="23" spans="1:8" ht="24" customHeight="1">
      <c r="A23" s="162">
        <v>8</v>
      </c>
      <c r="B23" s="163" t="s">
        <v>508</v>
      </c>
      <c r="C23" s="163" t="s">
        <v>509</v>
      </c>
      <c r="D23" s="189" t="s">
        <v>183</v>
      </c>
      <c r="E23" s="164">
        <v>4</v>
      </c>
      <c r="F23" s="164"/>
      <c r="G23" s="203">
        <f>ROUND(E23*F23,2)</f>
        <v>0</v>
      </c>
      <c r="H23" s="164">
        <v>0</v>
      </c>
    </row>
    <row r="24" spans="1:8" ht="24" customHeight="1">
      <c r="A24" s="162">
        <v>9</v>
      </c>
      <c r="B24" s="163" t="s">
        <v>510</v>
      </c>
      <c r="C24" s="163" t="s">
        <v>511</v>
      </c>
      <c r="D24" s="189" t="s">
        <v>331</v>
      </c>
      <c r="E24" s="164">
        <v>1</v>
      </c>
      <c r="F24" s="164"/>
      <c r="G24" s="203">
        <f>ROUND(E24*F24,2)</f>
        <v>0</v>
      </c>
      <c r="H24" s="164">
        <v>0</v>
      </c>
    </row>
    <row r="25" spans="1:8" ht="13.5" customHeight="1">
      <c r="A25" s="162">
        <v>10</v>
      </c>
      <c r="B25" s="163" t="s">
        <v>512</v>
      </c>
      <c r="C25" s="163" t="s">
        <v>513</v>
      </c>
      <c r="D25" s="189" t="s">
        <v>183</v>
      </c>
      <c r="E25" s="164">
        <v>2</v>
      </c>
      <c r="F25" s="164"/>
      <c r="G25" s="203">
        <f>ROUND(E25*F25,2)</f>
        <v>0</v>
      </c>
      <c r="H25" s="164">
        <v>0</v>
      </c>
    </row>
    <row r="26" spans="1:8" ht="13.5" customHeight="1">
      <c r="A26" s="162">
        <v>11</v>
      </c>
      <c r="B26" s="163" t="s">
        <v>514</v>
      </c>
      <c r="C26" s="163" t="s">
        <v>515</v>
      </c>
      <c r="D26" s="189" t="s">
        <v>279</v>
      </c>
      <c r="E26" s="164">
        <v>0.186</v>
      </c>
      <c r="F26" s="164"/>
      <c r="G26" s="203">
        <f>ROUND(E26*F26,2)</f>
        <v>0</v>
      </c>
      <c r="H26" s="164">
        <v>0</v>
      </c>
    </row>
    <row r="27" spans="1:8" ht="28.5" customHeight="1">
      <c r="A27" s="159"/>
      <c r="B27" s="160" t="s">
        <v>185</v>
      </c>
      <c r="C27" s="160" t="s">
        <v>186</v>
      </c>
      <c r="D27" s="188"/>
      <c r="E27" s="161"/>
      <c r="F27" s="161"/>
      <c r="G27" s="202">
        <f>SUM(G28:G35)</f>
        <v>0</v>
      </c>
      <c r="H27" s="161">
        <v>0</v>
      </c>
    </row>
    <row r="28" spans="1:8" ht="24" customHeight="1">
      <c r="A28" s="162">
        <v>12</v>
      </c>
      <c r="B28" s="163" t="s">
        <v>516</v>
      </c>
      <c r="C28" s="163" t="s">
        <v>517</v>
      </c>
      <c r="D28" s="189" t="s">
        <v>183</v>
      </c>
      <c r="E28" s="164">
        <v>2</v>
      </c>
      <c r="F28" s="164"/>
      <c r="G28" s="203">
        <f>ROUND(E28*F28,2)</f>
        <v>0</v>
      </c>
      <c r="H28" s="164">
        <v>0</v>
      </c>
    </row>
    <row r="29" spans="1:8" ht="24" customHeight="1">
      <c r="A29" s="162">
        <v>13</v>
      </c>
      <c r="B29" s="163" t="s">
        <v>518</v>
      </c>
      <c r="C29" s="163" t="s">
        <v>519</v>
      </c>
      <c r="D29" s="189" t="s">
        <v>183</v>
      </c>
      <c r="E29" s="164">
        <v>1</v>
      </c>
      <c r="F29" s="164"/>
      <c r="G29" s="203">
        <f>ROUND(E29*F29,2)</f>
        <v>0</v>
      </c>
      <c r="H29" s="164">
        <v>0</v>
      </c>
    </row>
    <row r="30" spans="1:8" ht="34.5" customHeight="1" hidden="1">
      <c r="A30" s="171"/>
      <c r="B30" s="172" t="s">
        <v>520</v>
      </c>
      <c r="C30" s="172" t="s">
        <v>521</v>
      </c>
      <c r="D30" s="190" t="s">
        <v>183</v>
      </c>
      <c r="E30" s="179"/>
      <c r="F30" s="179"/>
      <c r="G30" s="204">
        <f>E30*F30</f>
        <v>0</v>
      </c>
      <c r="H30" s="173">
        <v>0</v>
      </c>
    </row>
    <row r="31" spans="1:8" ht="24" customHeight="1">
      <c r="A31" s="162">
        <v>14</v>
      </c>
      <c r="B31" s="163" t="s">
        <v>522</v>
      </c>
      <c r="C31" s="163" t="s">
        <v>523</v>
      </c>
      <c r="D31" s="189" t="s">
        <v>149</v>
      </c>
      <c r="E31" s="164">
        <v>50</v>
      </c>
      <c r="F31" s="164"/>
      <c r="G31" s="203">
        <f>ROUND(E31*F31,2)</f>
        <v>0</v>
      </c>
      <c r="H31" s="164">
        <v>0</v>
      </c>
    </row>
    <row r="32" spans="1:8" ht="24" customHeight="1">
      <c r="A32" s="162">
        <v>15</v>
      </c>
      <c r="B32" s="163" t="s">
        <v>524</v>
      </c>
      <c r="C32" s="163" t="s">
        <v>525</v>
      </c>
      <c r="D32" s="189" t="s">
        <v>183</v>
      </c>
      <c r="E32" s="164">
        <v>4</v>
      </c>
      <c r="F32" s="164"/>
      <c r="G32" s="203">
        <f>ROUND(E32*F32,2)</f>
        <v>0</v>
      </c>
      <c r="H32" s="164">
        <v>0</v>
      </c>
    </row>
    <row r="33" spans="1:8" ht="24" customHeight="1">
      <c r="A33" s="162">
        <v>16</v>
      </c>
      <c r="B33" s="163" t="s">
        <v>526</v>
      </c>
      <c r="C33" s="163" t="s">
        <v>527</v>
      </c>
      <c r="D33" s="189" t="s">
        <v>149</v>
      </c>
      <c r="E33" s="164">
        <v>50</v>
      </c>
      <c r="F33" s="164"/>
      <c r="G33" s="203">
        <f>ROUND(E33*F33,2)</f>
        <v>0</v>
      </c>
      <c r="H33" s="164">
        <v>0</v>
      </c>
    </row>
    <row r="34" spans="1:8" ht="24" customHeight="1">
      <c r="A34" s="162">
        <v>17</v>
      </c>
      <c r="B34" s="163" t="s">
        <v>528</v>
      </c>
      <c r="C34" s="163" t="s">
        <v>529</v>
      </c>
      <c r="D34" s="189" t="s">
        <v>160</v>
      </c>
      <c r="E34" s="164">
        <v>0.02</v>
      </c>
      <c r="F34" s="164"/>
      <c r="G34" s="203">
        <f>ROUND(E34*F34,2)</f>
        <v>0</v>
      </c>
      <c r="H34" s="164">
        <v>0</v>
      </c>
    </row>
    <row r="35" spans="1:8" ht="24" customHeight="1">
      <c r="A35" s="162">
        <v>18</v>
      </c>
      <c r="B35" s="163" t="s">
        <v>530</v>
      </c>
      <c r="C35" s="163" t="s">
        <v>531</v>
      </c>
      <c r="D35" s="189" t="s">
        <v>279</v>
      </c>
      <c r="E35" s="164">
        <v>2.592</v>
      </c>
      <c r="F35" s="164"/>
      <c r="G35" s="203">
        <f>ROUND(E35*F35,2)</f>
        <v>0</v>
      </c>
      <c r="H35" s="164">
        <v>0</v>
      </c>
    </row>
    <row r="36" spans="1:8" ht="30.75" customHeight="1">
      <c r="A36" s="156"/>
      <c r="B36" s="157" t="s">
        <v>72</v>
      </c>
      <c r="C36" s="157" t="s">
        <v>532</v>
      </c>
      <c r="D36" s="187"/>
      <c r="E36" s="158"/>
      <c r="F36" s="158"/>
      <c r="G36" s="201">
        <f>G37</f>
        <v>0</v>
      </c>
      <c r="H36" s="158">
        <v>0</v>
      </c>
    </row>
    <row r="37" spans="1:8" ht="24" customHeight="1">
      <c r="A37" s="162">
        <v>19</v>
      </c>
      <c r="B37" s="163" t="s">
        <v>533</v>
      </c>
      <c r="C37" s="163" t="s">
        <v>534</v>
      </c>
      <c r="D37" s="189" t="s">
        <v>420</v>
      </c>
      <c r="E37" s="180">
        <v>10</v>
      </c>
      <c r="F37" s="164"/>
      <c r="G37" s="203">
        <f>ROUND(E37*F37,2)</f>
        <v>0</v>
      </c>
      <c r="H37" s="164">
        <v>0</v>
      </c>
    </row>
    <row r="38" spans="1:8" ht="30.75" customHeight="1">
      <c r="A38" s="165"/>
      <c r="B38" s="166"/>
      <c r="C38" s="166" t="s">
        <v>205</v>
      </c>
      <c r="D38" s="191"/>
      <c r="E38" s="167"/>
      <c r="F38" s="167"/>
      <c r="G38" s="205">
        <f>G36+G13</f>
        <v>0</v>
      </c>
      <c r="H38" s="167">
        <v>0</v>
      </c>
    </row>
  </sheetData>
  <sheetProtection/>
  <mergeCells count="2">
    <mergeCell ref="A1:H1"/>
    <mergeCell ref="A8:C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daniela.cornakova</dc:creator>
  <cp:keywords/>
  <dc:description/>
  <cp:lastModifiedBy>Používateľ systému Windows</cp:lastModifiedBy>
  <dcterms:created xsi:type="dcterms:W3CDTF">2019-07-22T10:10:34Z</dcterms:created>
  <dcterms:modified xsi:type="dcterms:W3CDTF">2019-07-24T05:48:41Z</dcterms:modified>
  <cp:category/>
  <cp:version/>
  <cp:contentType/>
  <cp:contentStatus/>
</cp:coreProperties>
</file>